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Grubaugh_Lab\COVID-19\Manuscript\"/>
    </mc:Choice>
  </mc:AlternateContent>
  <xr:revisionPtr revIDLastSave="0" documentId="13_ncr:1_{4647926F-D23E-4EFA-B9F2-D3AFC6F6C29F}" xr6:coauthVersionLast="45" xr6:coauthVersionMax="45" xr10:uidLastSave="{00000000-0000-0000-0000-000000000000}"/>
  <bookViews>
    <workbookView xWindow="-108" yWindow="-108" windowWidth="23256" windowHeight="12576" tabRatio="805" xr2:uid="{79975C97-6662-4ABE-8908-74C12C569B20}"/>
  </bookViews>
  <sheets>
    <sheet name="Risk-Summary" sheetId="20" r:id="rId1"/>
    <sheet name="Pop" sheetId="7" r:id="rId2"/>
    <sheet name="Domestic" sheetId="5" state="hidden" r:id="rId3"/>
    <sheet name="Risk-WA" sheetId="10" r:id="rId4"/>
    <sheet name="Risk-CA" sheetId="11" r:id="rId5"/>
    <sheet name="Risk-IL" sheetId="12" r:id="rId6"/>
    <sheet name="Risk-FL" sheetId="13" r:id="rId7"/>
    <sheet name="Risk-LA" sheetId="14" r:id="rId8"/>
    <sheet name="Risk-China" sheetId="15" r:id="rId9"/>
    <sheet name="Risk-Iran" sheetId="18" r:id="rId10"/>
    <sheet name="Risk-Italy" sheetId="16" r:id="rId11"/>
    <sheet name="Risk-Spain" sheetId="17" r:id="rId12"/>
    <sheet name="Risk-Germany" sheetId="19" r:id="rId13"/>
    <sheet name="International" sheetId="6" state="hidden" r:id="rId14"/>
  </sheets>
  <definedNames>
    <definedName name="_xlnm._FilterDatabase" localSheetId="1" hidden="1">Pop!$B$2:$D$12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5" l="1"/>
  <c r="F8" i="15" l="1"/>
  <c r="D4" i="7"/>
  <c r="D5" i="7"/>
  <c r="D6" i="7"/>
  <c r="D7" i="7"/>
  <c r="D8" i="7"/>
  <c r="D9" i="7"/>
  <c r="D10" i="7"/>
  <c r="D11" i="7"/>
  <c r="D12" i="7"/>
  <c r="D3" i="7"/>
  <c r="D3" i="19"/>
  <c r="E3" i="19"/>
  <c r="F3" i="19"/>
  <c r="D4" i="19"/>
  <c r="E4" i="19"/>
  <c r="F4" i="19"/>
  <c r="D5" i="19"/>
  <c r="E5" i="19"/>
  <c r="F5" i="19"/>
  <c r="D6" i="19"/>
  <c r="E6" i="19"/>
  <c r="F6" i="19"/>
  <c r="D7" i="19"/>
  <c r="E7" i="19"/>
  <c r="G7" i="19" s="1"/>
  <c r="F7" i="19"/>
  <c r="D8" i="19"/>
  <c r="E8" i="19"/>
  <c r="F8" i="19"/>
  <c r="D9" i="19"/>
  <c r="E9" i="19"/>
  <c r="F9" i="19"/>
  <c r="D10" i="19"/>
  <c r="E10" i="19"/>
  <c r="F10" i="19"/>
  <c r="D11" i="19"/>
  <c r="E11" i="19"/>
  <c r="G11" i="19" s="1"/>
  <c r="F11" i="19"/>
  <c r="D12" i="19"/>
  <c r="E12" i="19"/>
  <c r="F12" i="19"/>
  <c r="D13" i="19"/>
  <c r="E13" i="19"/>
  <c r="F13" i="19"/>
  <c r="D14" i="19"/>
  <c r="E14" i="19"/>
  <c r="F14" i="19"/>
  <c r="D15" i="19"/>
  <c r="E15" i="19"/>
  <c r="G15" i="19" s="1"/>
  <c r="F15" i="19"/>
  <c r="D16" i="19"/>
  <c r="E16" i="19"/>
  <c r="F16" i="19"/>
  <c r="D17" i="19"/>
  <c r="E17" i="19"/>
  <c r="F17" i="19"/>
  <c r="D18" i="19"/>
  <c r="E18" i="19"/>
  <c r="F18" i="19"/>
  <c r="D19" i="19"/>
  <c r="E19" i="19"/>
  <c r="G19" i="19" s="1"/>
  <c r="F19" i="19"/>
  <c r="D20" i="19"/>
  <c r="E20" i="19"/>
  <c r="F20" i="19"/>
  <c r="D21" i="19"/>
  <c r="E21" i="19"/>
  <c r="F21" i="19"/>
  <c r="D22" i="19"/>
  <c r="E22" i="19"/>
  <c r="F22" i="19"/>
  <c r="D23" i="19"/>
  <c r="E23" i="19"/>
  <c r="G23" i="19" s="1"/>
  <c r="F23" i="19"/>
  <c r="D24" i="19"/>
  <c r="E24" i="19"/>
  <c r="F24" i="19"/>
  <c r="D25" i="19"/>
  <c r="E25" i="19"/>
  <c r="F25" i="19"/>
  <c r="D26" i="19"/>
  <c r="E26" i="19"/>
  <c r="F26" i="19"/>
  <c r="D27" i="19"/>
  <c r="E27" i="19"/>
  <c r="G27" i="19" s="1"/>
  <c r="F27" i="19"/>
  <c r="D28" i="19"/>
  <c r="E28" i="19"/>
  <c r="F28" i="19"/>
  <c r="D29" i="19"/>
  <c r="E29" i="19"/>
  <c r="F29" i="19"/>
  <c r="D30" i="19"/>
  <c r="E30" i="19"/>
  <c r="F30" i="19"/>
  <c r="D31" i="19"/>
  <c r="E31" i="19"/>
  <c r="G31" i="19" s="1"/>
  <c r="F31" i="19"/>
  <c r="D32" i="19"/>
  <c r="E32" i="19"/>
  <c r="F32" i="19"/>
  <c r="D33" i="19"/>
  <c r="E33" i="19"/>
  <c r="F33" i="19"/>
  <c r="D34" i="19"/>
  <c r="E34" i="19"/>
  <c r="F34" i="19"/>
  <c r="D35" i="19"/>
  <c r="E35" i="19"/>
  <c r="G35" i="19" s="1"/>
  <c r="F35" i="19"/>
  <c r="D36" i="19"/>
  <c r="E36" i="19"/>
  <c r="F36" i="19"/>
  <c r="D37" i="19"/>
  <c r="E37" i="19"/>
  <c r="F37" i="19"/>
  <c r="D38" i="19"/>
  <c r="E38" i="19"/>
  <c r="F38" i="19"/>
  <c r="D39" i="19"/>
  <c r="E39" i="19"/>
  <c r="G39" i="19" s="1"/>
  <c r="F39" i="19"/>
  <c r="D40" i="19"/>
  <c r="E40" i="19"/>
  <c r="F40" i="19"/>
  <c r="D41" i="19"/>
  <c r="E41" i="19"/>
  <c r="F41" i="19"/>
  <c r="D42" i="19"/>
  <c r="E42" i="19"/>
  <c r="F42" i="19"/>
  <c r="D43" i="19"/>
  <c r="E43" i="19"/>
  <c r="G43" i="19" s="1"/>
  <c r="F43" i="19"/>
  <c r="D44" i="19"/>
  <c r="E44" i="19"/>
  <c r="F44" i="19"/>
  <c r="D45" i="19"/>
  <c r="E45" i="19"/>
  <c r="F45" i="19"/>
  <c r="D46" i="19"/>
  <c r="E46" i="19"/>
  <c r="F46" i="19"/>
  <c r="D47" i="19"/>
  <c r="E47" i="19"/>
  <c r="G47" i="19" s="1"/>
  <c r="F47" i="19"/>
  <c r="D48" i="19"/>
  <c r="E48" i="19"/>
  <c r="F48" i="19"/>
  <c r="D49" i="19"/>
  <c r="E49" i="19"/>
  <c r="F49" i="19"/>
  <c r="D50" i="19"/>
  <c r="E50" i="19"/>
  <c r="F50" i="19"/>
  <c r="D51" i="19"/>
  <c r="E51" i="19"/>
  <c r="G51" i="19" s="1"/>
  <c r="F51" i="19"/>
  <c r="D52" i="19"/>
  <c r="E52" i="19"/>
  <c r="F52" i="19"/>
  <c r="D53" i="19"/>
  <c r="E53" i="19"/>
  <c r="F53" i="19"/>
  <c r="D54" i="19"/>
  <c r="G54" i="19" s="1"/>
  <c r="E54" i="19"/>
  <c r="F54" i="19"/>
  <c r="D55" i="19"/>
  <c r="E55" i="19"/>
  <c r="F55" i="19"/>
  <c r="D56" i="19"/>
  <c r="E56" i="19"/>
  <c r="F56" i="19"/>
  <c r="D57" i="19"/>
  <c r="E57" i="19"/>
  <c r="F57" i="19"/>
  <c r="D58" i="19"/>
  <c r="G58" i="19" s="1"/>
  <c r="E58" i="19"/>
  <c r="F58" i="19"/>
  <c r="D59" i="19"/>
  <c r="E59" i="19"/>
  <c r="F59" i="19"/>
  <c r="E2" i="19"/>
  <c r="F2" i="19"/>
  <c r="D2" i="19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D20" i="17"/>
  <c r="E20" i="17"/>
  <c r="F20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D26" i="17"/>
  <c r="E26" i="17"/>
  <c r="F26" i="17"/>
  <c r="D27" i="17"/>
  <c r="E27" i="17"/>
  <c r="F27" i="17"/>
  <c r="D28" i="17"/>
  <c r="E28" i="17"/>
  <c r="F28" i="17"/>
  <c r="D29" i="17"/>
  <c r="E29" i="17"/>
  <c r="F29" i="17"/>
  <c r="D30" i="17"/>
  <c r="E30" i="17"/>
  <c r="F30" i="17"/>
  <c r="D31" i="17"/>
  <c r="E31" i="17"/>
  <c r="F31" i="17"/>
  <c r="D32" i="17"/>
  <c r="E32" i="17"/>
  <c r="F32" i="17"/>
  <c r="D33" i="17"/>
  <c r="E33" i="17"/>
  <c r="F33" i="17"/>
  <c r="D34" i="17"/>
  <c r="E34" i="17"/>
  <c r="F34" i="17"/>
  <c r="D35" i="17"/>
  <c r="E35" i="17"/>
  <c r="F35" i="17"/>
  <c r="D36" i="17"/>
  <c r="E36" i="17"/>
  <c r="F36" i="17"/>
  <c r="D37" i="17"/>
  <c r="E37" i="17"/>
  <c r="F37" i="17"/>
  <c r="D38" i="17"/>
  <c r="E38" i="17"/>
  <c r="F38" i="17"/>
  <c r="D39" i="17"/>
  <c r="E39" i="17"/>
  <c r="F39" i="17"/>
  <c r="D40" i="17"/>
  <c r="E40" i="17"/>
  <c r="F40" i="17"/>
  <c r="D41" i="17"/>
  <c r="E41" i="17"/>
  <c r="F41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53" i="17"/>
  <c r="E53" i="17"/>
  <c r="F53" i="17"/>
  <c r="D54" i="17"/>
  <c r="E54" i="17"/>
  <c r="F54" i="17"/>
  <c r="D55" i="17"/>
  <c r="E55" i="17"/>
  <c r="F55" i="17"/>
  <c r="D56" i="17"/>
  <c r="G56" i="17" s="1"/>
  <c r="E56" i="17"/>
  <c r="F56" i="17"/>
  <c r="D57" i="17"/>
  <c r="E57" i="17"/>
  <c r="F57" i="17"/>
  <c r="D58" i="17"/>
  <c r="E58" i="17"/>
  <c r="F58" i="17"/>
  <c r="D59" i="17"/>
  <c r="E59" i="17"/>
  <c r="F59" i="17"/>
  <c r="E2" i="17"/>
  <c r="F2" i="17"/>
  <c r="D2" i="17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3" i="19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D3" i="16"/>
  <c r="E3" i="16"/>
  <c r="F3" i="16"/>
  <c r="D4" i="16"/>
  <c r="E4" i="16"/>
  <c r="F4" i="16"/>
  <c r="D5" i="16"/>
  <c r="G5" i="16" s="1"/>
  <c r="E5" i="16"/>
  <c r="F5" i="16"/>
  <c r="D6" i="16"/>
  <c r="E6" i="16"/>
  <c r="F6" i="16"/>
  <c r="D7" i="16"/>
  <c r="E7" i="16"/>
  <c r="F7" i="16"/>
  <c r="D8" i="16"/>
  <c r="E8" i="16"/>
  <c r="F8" i="16"/>
  <c r="D9" i="16"/>
  <c r="G9" i="16" s="1"/>
  <c r="E9" i="16"/>
  <c r="F9" i="16"/>
  <c r="D10" i="16"/>
  <c r="E10" i="16"/>
  <c r="F10" i="16"/>
  <c r="D11" i="16"/>
  <c r="E11" i="16"/>
  <c r="F11" i="16"/>
  <c r="D12" i="16"/>
  <c r="E12" i="16"/>
  <c r="F12" i="16"/>
  <c r="D13" i="16"/>
  <c r="G13" i="16" s="1"/>
  <c r="E13" i="16"/>
  <c r="F13" i="16"/>
  <c r="D14" i="16"/>
  <c r="E14" i="16"/>
  <c r="F14" i="16"/>
  <c r="D15" i="16"/>
  <c r="E15" i="16"/>
  <c r="F15" i="16"/>
  <c r="D16" i="16"/>
  <c r="E16" i="16"/>
  <c r="F16" i="16"/>
  <c r="D17" i="16"/>
  <c r="G17" i="16" s="1"/>
  <c r="E17" i="16"/>
  <c r="F17" i="16"/>
  <c r="D18" i="16"/>
  <c r="E18" i="16"/>
  <c r="F18" i="16"/>
  <c r="D19" i="16"/>
  <c r="E19" i="16"/>
  <c r="F19" i="16"/>
  <c r="D20" i="16"/>
  <c r="E20" i="16"/>
  <c r="F20" i="16"/>
  <c r="D21" i="16"/>
  <c r="G21" i="16" s="1"/>
  <c r="E21" i="16"/>
  <c r="F21" i="16"/>
  <c r="D22" i="16"/>
  <c r="E22" i="16"/>
  <c r="F22" i="16"/>
  <c r="D23" i="16"/>
  <c r="E23" i="16"/>
  <c r="F23" i="16"/>
  <c r="D24" i="16"/>
  <c r="E24" i="16"/>
  <c r="F24" i="16"/>
  <c r="D25" i="16"/>
  <c r="G25" i="16" s="1"/>
  <c r="E25" i="16"/>
  <c r="F25" i="16"/>
  <c r="D26" i="16"/>
  <c r="E26" i="16"/>
  <c r="F26" i="16"/>
  <c r="D27" i="16"/>
  <c r="E27" i="16"/>
  <c r="F27" i="16"/>
  <c r="D28" i="16"/>
  <c r="E28" i="16"/>
  <c r="F28" i="16"/>
  <c r="D29" i="16"/>
  <c r="E29" i="16"/>
  <c r="F29" i="16"/>
  <c r="D30" i="16"/>
  <c r="E30" i="16"/>
  <c r="F30" i="16"/>
  <c r="D31" i="16"/>
  <c r="E31" i="16"/>
  <c r="F31" i="16"/>
  <c r="D32" i="16"/>
  <c r="E32" i="16"/>
  <c r="F32" i="16"/>
  <c r="D33" i="16"/>
  <c r="G33" i="16" s="1"/>
  <c r="E33" i="16"/>
  <c r="F33" i="16"/>
  <c r="D34" i="16"/>
  <c r="E34" i="16"/>
  <c r="F34" i="16"/>
  <c r="D35" i="16"/>
  <c r="E35" i="16"/>
  <c r="F35" i="16"/>
  <c r="D36" i="16"/>
  <c r="E36" i="16"/>
  <c r="F36" i="16"/>
  <c r="D37" i="16"/>
  <c r="G37" i="16" s="1"/>
  <c r="E37" i="16"/>
  <c r="F37" i="16"/>
  <c r="D38" i="16"/>
  <c r="E38" i="16"/>
  <c r="F38" i="16"/>
  <c r="D39" i="16"/>
  <c r="E39" i="16"/>
  <c r="F39" i="16"/>
  <c r="D40" i="16"/>
  <c r="E40" i="16"/>
  <c r="F40" i="16"/>
  <c r="D41" i="16"/>
  <c r="G41" i="16" s="1"/>
  <c r="E41" i="16"/>
  <c r="F41" i="16"/>
  <c r="D42" i="16"/>
  <c r="E42" i="16"/>
  <c r="F42" i="16"/>
  <c r="D43" i="16"/>
  <c r="E43" i="16"/>
  <c r="F43" i="16"/>
  <c r="D44" i="16"/>
  <c r="E44" i="16"/>
  <c r="F44" i="16"/>
  <c r="D45" i="16"/>
  <c r="E45" i="16"/>
  <c r="F45" i="16"/>
  <c r="D46" i="16"/>
  <c r="E46" i="16"/>
  <c r="F46" i="16"/>
  <c r="D47" i="16"/>
  <c r="E47" i="16"/>
  <c r="F47" i="16"/>
  <c r="D48" i="16"/>
  <c r="E48" i="16"/>
  <c r="F48" i="16"/>
  <c r="D49" i="16"/>
  <c r="E49" i="16"/>
  <c r="F49" i="16"/>
  <c r="D50" i="16"/>
  <c r="E50" i="16"/>
  <c r="F50" i="16"/>
  <c r="D51" i="16"/>
  <c r="E51" i="16"/>
  <c r="F51" i="16"/>
  <c r="D52" i="16"/>
  <c r="E52" i="16"/>
  <c r="F52" i="16"/>
  <c r="D53" i="16"/>
  <c r="E53" i="16"/>
  <c r="F53" i="16"/>
  <c r="D54" i="16"/>
  <c r="E54" i="16"/>
  <c r="F54" i="16"/>
  <c r="D55" i="16"/>
  <c r="E55" i="16"/>
  <c r="F55" i="16"/>
  <c r="D56" i="16"/>
  <c r="G56" i="16" s="1"/>
  <c r="E56" i="16"/>
  <c r="F56" i="16"/>
  <c r="D57" i="16"/>
  <c r="G57" i="16" s="1"/>
  <c r="E57" i="16"/>
  <c r="F57" i="16"/>
  <c r="D58" i="16"/>
  <c r="E58" i="16"/>
  <c r="F58" i="16"/>
  <c r="D59" i="16"/>
  <c r="E59" i="16"/>
  <c r="F59" i="16"/>
  <c r="E2" i="16"/>
  <c r="F2" i="16"/>
  <c r="D2" i="16"/>
  <c r="D24" i="18"/>
  <c r="E24" i="18"/>
  <c r="F24" i="18"/>
  <c r="D25" i="18"/>
  <c r="E25" i="18"/>
  <c r="F25" i="18"/>
  <c r="D26" i="18"/>
  <c r="E26" i="18"/>
  <c r="F26" i="18"/>
  <c r="D27" i="18"/>
  <c r="E27" i="18"/>
  <c r="F27" i="18"/>
  <c r="D28" i="18"/>
  <c r="E28" i="18"/>
  <c r="F28" i="18"/>
  <c r="D29" i="18"/>
  <c r="E29" i="18"/>
  <c r="F29" i="18"/>
  <c r="D30" i="18"/>
  <c r="E30" i="18"/>
  <c r="F30" i="18"/>
  <c r="D31" i="18"/>
  <c r="E31" i="18"/>
  <c r="F31" i="18"/>
  <c r="D32" i="18"/>
  <c r="E32" i="18"/>
  <c r="F32" i="18"/>
  <c r="D33" i="18"/>
  <c r="E33" i="18"/>
  <c r="F33" i="18"/>
  <c r="D34" i="18"/>
  <c r="E34" i="18"/>
  <c r="F34" i="18"/>
  <c r="D35" i="18"/>
  <c r="E35" i="18"/>
  <c r="F35" i="18"/>
  <c r="D36" i="18"/>
  <c r="E36" i="18"/>
  <c r="F36" i="18"/>
  <c r="D37" i="18"/>
  <c r="E37" i="18"/>
  <c r="F37" i="18"/>
  <c r="D38" i="18"/>
  <c r="E38" i="18"/>
  <c r="F38" i="18"/>
  <c r="D39" i="18"/>
  <c r="E39" i="18"/>
  <c r="F39" i="18"/>
  <c r="D40" i="18"/>
  <c r="E40" i="18"/>
  <c r="F40" i="18"/>
  <c r="D41" i="18"/>
  <c r="E41" i="18"/>
  <c r="F41" i="18"/>
  <c r="D42" i="18"/>
  <c r="E42" i="18"/>
  <c r="F42" i="18"/>
  <c r="D43" i="18"/>
  <c r="E43" i="18"/>
  <c r="F43" i="18"/>
  <c r="D44" i="18"/>
  <c r="E44" i="18"/>
  <c r="F44" i="18"/>
  <c r="D45" i="18"/>
  <c r="E45" i="18"/>
  <c r="F45" i="18"/>
  <c r="D46" i="18"/>
  <c r="E46" i="18"/>
  <c r="F46" i="18"/>
  <c r="D47" i="18"/>
  <c r="E47" i="18"/>
  <c r="F47" i="18"/>
  <c r="D48" i="18"/>
  <c r="E48" i="18"/>
  <c r="F48" i="18"/>
  <c r="D49" i="18"/>
  <c r="E49" i="18"/>
  <c r="F49" i="18"/>
  <c r="D50" i="18"/>
  <c r="E50" i="18"/>
  <c r="F50" i="18"/>
  <c r="D51" i="18"/>
  <c r="E51" i="18"/>
  <c r="F51" i="18"/>
  <c r="D52" i="18"/>
  <c r="E52" i="18"/>
  <c r="F52" i="18"/>
  <c r="D53" i="18"/>
  <c r="E53" i="18"/>
  <c r="F53" i="18"/>
  <c r="D54" i="18"/>
  <c r="G54" i="18" s="1"/>
  <c r="I54" i="18" s="1"/>
  <c r="E54" i="18"/>
  <c r="F54" i="18"/>
  <c r="D55" i="18"/>
  <c r="G55" i="18" s="1"/>
  <c r="E55" i="18"/>
  <c r="F55" i="18"/>
  <c r="D56" i="18"/>
  <c r="G56" i="18" s="1"/>
  <c r="I56" i="18" s="1"/>
  <c r="E56" i="18"/>
  <c r="F56" i="18"/>
  <c r="D57" i="18"/>
  <c r="G57" i="18" s="1"/>
  <c r="E57" i="18"/>
  <c r="F57" i="18"/>
  <c r="D58" i="18"/>
  <c r="G58" i="18" s="1"/>
  <c r="I58" i="18" s="1"/>
  <c r="E58" i="18"/>
  <c r="F58" i="18"/>
  <c r="D59" i="18"/>
  <c r="G59" i="18" s="1"/>
  <c r="E59" i="18"/>
  <c r="F59" i="18"/>
  <c r="D3" i="18"/>
  <c r="E3" i="18"/>
  <c r="F3" i="18"/>
  <c r="D4" i="18"/>
  <c r="E4" i="18"/>
  <c r="F4" i="18"/>
  <c r="D5" i="18"/>
  <c r="E5" i="18"/>
  <c r="F5" i="18"/>
  <c r="D6" i="18"/>
  <c r="E6" i="18"/>
  <c r="F6" i="18"/>
  <c r="D7" i="18"/>
  <c r="E7" i="18"/>
  <c r="F7" i="18"/>
  <c r="D8" i="18"/>
  <c r="E8" i="18"/>
  <c r="F8" i="18"/>
  <c r="D9" i="18"/>
  <c r="E9" i="18"/>
  <c r="F9" i="18"/>
  <c r="D10" i="18"/>
  <c r="E10" i="18"/>
  <c r="F10" i="18"/>
  <c r="D11" i="18"/>
  <c r="E11" i="18"/>
  <c r="F11" i="18"/>
  <c r="D12" i="18"/>
  <c r="E12" i="18"/>
  <c r="F12" i="18"/>
  <c r="D13" i="18"/>
  <c r="E13" i="18"/>
  <c r="F13" i="18"/>
  <c r="D14" i="18"/>
  <c r="E14" i="18"/>
  <c r="F14" i="18"/>
  <c r="D15" i="18"/>
  <c r="E15" i="18"/>
  <c r="F15" i="18"/>
  <c r="D16" i="18"/>
  <c r="E16" i="18"/>
  <c r="F16" i="18"/>
  <c r="D17" i="18"/>
  <c r="E17" i="18"/>
  <c r="F17" i="18"/>
  <c r="D18" i="18"/>
  <c r="E18" i="18"/>
  <c r="F18" i="18"/>
  <c r="D19" i="18"/>
  <c r="E19" i="18"/>
  <c r="F19" i="18"/>
  <c r="D20" i="18"/>
  <c r="E20" i="18"/>
  <c r="F20" i="18"/>
  <c r="D21" i="18"/>
  <c r="E21" i="18"/>
  <c r="F21" i="18"/>
  <c r="D22" i="18"/>
  <c r="E22" i="18"/>
  <c r="F22" i="18"/>
  <c r="D23" i="18"/>
  <c r="E23" i="18"/>
  <c r="F23" i="18"/>
  <c r="E2" i="18"/>
  <c r="F2" i="18"/>
  <c r="D2" i="18"/>
  <c r="D3" i="15"/>
  <c r="E3" i="15"/>
  <c r="F3" i="15"/>
  <c r="D4" i="15"/>
  <c r="E4" i="15"/>
  <c r="F4" i="15"/>
  <c r="D5" i="15"/>
  <c r="E5" i="15"/>
  <c r="G5" i="15" s="1"/>
  <c r="F5" i="15"/>
  <c r="D6" i="15"/>
  <c r="E6" i="15"/>
  <c r="F6" i="15"/>
  <c r="D7" i="15"/>
  <c r="E7" i="15"/>
  <c r="F7" i="15"/>
  <c r="E8" i="15"/>
  <c r="D9" i="15"/>
  <c r="E9" i="15"/>
  <c r="F9" i="15"/>
  <c r="D10" i="15"/>
  <c r="E10" i="15"/>
  <c r="F10" i="15"/>
  <c r="D11" i="15"/>
  <c r="E11" i="15"/>
  <c r="F11" i="15"/>
  <c r="D12" i="15"/>
  <c r="E12" i="15"/>
  <c r="F12" i="15"/>
  <c r="D13" i="15"/>
  <c r="E13" i="15"/>
  <c r="F13" i="15"/>
  <c r="D14" i="15"/>
  <c r="E14" i="15"/>
  <c r="F14" i="15"/>
  <c r="D15" i="15"/>
  <c r="E15" i="15"/>
  <c r="F15" i="15"/>
  <c r="D16" i="15"/>
  <c r="E16" i="15"/>
  <c r="F16" i="15"/>
  <c r="D17" i="15"/>
  <c r="E17" i="15"/>
  <c r="F17" i="15"/>
  <c r="D18" i="15"/>
  <c r="E18" i="15"/>
  <c r="F18" i="15"/>
  <c r="D19" i="15"/>
  <c r="E19" i="15"/>
  <c r="F19" i="15"/>
  <c r="D20" i="15"/>
  <c r="E20" i="15"/>
  <c r="F20" i="15"/>
  <c r="D21" i="15"/>
  <c r="E21" i="15"/>
  <c r="F21" i="15"/>
  <c r="D22" i="15"/>
  <c r="E22" i="15"/>
  <c r="F22" i="15"/>
  <c r="D23" i="15"/>
  <c r="E23" i="15"/>
  <c r="F23" i="15"/>
  <c r="D24" i="15"/>
  <c r="E24" i="15"/>
  <c r="F24" i="15"/>
  <c r="D25" i="15"/>
  <c r="E25" i="15"/>
  <c r="F25" i="15"/>
  <c r="D26" i="15"/>
  <c r="E26" i="15"/>
  <c r="F26" i="15"/>
  <c r="D27" i="15"/>
  <c r="E27" i="15"/>
  <c r="F27" i="15"/>
  <c r="D28" i="15"/>
  <c r="E28" i="15"/>
  <c r="F28" i="15"/>
  <c r="D29" i="15"/>
  <c r="E29" i="15"/>
  <c r="F29" i="15"/>
  <c r="D30" i="15"/>
  <c r="E30" i="15"/>
  <c r="F30" i="15"/>
  <c r="D31" i="15"/>
  <c r="E31" i="15"/>
  <c r="F31" i="15"/>
  <c r="D32" i="15"/>
  <c r="E32" i="15"/>
  <c r="F32" i="15"/>
  <c r="D33" i="15"/>
  <c r="E33" i="15"/>
  <c r="F33" i="15"/>
  <c r="D34" i="15"/>
  <c r="E34" i="15"/>
  <c r="F34" i="15"/>
  <c r="D35" i="15"/>
  <c r="E35" i="15"/>
  <c r="F35" i="15"/>
  <c r="D36" i="15"/>
  <c r="E36" i="15"/>
  <c r="F36" i="15"/>
  <c r="D37" i="15"/>
  <c r="E37" i="15"/>
  <c r="F37" i="15"/>
  <c r="D38" i="15"/>
  <c r="E38" i="15"/>
  <c r="F38" i="15"/>
  <c r="D39" i="15"/>
  <c r="E39" i="15"/>
  <c r="F39" i="15"/>
  <c r="D40" i="15"/>
  <c r="E40" i="15"/>
  <c r="F40" i="15"/>
  <c r="D41" i="15"/>
  <c r="E41" i="15"/>
  <c r="F41" i="15"/>
  <c r="D42" i="15"/>
  <c r="E42" i="15"/>
  <c r="F42" i="15"/>
  <c r="D43" i="15"/>
  <c r="E43" i="15"/>
  <c r="F43" i="15"/>
  <c r="D44" i="15"/>
  <c r="E44" i="15"/>
  <c r="F44" i="15"/>
  <c r="D45" i="15"/>
  <c r="E45" i="15"/>
  <c r="F45" i="15"/>
  <c r="D46" i="15"/>
  <c r="E46" i="15"/>
  <c r="F46" i="15"/>
  <c r="D47" i="15"/>
  <c r="E47" i="15"/>
  <c r="F47" i="15"/>
  <c r="D48" i="15"/>
  <c r="E48" i="15"/>
  <c r="F48" i="15"/>
  <c r="D49" i="15"/>
  <c r="E49" i="15"/>
  <c r="F49" i="15"/>
  <c r="D50" i="15"/>
  <c r="E50" i="15"/>
  <c r="F50" i="15"/>
  <c r="D51" i="15"/>
  <c r="E51" i="15"/>
  <c r="F51" i="15"/>
  <c r="D52" i="15"/>
  <c r="E52" i="15"/>
  <c r="F52" i="15"/>
  <c r="D53" i="15"/>
  <c r="E53" i="15"/>
  <c r="F53" i="15"/>
  <c r="D54" i="15"/>
  <c r="E54" i="15"/>
  <c r="F54" i="15"/>
  <c r="D55" i="15"/>
  <c r="E55" i="15"/>
  <c r="F55" i="15"/>
  <c r="D56" i="15"/>
  <c r="E56" i="15"/>
  <c r="F56" i="15"/>
  <c r="D57" i="15"/>
  <c r="E57" i="15"/>
  <c r="G57" i="15" s="1"/>
  <c r="F57" i="15"/>
  <c r="D58" i="15"/>
  <c r="E58" i="15"/>
  <c r="F58" i="15"/>
  <c r="D59" i="15"/>
  <c r="E59" i="15"/>
  <c r="F59" i="15"/>
  <c r="E2" i="15"/>
  <c r="F2" i="15"/>
  <c r="D2" i="15"/>
  <c r="D3" i="14"/>
  <c r="E3" i="14"/>
  <c r="F3" i="14"/>
  <c r="D4" i="14"/>
  <c r="E4" i="14"/>
  <c r="F4" i="14"/>
  <c r="D5" i="14"/>
  <c r="E5" i="14"/>
  <c r="F5" i="14"/>
  <c r="D6" i="14"/>
  <c r="E6" i="14"/>
  <c r="F6" i="14"/>
  <c r="D7" i="14"/>
  <c r="E7" i="14"/>
  <c r="F7" i="14"/>
  <c r="D8" i="14"/>
  <c r="E8" i="14"/>
  <c r="F8" i="14"/>
  <c r="D9" i="14"/>
  <c r="E9" i="14"/>
  <c r="F9" i="14"/>
  <c r="D10" i="14"/>
  <c r="E10" i="14"/>
  <c r="F10" i="14"/>
  <c r="D11" i="14"/>
  <c r="E11" i="14"/>
  <c r="F11" i="14"/>
  <c r="D12" i="14"/>
  <c r="E12" i="14"/>
  <c r="F12" i="14"/>
  <c r="D13" i="14"/>
  <c r="E13" i="14"/>
  <c r="F13" i="14"/>
  <c r="D14" i="14"/>
  <c r="E14" i="14"/>
  <c r="F14" i="14"/>
  <c r="D15" i="14"/>
  <c r="E15" i="14"/>
  <c r="F15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D22" i="14"/>
  <c r="E22" i="14"/>
  <c r="F22" i="14"/>
  <c r="D23" i="14"/>
  <c r="E23" i="14"/>
  <c r="F23" i="14"/>
  <c r="D24" i="14"/>
  <c r="E24" i="14"/>
  <c r="F24" i="14"/>
  <c r="D25" i="14"/>
  <c r="E25" i="14"/>
  <c r="F25" i="14"/>
  <c r="D26" i="14"/>
  <c r="E26" i="14"/>
  <c r="F26" i="14"/>
  <c r="D27" i="14"/>
  <c r="E27" i="14"/>
  <c r="F27" i="14"/>
  <c r="D28" i="14"/>
  <c r="E28" i="14"/>
  <c r="F28" i="14"/>
  <c r="D29" i="14"/>
  <c r="E29" i="14"/>
  <c r="F29" i="14"/>
  <c r="D30" i="14"/>
  <c r="E30" i="14"/>
  <c r="F30" i="14"/>
  <c r="D31" i="14"/>
  <c r="E31" i="14"/>
  <c r="F31" i="14"/>
  <c r="D32" i="14"/>
  <c r="E32" i="14"/>
  <c r="F32" i="14"/>
  <c r="D33" i="14"/>
  <c r="E33" i="14"/>
  <c r="F33" i="14"/>
  <c r="D34" i="14"/>
  <c r="E34" i="14"/>
  <c r="F34" i="14"/>
  <c r="D35" i="14"/>
  <c r="E35" i="14"/>
  <c r="F35" i="14"/>
  <c r="D36" i="14"/>
  <c r="E36" i="14"/>
  <c r="F36" i="14"/>
  <c r="D37" i="14"/>
  <c r="E37" i="14"/>
  <c r="F37" i="14"/>
  <c r="D38" i="14"/>
  <c r="E38" i="14"/>
  <c r="F38" i="14"/>
  <c r="D39" i="14"/>
  <c r="E39" i="14"/>
  <c r="F39" i="14"/>
  <c r="D40" i="14"/>
  <c r="E40" i="14"/>
  <c r="F40" i="14"/>
  <c r="D41" i="14"/>
  <c r="E41" i="14"/>
  <c r="F41" i="14"/>
  <c r="D42" i="14"/>
  <c r="E42" i="14"/>
  <c r="F42" i="14"/>
  <c r="D43" i="14"/>
  <c r="E43" i="14"/>
  <c r="F43" i="14"/>
  <c r="D44" i="14"/>
  <c r="E44" i="14"/>
  <c r="F44" i="14"/>
  <c r="D45" i="14"/>
  <c r="E45" i="14"/>
  <c r="F45" i="14"/>
  <c r="D46" i="14"/>
  <c r="E46" i="14"/>
  <c r="F46" i="14"/>
  <c r="D47" i="14"/>
  <c r="E47" i="14"/>
  <c r="F47" i="14"/>
  <c r="D48" i="14"/>
  <c r="E48" i="14"/>
  <c r="F48" i="14"/>
  <c r="D49" i="14"/>
  <c r="E49" i="14"/>
  <c r="F49" i="14"/>
  <c r="D50" i="14"/>
  <c r="E50" i="14"/>
  <c r="F50" i="14"/>
  <c r="D51" i="14"/>
  <c r="E51" i="14"/>
  <c r="F51" i="14"/>
  <c r="D52" i="14"/>
  <c r="E52" i="14"/>
  <c r="F52" i="14"/>
  <c r="D53" i="14"/>
  <c r="E53" i="14"/>
  <c r="F53" i="14"/>
  <c r="D54" i="14"/>
  <c r="E54" i="14"/>
  <c r="F54" i="14"/>
  <c r="D55" i="14"/>
  <c r="E55" i="14"/>
  <c r="F55" i="14"/>
  <c r="D56" i="14"/>
  <c r="E56" i="14"/>
  <c r="F56" i="14"/>
  <c r="D57" i="14"/>
  <c r="E57" i="14"/>
  <c r="F57" i="14"/>
  <c r="D58" i="14"/>
  <c r="E58" i="14"/>
  <c r="F58" i="14"/>
  <c r="D59" i="14"/>
  <c r="E59" i="14"/>
  <c r="F59" i="14"/>
  <c r="E2" i="14"/>
  <c r="F2" i="14"/>
  <c r="D2" i="14"/>
  <c r="D3" i="13"/>
  <c r="E3" i="13"/>
  <c r="F3" i="13"/>
  <c r="D4" i="13"/>
  <c r="E4" i="13"/>
  <c r="F4" i="13"/>
  <c r="D5" i="13"/>
  <c r="E5" i="13"/>
  <c r="F5" i="13"/>
  <c r="D6" i="13"/>
  <c r="E6" i="13"/>
  <c r="F6" i="13"/>
  <c r="G6" i="13" s="1"/>
  <c r="D7" i="13"/>
  <c r="E7" i="13"/>
  <c r="F7" i="13"/>
  <c r="D8" i="13"/>
  <c r="E8" i="13"/>
  <c r="F8" i="13"/>
  <c r="D9" i="13"/>
  <c r="E9" i="13"/>
  <c r="F9" i="13"/>
  <c r="D10" i="13"/>
  <c r="E10" i="13"/>
  <c r="F10" i="13"/>
  <c r="D11" i="13"/>
  <c r="E11" i="13"/>
  <c r="F11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D17" i="13"/>
  <c r="E17" i="13"/>
  <c r="F17" i="13"/>
  <c r="D18" i="13"/>
  <c r="E18" i="13"/>
  <c r="F18" i="13"/>
  <c r="D19" i="13"/>
  <c r="E19" i="13"/>
  <c r="F19" i="13"/>
  <c r="D20" i="13"/>
  <c r="E20" i="13"/>
  <c r="F20" i="13"/>
  <c r="D21" i="13"/>
  <c r="E21" i="13"/>
  <c r="F21" i="13"/>
  <c r="D22" i="13"/>
  <c r="E22" i="13"/>
  <c r="F22" i="13"/>
  <c r="D23" i="13"/>
  <c r="E23" i="13"/>
  <c r="F23" i="13"/>
  <c r="D24" i="13"/>
  <c r="E24" i="13"/>
  <c r="F24" i="13"/>
  <c r="D25" i="13"/>
  <c r="E25" i="13"/>
  <c r="F25" i="13"/>
  <c r="D26" i="13"/>
  <c r="E26" i="13"/>
  <c r="F26" i="13"/>
  <c r="D27" i="13"/>
  <c r="E27" i="13"/>
  <c r="F27" i="13"/>
  <c r="D28" i="13"/>
  <c r="E28" i="13"/>
  <c r="F28" i="13"/>
  <c r="D29" i="13"/>
  <c r="E29" i="13"/>
  <c r="F29" i="13"/>
  <c r="D30" i="13"/>
  <c r="E30" i="13"/>
  <c r="F30" i="13"/>
  <c r="D31" i="13"/>
  <c r="E31" i="13"/>
  <c r="F31" i="13"/>
  <c r="D32" i="13"/>
  <c r="E32" i="13"/>
  <c r="F32" i="13"/>
  <c r="D33" i="13"/>
  <c r="E33" i="13"/>
  <c r="F33" i="13"/>
  <c r="D34" i="13"/>
  <c r="E34" i="13"/>
  <c r="F34" i="13"/>
  <c r="D35" i="13"/>
  <c r="E35" i="13"/>
  <c r="F35" i="13"/>
  <c r="D36" i="13"/>
  <c r="E36" i="13"/>
  <c r="F36" i="13"/>
  <c r="D37" i="13"/>
  <c r="E37" i="13"/>
  <c r="F37" i="13"/>
  <c r="D38" i="13"/>
  <c r="E38" i="13"/>
  <c r="F38" i="13"/>
  <c r="D39" i="13"/>
  <c r="E39" i="13"/>
  <c r="F39" i="13"/>
  <c r="D40" i="13"/>
  <c r="E40" i="13"/>
  <c r="F40" i="13"/>
  <c r="D41" i="13"/>
  <c r="E41" i="13"/>
  <c r="F41" i="13"/>
  <c r="D42" i="13"/>
  <c r="E42" i="13"/>
  <c r="F42" i="13"/>
  <c r="D43" i="13"/>
  <c r="E43" i="13"/>
  <c r="F43" i="13"/>
  <c r="D44" i="13"/>
  <c r="E44" i="13"/>
  <c r="F44" i="13"/>
  <c r="D45" i="13"/>
  <c r="E45" i="13"/>
  <c r="F45" i="13"/>
  <c r="D46" i="13"/>
  <c r="E46" i="13"/>
  <c r="F46" i="13"/>
  <c r="D47" i="13"/>
  <c r="E47" i="13"/>
  <c r="F47" i="13"/>
  <c r="D48" i="13"/>
  <c r="E48" i="13"/>
  <c r="F48" i="13"/>
  <c r="D49" i="13"/>
  <c r="E49" i="13"/>
  <c r="F49" i="13"/>
  <c r="D50" i="13"/>
  <c r="E50" i="13"/>
  <c r="F50" i="13"/>
  <c r="D51" i="13"/>
  <c r="E51" i="13"/>
  <c r="F51" i="13"/>
  <c r="D52" i="13"/>
  <c r="E52" i="13"/>
  <c r="F52" i="13"/>
  <c r="D53" i="13"/>
  <c r="E53" i="13"/>
  <c r="F53" i="13"/>
  <c r="D54" i="13"/>
  <c r="E54" i="13"/>
  <c r="F54" i="13"/>
  <c r="D55" i="13"/>
  <c r="E55" i="13"/>
  <c r="F55" i="13"/>
  <c r="D56" i="13"/>
  <c r="E56" i="13"/>
  <c r="F56" i="13"/>
  <c r="D57" i="13"/>
  <c r="E57" i="13"/>
  <c r="F57" i="13"/>
  <c r="D58" i="13"/>
  <c r="E58" i="13"/>
  <c r="F58" i="13"/>
  <c r="D59" i="13"/>
  <c r="E59" i="13"/>
  <c r="F59" i="13"/>
  <c r="E2" i="13"/>
  <c r="F2" i="13"/>
  <c r="D2" i="13"/>
  <c r="D16" i="12"/>
  <c r="E16" i="12"/>
  <c r="F16" i="12"/>
  <c r="D17" i="12"/>
  <c r="E17" i="12"/>
  <c r="F17" i="12"/>
  <c r="D18" i="12"/>
  <c r="E18" i="12"/>
  <c r="F18" i="12"/>
  <c r="D19" i="12"/>
  <c r="E19" i="12"/>
  <c r="F19" i="12"/>
  <c r="D20" i="12"/>
  <c r="E20" i="12"/>
  <c r="F20" i="12"/>
  <c r="D21" i="12"/>
  <c r="E21" i="12"/>
  <c r="F21" i="12"/>
  <c r="D22" i="12"/>
  <c r="E22" i="12"/>
  <c r="F22" i="12"/>
  <c r="D23" i="12"/>
  <c r="E23" i="12"/>
  <c r="F23" i="12"/>
  <c r="D24" i="12"/>
  <c r="E24" i="12"/>
  <c r="F24" i="12"/>
  <c r="D25" i="12"/>
  <c r="E25" i="12"/>
  <c r="F25" i="12"/>
  <c r="D26" i="12"/>
  <c r="E26" i="12"/>
  <c r="F26" i="12"/>
  <c r="D27" i="12"/>
  <c r="E27" i="12"/>
  <c r="F27" i="12"/>
  <c r="D28" i="12"/>
  <c r="E28" i="12"/>
  <c r="F28" i="12"/>
  <c r="D29" i="12"/>
  <c r="E29" i="12"/>
  <c r="F29" i="12"/>
  <c r="D30" i="12"/>
  <c r="E30" i="12"/>
  <c r="F30" i="12"/>
  <c r="D31" i="12"/>
  <c r="E31" i="12"/>
  <c r="F31" i="12"/>
  <c r="D32" i="12"/>
  <c r="E32" i="12"/>
  <c r="F32" i="12"/>
  <c r="D33" i="12"/>
  <c r="E33" i="12"/>
  <c r="F33" i="12"/>
  <c r="D34" i="12"/>
  <c r="E34" i="12"/>
  <c r="F34" i="12"/>
  <c r="D35" i="12"/>
  <c r="E35" i="12"/>
  <c r="F35" i="12"/>
  <c r="D36" i="12"/>
  <c r="E36" i="12"/>
  <c r="F36" i="12"/>
  <c r="D37" i="12"/>
  <c r="E37" i="12"/>
  <c r="F37" i="12"/>
  <c r="D38" i="12"/>
  <c r="E38" i="12"/>
  <c r="F38" i="12"/>
  <c r="D39" i="12"/>
  <c r="E39" i="12"/>
  <c r="F39" i="12"/>
  <c r="D40" i="12"/>
  <c r="E40" i="12"/>
  <c r="F40" i="12"/>
  <c r="D41" i="12"/>
  <c r="E41" i="12"/>
  <c r="F41" i="12"/>
  <c r="D42" i="12"/>
  <c r="E42" i="12"/>
  <c r="F42" i="12"/>
  <c r="D43" i="12"/>
  <c r="E43" i="12"/>
  <c r="F43" i="12"/>
  <c r="D44" i="12"/>
  <c r="E44" i="12"/>
  <c r="F44" i="12"/>
  <c r="D45" i="12"/>
  <c r="E45" i="12"/>
  <c r="F45" i="12"/>
  <c r="D46" i="12"/>
  <c r="E46" i="12"/>
  <c r="F46" i="12"/>
  <c r="D47" i="12"/>
  <c r="E47" i="12"/>
  <c r="F47" i="12"/>
  <c r="D48" i="12"/>
  <c r="E48" i="12"/>
  <c r="F48" i="12"/>
  <c r="D49" i="12"/>
  <c r="E49" i="12"/>
  <c r="F49" i="12"/>
  <c r="D50" i="12"/>
  <c r="E50" i="12"/>
  <c r="F50" i="12"/>
  <c r="D51" i="12"/>
  <c r="E51" i="12"/>
  <c r="F51" i="12"/>
  <c r="D52" i="12"/>
  <c r="E52" i="12"/>
  <c r="F52" i="12"/>
  <c r="D53" i="12"/>
  <c r="E53" i="12"/>
  <c r="F53" i="12"/>
  <c r="D54" i="12"/>
  <c r="E54" i="12"/>
  <c r="F54" i="12"/>
  <c r="D55" i="12"/>
  <c r="E55" i="12"/>
  <c r="F55" i="12"/>
  <c r="D56" i="12"/>
  <c r="E56" i="12"/>
  <c r="F56" i="12"/>
  <c r="D57" i="12"/>
  <c r="E57" i="12"/>
  <c r="F57" i="12"/>
  <c r="D58" i="12"/>
  <c r="E58" i="12"/>
  <c r="F58" i="12"/>
  <c r="D59" i="12"/>
  <c r="E59" i="12"/>
  <c r="F59" i="12"/>
  <c r="D3" i="12"/>
  <c r="E3" i="12"/>
  <c r="F3" i="12"/>
  <c r="D4" i="12"/>
  <c r="E4" i="12"/>
  <c r="F4" i="12"/>
  <c r="D5" i="12"/>
  <c r="E5" i="12"/>
  <c r="F5" i="12"/>
  <c r="D6" i="12"/>
  <c r="E6" i="12"/>
  <c r="F6" i="12"/>
  <c r="D7" i="12"/>
  <c r="E7" i="12"/>
  <c r="F7" i="12"/>
  <c r="D8" i="12"/>
  <c r="E8" i="12"/>
  <c r="F8" i="12"/>
  <c r="D9" i="12"/>
  <c r="E9" i="12"/>
  <c r="F9" i="12"/>
  <c r="D10" i="12"/>
  <c r="E10" i="12"/>
  <c r="F10" i="12"/>
  <c r="D11" i="12"/>
  <c r="E11" i="12"/>
  <c r="F11" i="12"/>
  <c r="D12" i="12"/>
  <c r="E12" i="12"/>
  <c r="F12" i="12"/>
  <c r="D13" i="12"/>
  <c r="E13" i="12"/>
  <c r="F13" i="12"/>
  <c r="D14" i="12"/>
  <c r="E14" i="12"/>
  <c r="F14" i="12"/>
  <c r="D15" i="12"/>
  <c r="E15" i="12"/>
  <c r="F15" i="12"/>
  <c r="E2" i="12"/>
  <c r="F2" i="12"/>
  <c r="D2" i="12"/>
  <c r="D3" i="11"/>
  <c r="E3" i="11"/>
  <c r="F3" i="11"/>
  <c r="D4" i="11"/>
  <c r="E4" i="11"/>
  <c r="F4" i="11"/>
  <c r="D5" i="11"/>
  <c r="E5" i="11"/>
  <c r="F5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D13" i="11"/>
  <c r="E13" i="11"/>
  <c r="F13" i="11"/>
  <c r="D14" i="11"/>
  <c r="E14" i="11"/>
  <c r="F14" i="11"/>
  <c r="D15" i="11"/>
  <c r="E15" i="11"/>
  <c r="F15" i="11"/>
  <c r="D16" i="11"/>
  <c r="E16" i="11"/>
  <c r="F16" i="11"/>
  <c r="D17" i="11"/>
  <c r="E17" i="11"/>
  <c r="F17" i="11"/>
  <c r="D18" i="11"/>
  <c r="E18" i="11"/>
  <c r="F18" i="11"/>
  <c r="D19" i="11"/>
  <c r="E19" i="11"/>
  <c r="F19" i="11"/>
  <c r="D20" i="11"/>
  <c r="E20" i="11"/>
  <c r="F20" i="11"/>
  <c r="D21" i="11"/>
  <c r="E21" i="11"/>
  <c r="F21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D26" i="11"/>
  <c r="E26" i="11"/>
  <c r="F26" i="11"/>
  <c r="D27" i="11"/>
  <c r="E27" i="11"/>
  <c r="F27" i="11"/>
  <c r="D28" i="11"/>
  <c r="E28" i="11"/>
  <c r="F28" i="11"/>
  <c r="D29" i="11"/>
  <c r="E29" i="11"/>
  <c r="F29" i="11"/>
  <c r="D30" i="11"/>
  <c r="E30" i="11"/>
  <c r="F30" i="11"/>
  <c r="D31" i="11"/>
  <c r="E31" i="11"/>
  <c r="F31" i="11"/>
  <c r="D32" i="11"/>
  <c r="E32" i="11"/>
  <c r="F32" i="1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48" i="11"/>
  <c r="E48" i="11"/>
  <c r="F48" i="11"/>
  <c r="D49" i="11"/>
  <c r="E49" i="11"/>
  <c r="F49" i="11"/>
  <c r="D50" i="11"/>
  <c r="E50" i="11"/>
  <c r="F50" i="11"/>
  <c r="D51" i="11"/>
  <c r="E51" i="11"/>
  <c r="F51" i="11"/>
  <c r="D52" i="11"/>
  <c r="E52" i="11"/>
  <c r="F52" i="11"/>
  <c r="D53" i="11"/>
  <c r="E53" i="11"/>
  <c r="F53" i="11"/>
  <c r="D54" i="11"/>
  <c r="E54" i="11"/>
  <c r="F54" i="11"/>
  <c r="D55" i="11"/>
  <c r="E55" i="11"/>
  <c r="F55" i="11"/>
  <c r="D56" i="11"/>
  <c r="E56" i="11"/>
  <c r="F56" i="11"/>
  <c r="D57" i="11"/>
  <c r="E57" i="11"/>
  <c r="F57" i="11"/>
  <c r="D58" i="11"/>
  <c r="E58" i="11"/>
  <c r="F58" i="11"/>
  <c r="D59" i="11"/>
  <c r="E59" i="11"/>
  <c r="F59" i="11"/>
  <c r="E2" i="11"/>
  <c r="F2" i="11"/>
  <c r="D2" i="11"/>
  <c r="D10" i="10"/>
  <c r="E10" i="10"/>
  <c r="F10" i="10"/>
  <c r="D11" i="10"/>
  <c r="E11" i="10"/>
  <c r="F11" i="10"/>
  <c r="D12" i="10"/>
  <c r="E12" i="10"/>
  <c r="F12" i="10"/>
  <c r="D13" i="10"/>
  <c r="E13" i="10"/>
  <c r="F13" i="10"/>
  <c r="D14" i="10"/>
  <c r="E14" i="10"/>
  <c r="F14" i="10"/>
  <c r="D15" i="10"/>
  <c r="E15" i="10"/>
  <c r="F15" i="10"/>
  <c r="D16" i="10"/>
  <c r="E16" i="10"/>
  <c r="F16" i="10"/>
  <c r="D17" i="10"/>
  <c r="E17" i="10"/>
  <c r="F17" i="10"/>
  <c r="D18" i="10"/>
  <c r="E18" i="10"/>
  <c r="F18" i="10"/>
  <c r="D19" i="10"/>
  <c r="E19" i="10"/>
  <c r="F19" i="10"/>
  <c r="D20" i="10"/>
  <c r="E20" i="10"/>
  <c r="F20" i="10"/>
  <c r="D21" i="10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D53" i="10"/>
  <c r="E53" i="10"/>
  <c r="F53" i="10"/>
  <c r="D54" i="10"/>
  <c r="E54" i="10"/>
  <c r="F54" i="10"/>
  <c r="D55" i="10"/>
  <c r="E55" i="10"/>
  <c r="F55" i="10"/>
  <c r="D56" i="10"/>
  <c r="E56" i="10"/>
  <c r="F56" i="10"/>
  <c r="D57" i="10"/>
  <c r="E57" i="10"/>
  <c r="F57" i="10"/>
  <c r="D58" i="10"/>
  <c r="E58" i="10"/>
  <c r="F58" i="10"/>
  <c r="D59" i="10"/>
  <c r="E59" i="10"/>
  <c r="F59" i="10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E2" i="10"/>
  <c r="F2" i="10"/>
  <c r="D2" i="10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L4" i="15"/>
  <c r="M4" i="15"/>
  <c r="L5" i="15"/>
  <c r="M5" i="15"/>
  <c r="K5" i="15"/>
  <c r="K4" i="15"/>
  <c r="L4" i="16"/>
  <c r="M4" i="16"/>
  <c r="L5" i="16"/>
  <c r="M5" i="16"/>
  <c r="K5" i="16"/>
  <c r="K4" i="16"/>
  <c r="L4" i="17"/>
  <c r="M4" i="17"/>
  <c r="L5" i="17"/>
  <c r="M5" i="17"/>
  <c r="K5" i="17"/>
  <c r="K4" i="17"/>
  <c r="L4" i="18"/>
  <c r="M4" i="18"/>
  <c r="L5" i="18"/>
  <c r="M5" i="18"/>
  <c r="K5" i="18"/>
  <c r="K4" i="18"/>
  <c r="L4" i="19"/>
  <c r="M4" i="19"/>
  <c r="L5" i="19"/>
  <c r="M5" i="19"/>
  <c r="K5" i="19"/>
  <c r="K4" i="19"/>
  <c r="H3" i="5"/>
  <c r="E3" i="5"/>
  <c r="G24" i="17" l="1"/>
  <c r="G20" i="17"/>
  <c r="G12" i="17"/>
  <c r="G8" i="17"/>
  <c r="G4" i="17"/>
  <c r="G2" i="17"/>
  <c r="G52" i="17"/>
  <c r="G48" i="17"/>
  <c r="D48" i="20" s="1"/>
  <c r="G44" i="17"/>
  <c r="G40" i="17"/>
  <c r="G36" i="17"/>
  <c r="G32" i="17"/>
  <c r="G28" i="17"/>
  <c r="G16" i="17"/>
  <c r="G52" i="16"/>
  <c r="G48" i="16"/>
  <c r="G44" i="16"/>
  <c r="G40" i="16"/>
  <c r="G36" i="16"/>
  <c r="G32" i="16"/>
  <c r="G28" i="16"/>
  <c r="G24" i="16"/>
  <c r="G20" i="16"/>
  <c r="G16" i="16"/>
  <c r="G12" i="16"/>
  <c r="G8" i="16"/>
  <c r="G53" i="16"/>
  <c r="G49" i="16"/>
  <c r="G45" i="16"/>
  <c r="G29" i="16"/>
  <c r="G6" i="18"/>
  <c r="G22" i="18"/>
  <c r="G18" i="18"/>
  <c r="G14" i="18"/>
  <c r="G10" i="18"/>
  <c r="G53" i="18"/>
  <c r="G49" i="18"/>
  <c r="H49" i="18" s="1"/>
  <c r="G45" i="18"/>
  <c r="I45" i="18" s="1"/>
  <c r="G41" i="18"/>
  <c r="G37" i="18"/>
  <c r="G33" i="18"/>
  <c r="G29" i="18"/>
  <c r="G25" i="18"/>
  <c r="G53" i="15"/>
  <c r="G49" i="15"/>
  <c r="G45" i="15"/>
  <c r="G41" i="15"/>
  <c r="G37" i="15"/>
  <c r="G33" i="15"/>
  <c r="G29" i="15"/>
  <c r="G25" i="15"/>
  <c r="G21" i="15"/>
  <c r="G17" i="15"/>
  <c r="G13" i="15"/>
  <c r="G9" i="15"/>
  <c r="G2" i="19"/>
  <c r="G55" i="19"/>
  <c r="G48" i="19"/>
  <c r="G32" i="19"/>
  <c r="G52" i="19"/>
  <c r="G40" i="19"/>
  <c r="G36" i="19"/>
  <c r="G24" i="19"/>
  <c r="G56" i="19"/>
  <c r="G53" i="19"/>
  <c r="G49" i="19"/>
  <c r="G45" i="19"/>
  <c r="G41" i="19"/>
  <c r="G37" i="19"/>
  <c r="G33" i="19"/>
  <c r="G29" i="19"/>
  <c r="G25" i="19"/>
  <c r="G21" i="19"/>
  <c r="G17" i="19"/>
  <c r="G13" i="19"/>
  <c r="G9" i="19"/>
  <c r="G5" i="19"/>
  <c r="G4" i="19"/>
  <c r="G59" i="19"/>
  <c r="D59" i="20" s="1"/>
  <c r="G44" i="19"/>
  <c r="G28" i="19"/>
  <c r="G20" i="19"/>
  <c r="G16" i="19"/>
  <c r="G12" i="19"/>
  <c r="G8" i="19"/>
  <c r="G3" i="19"/>
  <c r="G57" i="19"/>
  <c r="I57" i="19" s="1"/>
  <c r="G50" i="19"/>
  <c r="G46" i="19"/>
  <c r="G42" i="19"/>
  <c r="G38" i="19"/>
  <c r="G34" i="19"/>
  <c r="G30" i="19"/>
  <c r="G26" i="19"/>
  <c r="G22" i="19"/>
  <c r="G18" i="19"/>
  <c r="G14" i="19"/>
  <c r="G10" i="19"/>
  <c r="G6" i="19"/>
  <c r="G57" i="17"/>
  <c r="G53" i="17"/>
  <c r="I53" i="17" s="1"/>
  <c r="G49" i="17"/>
  <c r="D49" i="20" s="1"/>
  <c r="G45" i="17"/>
  <c r="G41" i="17"/>
  <c r="D41" i="20" s="1"/>
  <c r="G37" i="17"/>
  <c r="D37" i="20" s="1"/>
  <c r="G33" i="17"/>
  <c r="G29" i="17"/>
  <c r="G25" i="17"/>
  <c r="D25" i="20" s="1"/>
  <c r="G21" i="17"/>
  <c r="D21" i="20" s="1"/>
  <c r="G17" i="17"/>
  <c r="G13" i="17"/>
  <c r="G9" i="17"/>
  <c r="G5" i="17"/>
  <c r="D5" i="20" s="1"/>
  <c r="G58" i="17"/>
  <c r="I58" i="17" s="1"/>
  <c r="G54" i="17"/>
  <c r="H54" i="17" s="1"/>
  <c r="G50" i="17"/>
  <c r="D50" i="20" s="1"/>
  <c r="G46" i="17"/>
  <c r="G42" i="17"/>
  <c r="G38" i="17"/>
  <c r="G34" i="17"/>
  <c r="G30" i="17"/>
  <c r="G26" i="17"/>
  <c r="G22" i="17"/>
  <c r="D22" i="20" s="1"/>
  <c r="G18" i="17"/>
  <c r="D18" i="20" s="1"/>
  <c r="G14" i="17"/>
  <c r="G10" i="17"/>
  <c r="G6" i="17"/>
  <c r="G59" i="17"/>
  <c r="G55" i="17"/>
  <c r="G51" i="17"/>
  <c r="G47" i="17"/>
  <c r="D47" i="20" s="1"/>
  <c r="G43" i="17"/>
  <c r="D43" i="20" s="1"/>
  <c r="G39" i="17"/>
  <c r="G35" i="17"/>
  <c r="G31" i="17"/>
  <c r="G27" i="17"/>
  <c r="D27" i="20" s="1"/>
  <c r="G23" i="17"/>
  <c r="G19" i="17"/>
  <c r="G15" i="17"/>
  <c r="G11" i="17"/>
  <c r="G7" i="17"/>
  <c r="G3" i="17"/>
  <c r="G58" i="16"/>
  <c r="G54" i="16"/>
  <c r="G50" i="16"/>
  <c r="G46" i="16"/>
  <c r="G42" i="16"/>
  <c r="G38" i="16"/>
  <c r="G34" i="16"/>
  <c r="G30" i="16"/>
  <c r="G26" i="16"/>
  <c r="G22" i="16"/>
  <c r="G18" i="16"/>
  <c r="G14" i="16"/>
  <c r="G10" i="16"/>
  <c r="G6" i="16"/>
  <c r="G59" i="16"/>
  <c r="G55" i="16"/>
  <c r="I55" i="16" s="1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G4" i="16"/>
  <c r="G23" i="18"/>
  <c r="G19" i="18"/>
  <c r="G15" i="18"/>
  <c r="G46" i="18"/>
  <c r="I46" i="18" s="1"/>
  <c r="G2" i="18"/>
  <c r="G20" i="18"/>
  <c r="G16" i="18"/>
  <c r="D16" i="20" s="1"/>
  <c r="G12" i="18"/>
  <c r="G8" i="18"/>
  <c r="G4" i="18"/>
  <c r="G51" i="18"/>
  <c r="G47" i="18"/>
  <c r="I47" i="18" s="1"/>
  <c r="G43" i="18"/>
  <c r="I43" i="18" s="1"/>
  <c r="G39" i="18"/>
  <c r="G35" i="18"/>
  <c r="G31" i="18"/>
  <c r="G27" i="18"/>
  <c r="G11" i="18"/>
  <c r="G7" i="18"/>
  <c r="G3" i="18"/>
  <c r="G50" i="18"/>
  <c r="I50" i="18" s="1"/>
  <c r="G42" i="18"/>
  <c r="H42" i="18" s="1"/>
  <c r="G38" i="18"/>
  <c r="D38" i="20" s="1"/>
  <c r="G34" i="18"/>
  <c r="G30" i="18"/>
  <c r="G26" i="18"/>
  <c r="G21" i="18"/>
  <c r="G17" i="18"/>
  <c r="G13" i="18"/>
  <c r="G9" i="18"/>
  <c r="G5" i="18"/>
  <c r="G52" i="18"/>
  <c r="I52" i="18" s="1"/>
  <c r="G48" i="18"/>
  <c r="I48" i="18" s="1"/>
  <c r="G44" i="18"/>
  <c r="H44" i="18" s="1"/>
  <c r="G40" i="18"/>
  <c r="G36" i="18"/>
  <c r="G32" i="18"/>
  <c r="G28" i="18"/>
  <c r="G24" i="18"/>
  <c r="G2" i="15"/>
  <c r="G59" i="14"/>
  <c r="G55" i="14"/>
  <c r="G51" i="14"/>
  <c r="G47" i="14"/>
  <c r="G43" i="14"/>
  <c r="G39" i="14"/>
  <c r="G35" i="14"/>
  <c r="G31" i="14"/>
  <c r="G27" i="14"/>
  <c r="G19" i="14"/>
  <c r="G15" i="14"/>
  <c r="G11" i="14"/>
  <c r="G7" i="14"/>
  <c r="G3" i="14"/>
  <c r="G53" i="14"/>
  <c r="G49" i="14"/>
  <c r="G45" i="14"/>
  <c r="G41" i="14"/>
  <c r="G37" i="14"/>
  <c r="G33" i="14"/>
  <c r="G29" i="14"/>
  <c r="G25" i="14"/>
  <c r="G21" i="14"/>
  <c r="G58" i="13"/>
  <c r="G51" i="13"/>
  <c r="G47" i="13"/>
  <c r="G43" i="13"/>
  <c r="G39" i="13"/>
  <c r="G35" i="13"/>
  <c r="G31" i="13"/>
  <c r="G27" i="13"/>
  <c r="G23" i="13"/>
  <c r="G19" i="13"/>
  <c r="G15" i="13"/>
  <c r="G11" i="13"/>
  <c r="G7" i="13"/>
  <c r="G14" i="12"/>
  <c r="G6" i="12"/>
  <c r="G19" i="12"/>
  <c r="G10" i="12"/>
  <c r="G59" i="12"/>
  <c r="G55" i="12"/>
  <c r="G51" i="12"/>
  <c r="G47" i="12"/>
  <c r="G43" i="12"/>
  <c r="G39" i="12"/>
  <c r="G35" i="12"/>
  <c r="G31" i="12"/>
  <c r="G27" i="12"/>
  <c r="G23" i="12"/>
  <c r="G56" i="10"/>
  <c r="G23" i="10"/>
  <c r="H56" i="19"/>
  <c r="I56" i="19"/>
  <c r="H57" i="19"/>
  <c r="H58" i="19"/>
  <c r="I58" i="19"/>
  <c r="H54" i="19"/>
  <c r="I54" i="19"/>
  <c r="H55" i="19"/>
  <c r="I55" i="19"/>
  <c r="I53" i="19"/>
  <c r="H53" i="19"/>
  <c r="I57" i="17"/>
  <c r="H57" i="17"/>
  <c r="H58" i="17"/>
  <c r="I54" i="17"/>
  <c r="I59" i="17"/>
  <c r="H59" i="17"/>
  <c r="I55" i="17"/>
  <c r="H55" i="17"/>
  <c r="I56" i="17"/>
  <c r="H56" i="17"/>
  <c r="I57" i="16"/>
  <c r="H57" i="16"/>
  <c r="H54" i="16"/>
  <c r="I54" i="16"/>
  <c r="I59" i="16"/>
  <c r="H59" i="16"/>
  <c r="H58" i="16"/>
  <c r="I58" i="16"/>
  <c r="H56" i="16"/>
  <c r="I56" i="16"/>
  <c r="I53" i="16"/>
  <c r="H53" i="16"/>
  <c r="G2" i="16"/>
  <c r="H52" i="18"/>
  <c r="G59" i="15"/>
  <c r="G55" i="15"/>
  <c r="G47" i="15"/>
  <c r="G43" i="15"/>
  <c r="G39" i="15"/>
  <c r="G35" i="15"/>
  <c r="I35" i="15" s="1"/>
  <c r="G31" i="15"/>
  <c r="G27" i="15"/>
  <c r="G23" i="15"/>
  <c r="G19" i="15"/>
  <c r="I19" i="15" s="1"/>
  <c r="G15" i="15"/>
  <c r="G11" i="15"/>
  <c r="G7" i="15"/>
  <c r="G3" i="15"/>
  <c r="G51" i="15"/>
  <c r="G56" i="14"/>
  <c r="G57" i="14"/>
  <c r="G58" i="14"/>
  <c r="G54" i="14"/>
  <c r="G23" i="14"/>
  <c r="G2" i="14"/>
  <c r="G52" i="14"/>
  <c r="G48" i="14"/>
  <c r="G44" i="14"/>
  <c r="G40" i="14"/>
  <c r="G36" i="14"/>
  <c r="G32" i="14"/>
  <c r="G28" i="14"/>
  <c r="G24" i="14"/>
  <c r="G20" i="14"/>
  <c r="G16" i="14"/>
  <c r="G12" i="14"/>
  <c r="G8" i="14"/>
  <c r="G4" i="14"/>
  <c r="G17" i="14"/>
  <c r="G13" i="14"/>
  <c r="G9" i="14"/>
  <c r="G5" i="14"/>
  <c r="G50" i="14"/>
  <c r="G46" i="14"/>
  <c r="G42" i="14"/>
  <c r="G38" i="14"/>
  <c r="G34" i="14"/>
  <c r="G30" i="14"/>
  <c r="G26" i="14"/>
  <c r="G22" i="14"/>
  <c r="G18" i="14"/>
  <c r="G14" i="14"/>
  <c r="G10" i="14"/>
  <c r="G6" i="14"/>
  <c r="G59" i="13"/>
  <c r="G55" i="13"/>
  <c r="G54" i="13"/>
  <c r="G50" i="13"/>
  <c r="G46" i="13"/>
  <c r="G42" i="13"/>
  <c r="G38" i="13"/>
  <c r="G34" i="13"/>
  <c r="G30" i="13"/>
  <c r="G26" i="13"/>
  <c r="G22" i="13"/>
  <c r="G18" i="13"/>
  <c r="G14" i="13"/>
  <c r="G10" i="13"/>
  <c r="G56" i="12"/>
  <c r="G57" i="12"/>
  <c r="G58" i="12"/>
  <c r="G54" i="12"/>
  <c r="G15" i="12"/>
  <c r="G11" i="12"/>
  <c r="G7" i="12"/>
  <c r="G3" i="12"/>
  <c r="G52" i="12"/>
  <c r="G48" i="12"/>
  <c r="G44" i="12"/>
  <c r="G40" i="12"/>
  <c r="G36" i="12"/>
  <c r="G32" i="12"/>
  <c r="G28" i="12"/>
  <c r="G24" i="12"/>
  <c r="G20" i="12"/>
  <c r="G16" i="12"/>
  <c r="G2" i="12"/>
  <c r="G12" i="12"/>
  <c r="G8" i="12"/>
  <c r="G4" i="12"/>
  <c r="G53" i="12"/>
  <c r="G49" i="12"/>
  <c r="G45" i="12"/>
  <c r="G41" i="12"/>
  <c r="G37" i="12"/>
  <c r="G33" i="12"/>
  <c r="G29" i="12"/>
  <c r="G25" i="12"/>
  <c r="G21" i="12"/>
  <c r="G17" i="12"/>
  <c r="G13" i="12"/>
  <c r="G9" i="12"/>
  <c r="G5" i="12"/>
  <c r="G50" i="12"/>
  <c r="G46" i="12"/>
  <c r="G42" i="12"/>
  <c r="G38" i="12"/>
  <c r="G34" i="12"/>
  <c r="G30" i="12"/>
  <c r="G26" i="12"/>
  <c r="G22" i="12"/>
  <c r="G18" i="12"/>
  <c r="G56" i="13"/>
  <c r="G57" i="13"/>
  <c r="G2" i="13"/>
  <c r="G52" i="13"/>
  <c r="G48" i="13"/>
  <c r="G44" i="13"/>
  <c r="G40" i="13"/>
  <c r="G36" i="13"/>
  <c r="G32" i="13"/>
  <c r="G28" i="13"/>
  <c r="G24" i="13"/>
  <c r="G20" i="13"/>
  <c r="G16" i="13"/>
  <c r="G12" i="13"/>
  <c r="G8" i="13"/>
  <c r="G4" i="13"/>
  <c r="G53" i="13"/>
  <c r="G49" i="13"/>
  <c r="G45" i="13"/>
  <c r="G41" i="13"/>
  <c r="G37" i="13"/>
  <c r="G33" i="13"/>
  <c r="G29" i="13"/>
  <c r="G25" i="13"/>
  <c r="G21" i="13"/>
  <c r="G17" i="13"/>
  <c r="G13" i="13"/>
  <c r="G9" i="13"/>
  <c r="G5" i="13"/>
  <c r="G3" i="13"/>
  <c r="G45" i="10"/>
  <c r="G19" i="10"/>
  <c r="G7" i="10"/>
  <c r="G6" i="10"/>
  <c r="G5" i="10"/>
  <c r="G3" i="10"/>
  <c r="G54" i="10"/>
  <c r="G50" i="10"/>
  <c r="G40" i="10"/>
  <c r="G38" i="10"/>
  <c r="G34" i="10"/>
  <c r="G22" i="10"/>
  <c r="G18" i="10"/>
  <c r="G49" i="10"/>
  <c r="G33" i="10"/>
  <c r="G29" i="10"/>
  <c r="G24" i="10"/>
  <c r="G15" i="10"/>
  <c r="G13" i="10"/>
  <c r="G51" i="10"/>
  <c r="G2" i="10"/>
  <c r="G55" i="10"/>
  <c r="G39" i="10"/>
  <c r="G35" i="10"/>
  <c r="G57" i="11"/>
  <c r="G53" i="11"/>
  <c r="G49" i="11"/>
  <c r="G45" i="11"/>
  <c r="G41" i="11"/>
  <c r="G37" i="11"/>
  <c r="G33" i="11"/>
  <c r="G29" i="11"/>
  <c r="G25" i="11"/>
  <c r="G21" i="11"/>
  <c r="G17" i="11"/>
  <c r="G13" i="11"/>
  <c r="G9" i="11"/>
  <c r="G5" i="11"/>
  <c r="G58" i="11"/>
  <c r="G54" i="11"/>
  <c r="G50" i="11"/>
  <c r="G46" i="11"/>
  <c r="G42" i="11"/>
  <c r="G38" i="11"/>
  <c r="G34" i="11"/>
  <c r="G30" i="11"/>
  <c r="G26" i="11"/>
  <c r="G22" i="11"/>
  <c r="G18" i="11"/>
  <c r="G14" i="11"/>
  <c r="G10" i="11"/>
  <c r="G6" i="11"/>
  <c r="G59" i="11"/>
  <c r="G55" i="11"/>
  <c r="G51" i="11"/>
  <c r="G47" i="11"/>
  <c r="G43" i="11"/>
  <c r="G39" i="11"/>
  <c r="G35" i="11"/>
  <c r="G31" i="11"/>
  <c r="G27" i="11"/>
  <c r="G23" i="11"/>
  <c r="G19" i="11"/>
  <c r="G15" i="11"/>
  <c r="G11" i="11"/>
  <c r="G7" i="11"/>
  <c r="G3" i="11"/>
  <c r="G56" i="11"/>
  <c r="G52" i="11"/>
  <c r="G48" i="11"/>
  <c r="G44" i="11"/>
  <c r="G40" i="11"/>
  <c r="G36" i="11"/>
  <c r="G32" i="11"/>
  <c r="G28" i="11"/>
  <c r="G24" i="11"/>
  <c r="G20" i="11"/>
  <c r="G16" i="11"/>
  <c r="G12" i="11"/>
  <c r="G8" i="11"/>
  <c r="G4" i="11"/>
  <c r="G47" i="10"/>
  <c r="G44" i="10"/>
  <c r="G27" i="10"/>
  <c r="G12" i="10"/>
  <c r="G52" i="10"/>
  <c r="G48" i="10"/>
  <c r="G41" i="10"/>
  <c r="G37" i="10"/>
  <c r="G36" i="10"/>
  <c r="G32" i="10"/>
  <c r="G25" i="10"/>
  <c r="G21" i="10"/>
  <c r="G20" i="10"/>
  <c r="G17" i="10"/>
  <c r="G16" i="10"/>
  <c r="G10" i="10"/>
  <c r="G59" i="10"/>
  <c r="G43" i="10"/>
  <c r="G31" i="10"/>
  <c r="G28" i="10"/>
  <c r="G11" i="10"/>
  <c r="G57" i="10"/>
  <c r="G53" i="10"/>
  <c r="G9" i="10"/>
  <c r="G8" i="10"/>
  <c r="G4" i="10"/>
  <c r="G58" i="10"/>
  <c r="G46" i="10"/>
  <c r="G42" i="10"/>
  <c r="G30" i="10"/>
  <c r="G26" i="10"/>
  <c r="G14" i="10"/>
  <c r="H55" i="18"/>
  <c r="I55" i="18"/>
  <c r="H47" i="18"/>
  <c r="H48" i="18"/>
  <c r="I44" i="18"/>
  <c r="H58" i="18"/>
  <c r="I51" i="18"/>
  <c r="H43" i="18"/>
  <c r="H57" i="18"/>
  <c r="I57" i="18"/>
  <c r="H53" i="18"/>
  <c r="I53" i="18"/>
  <c r="I49" i="18"/>
  <c r="H45" i="18"/>
  <c r="H41" i="18"/>
  <c r="H56" i="18"/>
  <c r="H59" i="18"/>
  <c r="I59" i="18"/>
  <c r="H50" i="18"/>
  <c r="I41" i="18"/>
  <c r="H54" i="18"/>
  <c r="G58" i="15"/>
  <c r="G54" i="15"/>
  <c r="H54" i="15" s="1"/>
  <c r="G50" i="15"/>
  <c r="G46" i="15"/>
  <c r="H46" i="15" s="1"/>
  <c r="G42" i="15"/>
  <c r="G38" i="15"/>
  <c r="I38" i="15" s="1"/>
  <c r="G34" i="15"/>
  <c r="G30" i="15"/>
  <c r="H30" i="15" s="1"/>
  <c r="G26" i="15"/>
  <c r="G22" i="15"/>
  <c r="H22" i="15" s="1"/>
  <c r="G18" i="15"/>
  <c r="G14" i="15"/>
  <c r="G10" i="15"/>
  <c r="G6" i="15"/>
  <c r="G56" i="15"/>
  <c r="D56" i="20" s="1"/>
  <c r="G52" i="15"/>
  <c r="H52" i="15" s="1"/>
  <c r="G48" i="15"/>
  <c r="G44" i="15"/>
  <c r="G40" i="15"/>
  <c r="G36" i="15"/>
  <c r="H36" i="15" s="1"/>
  <c r="E36" i="20" s="1"/>
  <c r="G32" i="15"/>
  <c r="G28" i="15"/>
  <c r="I28" i="15" s="1"/>
  <c r="G24" i="15"/>
  <c r="G20" i="15"/>
  <c r="I20" i="15" s="1"/>
  <c r="G16" i="15"/>
  <c r="G12" i="15"/>
  <c r="G8" i="15"/>
  <c r="G4" i="15"/>
  <c r="I53" i="15"/>
  <c r="H53" i="15"/>
  <c r="I45" i="15"/>
  <c r="H45" i="15"/>
  <c r="I33" i="15"/>
  <c r="H33" i="15"/>
  <c r="I21" i="15"/>
  <c r="F21" i="20" s="1"/>
  <c r="H21" i="15"/>
  <c r="H17" i="15"/>
  <c r="I17" i="15"/>
  <c r="H58" i="15"/>
  <c r="I58" i="15"/>
  <c r="H50" i="15"/>
  <c r="I50" i="15"/>
  <c r="I46" i="15"/>
  <c r="H42" i="15"/>
  <c r="I42" i="15"/>
  <c r="H38" i="15"/>
  <c r="H34" i="15"/>
  <c r="I34" i="15"/>
  <c r="H26" i="15"/>
  <c r="I26" i="15"/>
  <c r="I22" i="15"/>
  <c r="H18" i="15"/>
  <c r="I18" i="15"/>
  <c r="F18" i="20" s="1"/>
  <c r="I14" i="15"/>
  <c r="I57" i="15"/>
  <c r="H57" i="15"/>
  <c r="H49" i="15"/>
  <c r="I49" i="15"/>
  <c r="I37" i="15"/>
  <c r="F37" i="20" s="1"/>
  <c r="H37" i="15"/>
  <c r="I29" i="15"/>
  <c r="H29" i="15"/>
  <c r="I25" i="15"/>
  <c r="H25" i="15"/>
  <c r="I13" i="15"/>
  <c r="H13" i="15"/>
  <c r="I59" i="15"/>
  <c r="H59" i="15"/>
  <c r="I55" i="15"/>
  <c r="H55" i="15"/>
  <c r="I51" i="15"/>
  <c r="H51" i="15"/>
  <c r="I47" i="15"/>
  <c r="H47" i="15"/>
  <c r="I43" i="15"/>
  <c r="H43" i="15"/>
  <c r="I39" i="15"/>
  <c r="H39" i="15"/>
  <c r="I31" i="15"/>
  <c r="H31" i="15"/>
  <c r="I27" i="15"/>
  <c r="F27" i="20" s="1"/>
  <c r="H27" i="15"/>
  <c r="I23" i="15"/>
  <c r="H23" i="15"/>
  <c r="I15" i="15"/>
  <c r="H15" i="15"/>
  <c r="I41" i="15"/>
  <c r="H41" i="15"/>
  <c r="H56" i="15"/>
  <c r="I56" i="15"/>
  <c r="H48" i="15"/>
  <c r="I48" i="15"/>
  <c r="I44" i="15"/>
  <c r="H40" i="15"/>
  <c r="I40" i="15"/>
  <c r="F40" i="20" s="1"/>
  <c r="H32" i="15"/>
  <c r="I32" i="15"/>
  <c r="H28" i="15"/>
  <c r="H24" i="15"/>
  <c r="I24" i="15"/>
  <c r="F24" i="20" s="1"/>
  <c r="H16" i="15"/>
  <c r="I16" i="15"/>
  <c r="D55" i="20"/>
  <c r="D26" i="20"/>
  <c r="D2" i="20"/>
  <c r="G2" i="11"/>
  <c r="F25" i="20" l="1"/>
  <c r="D9" i="20"/>
  <c r="D11" i="20"/>
  <c r="D8" i="20"/>
  <c r="E25" i="20"/>
  <c r="F31" i="20"/>
  <c r="F32" i="20"/>
  <c r="E27" i="20"/>
  <c r="D53" i="20"/>
  <c r="F44" i="20"/>
  <c r="H53" i="17"/>
  <c r="E53" i="20" s="1"/>
  <c r="D51" i="20"/>
  <c r="E37" i="20"/>
  <c r="D28" i="20"/>
  <c r="D7" i="20"/>
  <c r="D33" i="20"/>
  <c r="F14" i="20"/>
  <c r="D24" i="20"/>
  <c r="D40" i="20"/>
  <c r="F28" i="20"/>
  <c r="D44" i="20"/>
  <c r="D42" i="20"/>
  <c r="E28" i="20"/>
  <c r="E23" i="20"/>
  <c r="E43" i="20"/>
  <c r="E18" i="20"/>
  <c r="H51" i="18"/>
  <c r="F50" i="20"/>
  <c r="F41" i="20"/>
  <c r="F43" i="20"/>
  <c r="F51" i="20"/>
  <c r="F20" i="20"/>
  <c r="D14" i="20"/>
  <c r="E30" i="20"/>
  <c r="D15" i="20"/>
  <c r="D29" i="20"/>
  <c r="D45" i="20"/>
  <c r="D13" i="20"/>
  <c r="D32" i="20"/>
  <c r="D23" i="20"/>
  <c r="D39" i="20"/>
  <c r="D19" i="20"/>
  <c r="D10" i="20"/>
  <c r="D4" i="20"/>
  <c r="D36" i="20"/>
  <c r="H20" i="15"/>
  <c r="I30" i="15"/>
  <c r="D46" i="20"/>
  <c r="D30" i="20"/>
  <c r="D52" i="20"/>
  <c r="D34" i="20"/>
  <c r="F16" i="20"/>
  <c r="E32" i="20"/>
  <c r="H59" i="19"/>
  <c r="E24" i="20"/>
  <c r="I59" i="19"/>
  <c r="D57" i="20"/>
  <c r="F29" i="20"/>
  <c r="E49" i="20"/>
  <c r="E26" i="20"/>
  <c r="E38" i="20"/>
  <c r="F17" i="20"/>
  <c r="E20" i="20"/>
  <c r="F48" i="20"/>
  <c r="E33" i="20"/>
  <c r="E15" i="20"/>
  <c r="E22" i="20"/>
  <c r="D58" i="20"/>
  <c r="E13" i="20"/>
  <c r="F22" i="20"/>
  <c r="E42" i="20"/>
  <c r="F33" i="20"/>
  <c r="D6" i="20"/>
  <c r="D54" i="20"/>
  <c r="F13" i="20"/>
  <c r="E29" i="20"/>
  <c r="E45" i="20"/>
  <c r="F19" i="20"/>
  <c r="F35" i="20"/>
  <c r="D17" i="20"/>
  <c r="D31" i="20"/>
  <c r="F23" i="20"/>
  <c r="H55" i="16"/>
  <c r="E39" i="20"/>
  <c r="F30" i="20"/>
  <c r="F39" i="20"/>
  <c r="E47" i="20"/>
  <c r="E50" i="20"/>
  <c r="E17" i="20"/>
  <c r="D3" i="20"/>
  <c r="E40" i="20"/>
  <c r="E48" i="20"/>
  <c r="F15" i="20"/>
  <c r="F47" i="20"/>
  <c r="F34" i="20"/>
  <c r="D12" i="20"/>
  <c r="F38" i="20"/>
  <c r="H46" i="18"/>
  <c r="E46" i="20" s="1"/>
  <c r="E16" i="20"/>
  <c r="E41" i="20"/>
  <c r="E31" i="20"/>
  <c r="E51" i="20"/>
  <c r="F49" i="20"/>
  <c r="F26" i="20"/>
  <c r="E34" i="20"/>
  <c r="F46" i="20"/>
  <c r="E21" i="20"/>
  <c r="F53" i="20"/>
  <c r="I42" i="18"/>
  <c r="F42" i="20" s="1"/>
  <c r="E55" i="20"/>
  <c r="E54" i="20"/>
  <c r="H44" i="15"/>
  <c r="E44" i="20" s="1"/>
  <c r="H19" i="15"/>
  <c r="E19" i="20" s="1"/>
  <c r="H35" i="15"/>
  <c r="E35" i="20" s="1"/>
  <c r="D35" i="20"/>
  <c r="I12" i="15"/>
  <c r="F12" i="20" s="1"/>
  <c r="I54" i="15"/>
  <c r="F54" i="20" s="1"/>
  <c r="H12" i="15"/>
  <c r="E12" i="20" s="1"/>
  <c r="C2" i="20"/>
  <c r="F56" i="20"/>
  <c r="F55" i="20"/>
  <c r="F57" i="20"/>
  <c r="E57" i="20"/>
  <c r="F59" i="20"/>
  <c r="F58" i="20"/>
  <c r="E59" i="20"/>
  <c r="E56" i="20"/>
  <c r="E58" i="20"/>
  <c r="F45" i="20"/>
  <c r="E52" i="20"/>
  <c r="H14" i="15"/>
  <c r="E14" i="20" s="1"/>
  <c r="I36" i="15"/>
  <c r="F36" i="20" s="1"/>
  <c r="I52" i="15"/>
  <c r="D20" i="20"/>
  <c r="C3" i="20"/>
  <c r="F52" i="20" l="1"/>
  <c r="C4" i="20"/>
  <c r="C5" i="20" l="1"/>
  <c r="C6" i="20" l="1"/>
  <c r="C7" i="20" l="1"/>
  <c r="C8" i="20" l="1"/>
  <c r="C9" i="20"/>
  <c r="C10" i="20" l="1"/>
  <c r="C11" i="20" l="1"/>
  <c r="C12" i="20" l="1"/>
  <c r="C13" i="20" l="1"/>
  <c r="C14" i="20" l="1"/>
  <c r="C15" i="20" l="1"/>
  <c r="C16" i="20" l="1"/>
  <c r="C17" i="20" l="1"/>
  <c r="C18" i="20" l="1"/>
  <c r="C19" i="20" l="1"/>
  <c r="C20" i="20" l="1"/>
  <c r="C21" i="20" l="1"/>
  <c r="C23" i="20" l="1"/>
  <c r="C22" i="20"/>
  <c r="C24" i="20" l="1"/>
  <c r="C25" i="20" l="1"/>
  <c r="C26" i="20" l="1"/>
  <c r="C27" i="20"/>
  <c r="C28" i="20" l="1"/>
  <c r="C29" i="20" l="1"/>
  <c r="C30" i="20" l="1"/>
  <c r="C31" i="20" l="1"/>
  <c r="C32" i="20" l="1"/>
  <c r="C33" i="20" l="1"/>
  <c r="C34" i="20" l="1"/>
  <c r="C35" i="20" l="1"/>
  <c r="C36" i="20"/>
  <c r="C37" i="20" l="1"/>
  <c r="C38" i="20" l="1"/>
  <c r="C39" i="20" l="1"/>
  <c r="C40" i="20" l="1"/>
  <c r="C41" i="20" l="1"/>
  <c r="C42" i="20" l="1"/>
  <c r="C43" i="20" l="1"/>
  <c r="C44" i="20" l="1"/>
  <c r="C45" i="20" l="1"/>
  <c r="C46" i="20" l="1"/>
  <c r="C47" i="20" l="1"/>
  <c r="C48" i="20"/>
  <c r="C49" i="20" l="1"/>
  <c r="C50" i="20" l="1"/>
  <c r="C51" i="20" l="1"/>
  <c r="C52" i="20"/>
  <c r="C53" i="20" l="1"/>
  <c r="C54" i="20" l="1"/>
  <c r="C55" i="20" l="1"/>
  <c r="C56" i="20"/>
  <c r="C57" i="20" l="1"/>
  <c r="C58" i="20" l="1"/>
  <c r="C59" i="20" l="1"/>
</calcChain>
</file>

<file path=xl/sharedStrings.xml><?xml version="1.0" encoding="utf-8"?>
<sst xmlns="http://schemas.openxmlformats.org/spreadsheetml/2006/main" count="317" uniqueCount="113">
  <si>
    <t>Spain</t>
  </si>
  <si>
    <t>New York</t>
  </si>
  <si>
    <t>Italy</t>
  </si>
  <si>
    <t>China</t>
  </si>
  <si>
    <t>Boston</t>
  </si>
  <si>
    <t>Germany</t>
  </si>
  <si>
    <t>Iran</t>
  </si>
  <si>
    <t>Hartford</t>
  </si>
  <si>
    <t>Origin (A)</t>
  </si>
  <si>
    <t>Destination (B)</t>
  </si>
  <si>
    <t>N passengers (A to B)</t>
  </si>
  <si>
    <t>True cases in A*</t>
  </si>
  <si>
    <t>Date (t)</t>
  </si>
  <si>
    <t>Risk</t>
  </si>
  <si>
    <t>Population of A (millions)</t>
  </si>
  <si>
    <t>Pop (millions)</t>
  </si>
  <si>
    <t>Country/State</t>
  </si>
  <si>
    <t>WA</t>
  </si>
  <si>
    <t>CA</t>
  </si>
  <si>
    <t>Louisiana</t>
  </si>
  <si>
    <t>Florida</t>
  </si>
  <si>
    <t>Illinois</t>
  </si>
  <si>
    <t>1/22</t>
  </si>
  <si>
    <t>1/23/2020</t>
  </si>
  <si>
    <t>1/24/2020</t>
  </si>
  <si>
    <t>1/25/2020</t>
  </si>
  <si>
    <t>1/26/2020</t>
  </si>
  <si>
    <t>1/27/2020</t>
  </si>
  <si>
    <t>1/28/2020</t>
  </si>
  <si>
    <t>1/29</t>
  </si>
  <si>
    <t>1/30/2020</t>
  </si>
  <si>
    <t>1/31/2020</t>
  </si>
  <si>
    <t>2/1/2020</t>
  </si>
  <si>
    <t>2/2/2020</t>
  </si>
  <si>
    <t>2/3/2020</t>
  </si>
  <si>
    <t>2/4/2020</t>
  </si>
  <si>
    <t>2/5</t>
  </si>
  <si>
    <t>2/6/2020</t>
  </si>
  <si>
    <t>2/7/2020</t>
  </si>
  <si>
    <t>2/8/2020</t>
  </si>
  <si>
    <t>2/9/2020</t>
  </si>
  <si>
    <t>2/10/2020</t>
  </si>
  <si>
    <t>2/11/2020</t>
  </si>
  <si>
    <t>2/12</t>
  </si>
  <si>
    <t>2/13/2020</t>
  </si>
  <si>
    <t>2/14/2020</t>
  </si>
  <si>
    <t>2/15/2020</t>
  </si>
  <si>
    <t>2/16/2020</t>
  </si>
  <si>
    <t>2/17/2020</t>
  </si>
  <si>
    <t>2/18/2020</t>
  </si>
  <si>
    <t>2/19</t>
  </si>
  <si>
    <t>2/20/2020</t>
  </si>
  <si>
    <t>2/21/2020</t>
  </si>
  <si>
    <t>2/22/2020</t>
  </si>
  <si>
    <t>2/23/2020</t>
  </si>
  <si>
    <t>2/24/2020</t>
  </si>
  <si>
    <t>2/25/2020</t>
  </si>
  <si>
    <t>2/26</t>
  </si>
  <si>
    <t>2/27/2020</t>
  </si>
  <si>
    <t>2/28/2020</t>
  </si>
  <si>
    <t>2/29/2020</t>
  </si>
  <si>
    <t>3/1/2020</t>
  </si>
  <si>
    <t>3/2/2020</t>
  </si>
  <si>
    <t>3/3/2020</t>
  </si>
  <si>
    <t>3/4</t>
  </si>
  <si>
    <t>3/5/2020</t>
  </si>
  <si>
    <t>3/6/2020</t>
  </si>
  <si>
    <t>3/7/2020</t>
  </si>
  <si>
    <t>3/8/2020</t>
  </si>
  <si>
    <t>3/9/2020</t>
  </si>
  <si>
    <t>3/10/2020</t>
  </si>
  <si>
    <t>3/11</t>
  </si>
  <si>
    <t>3/12/2020</t>
  </si>
  <si>
    <t>3/13/2020</t>
  </si>
  <si>
    <t>3/14/2020</t>
  </si>
  <si>
    <t>3/15/2020</t>
  </si>
  <si>
    <t>3/16/2020</t>
  </si>
  <si>
    <t>3/17/2020</t>
  </si>
  <si>
    <t>3/18</t>
  </si>
  <si>
    <t>3/19/2020</t>
  </si>
  <si>
    <t>IL</t>
  </si>
  <si>
    <t>Total</t>
  </si>
  <si>
    <t>*Reported cases in A (t+5)</t>
  </si>
  <si>
    <t>Reporting rate in A (t+5)</t>
  </si>
  <si>
    <t>Daily Vol</t>
  </si>
  <si>
    <t>Risk (Hart)</t>
  </si>
  <si>
    <t>Risk (Logan)</t>
  </si>
  <si>
    <t>Logan</t>
  </si>
  <si>
    <t>JFK</t>
  </si>
  <si>
    <t>Hart</t>
  </si>
  <si>
    <t>Risk (JFK)</t>
  </si>
  <si>
    <t>Risk (tot)</t>
  </si>
  <si>
    <t>Pop (thousands)</t>
  </si>
  <si>
    <t>Normal</t>
  </si>
  <si>
    <t>40% reduction</t>
  </si>
  <si>
    <t>90% reduction</t>
  </si>
  <si>
    <t>Risk (Domestic)</t>
  </si>
  <si>
    <t>Risk (International)</t>
  </si>
  <si>
    <t>t</t>
  </si>
  <si>
    <t>Risk-40% (tot)</t>
  </si>
  <si>
    <t>Risk-90% (tot)</t>
  </si>
  <si>
    <t>Risk-40% (International)</t>
  </si>
  <si>
    <t>Risk- 90% (International)</t>
  </si>
  <si>
    <t>Day</t>
  </si>
  <si>
    <t>Risk- 40% (tot)</t>
  </si>
  <si>
    <t>Risk- 90% (tot)</t>
  </si>
  <si>
    <t>T (rho = 0.20)</t>
  </si>
  <si>
    <t>T (rho = 0.05)</t>
  </si>
  <si>
    <t>T (rho = 0.092)</t>
  </si>
  <si>
    <t>Travel restrictions</t>
  </si>
  <si>
    <t>Europe</t>
  </si>
  <si>
    <t>Pop (hundred thousands)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</si>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</sst>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5" fontId="1" fillId="0" borderId="0" xfId="0" applyNumberFormat="1" applyFont="1"/>
    <xf numFmtId="15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3" borderId="0" xfId="0" applyFill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2" fillId="2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/>
    <xf numFmtId="16" fontId="0" fillId="2" borderId="0" xfId="0" applyNumberFormat="1" applyFill="1"/>
    <xf numFmtId="0" fontId="2" fillId="0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4" fillId="2" borderId="0" xfId="0" applyFont="1" applyFill="1"/>
    <xf numFmtId="0" fontId="4" fillId="0" borderId="0" xfId="0" applyFont="1" applyFill="1"/>
    <xf numFmtId="0" fontId="2" fillId="0" borderId="3" xfId="0" applyFont="1" applyBorder="1" applyAlignment="1">
      <alignment horizontal="left"/>
    </xf>
    <xf numFmtId="0" fontId="0" fillId="0" borderId="4" xfId="0" applyBorder="1" applyAlignment="1"/>
    <xf numFmtId="0" fontId="0" fillId="0" borderId="4" xfId="0" applyBorder="1"/>
    <xf numFmtId="0" fontId="0" fillId="3" borderId="4" xfId="0" applyFill="1" applyBorder="1"/>
    <xf numFmtId="0" fontId="4" fillId="0" borderId="4" xfId="0" applyFont="1" applyFill="1" applyBorder="1"/>
    <xf numFmtId="0" fontId="4" fillId="0" borderId="5" xfId="0" applyFont="1" applyFill="1" applyBorder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B99F-A0B2-4FE2-BB07-9395A94366A2}">
  <sheetPr>
    <tabColor rgb="FFFFFF00"/>
  </sheetPr>
  <dimension ref="A1:G64"/>
  <sheetViews>
    <sheetView tabSelected="1" topLeftCell="A26" workbookViewId="0">
      <selection activeCell="J48" sqref="J48"/>
    </sheetView>
  </sheetViews>
  <sheetFormatPr defaultRowHeight="14.4" x14ac:dyDescent="0.3"/>
  <cols>
    <col min="3" max="3" width="15.6640625" customWidth="1"/>
    <col min="4" max="4" width="18.21875" customWidth="1"/>
    <col min="5" max="5" width="22.5546875" customWidth="1"/>
    <col min="6" max="6" width="21.5546875" customWidth="1"/>
  </cols>
  <sheetData>
    <row r="1" spans="1:7" x14ac:dyDescent="0.3">
      <c r="B1" s="4" t="s">
        <v>103</v>
      </c>
      <c r="C1" s="4" t="s">
        <v>96</v>
      </c>
      <c r="D1" s="4" t="s">
        <v>97</v>
      </c>
      <c r="E1" s="4" t="s">
        <v>101</v>
      </c>
      <c r="F1" s="4" t="s">
        <v>102</v>
      </c>
      <c r="G1" s="4" t="s">
        <v>109</v>
      </c>
    </row>
    <row r="2" spans="1:7" x14ac:dyDescent="0.3">
      <c r="A2" s="7" t="s">
        <v>22</v>
      </c>
      <c r="B2" s="23">
        <v>1</v>
      </c>
      <c r="C2">
        <f>SUM('Risk-WA'!G2,'Risk-CA'!G2,'Risk-IL'!G2,'Risk-FL'!G2,'Risk-LA'!G2)</f>
        <v>0</v>
      </c>
      <c r="D2">
        <f>SUM('Risk-China'!G2,'Risk-Italy'!G2,'Risk-Iran'!G2,'Risk-Spain'!G2,'Risk-Germany'!G2)</f>
        <v>1.2384119988706945E-2</v>
      </c>
      <c r="E2" s="11"/>
      <c r="F2" s="11"/>
    </row>
    <row r="3" spans="1:7" x14ac:dyDescent="0.3">
      <c r="A3" s="7" t="s">
        <v>23</v>
      </c>
      <c r="B3" s="23">
        <v>2</v>
      </c>
      <c r="C3">
        <f>SUM('Risk-WA'!G3,'Risk-CA'!G3,'Risk-IL'!G3,'Risk-FL'!G3,'Risk-LA'!G3)</f>
        <v>0</v>
      </c>
      <c r="D3">
        <f>SUM('Risk-China'!G3,'Risk-Italy'!G3,'Risk-Iran'!G3,'Risk-Spain'!G3,'Risk-Germany'!G3)</f>
        <v>2.2451746688974431E-2</v>
      </c>
      <c r="E3" s="11"/>
      <c r="F3" s="11"/>
    </row>
    <row r="4" spans="1:7" x14ac:dyDescent="0.3">
      <c r="A4" s="7" t="s">
        <v>24</v>
      </c>
      <c r="B4" s="23">
        <v>3</v>
      </c>
      <c r="C4">
        <f>SUM('Risk-WA'!G4,'Risk-CA'!G4,'Risk-IL'!G4,'Risk-FL'!G4,'Risk-LA'!G4)</f>
        <v>0</v>
      </c>
      <c r="D4">
        <f>SUM('Risk-China'!G4,'Risk-Italy'!G4,'Risk-Iran'!G4,'Risk-Spain'!G4,'Risk-Germany'!G4)</f>
        <v>3.364824499871371E-2</v>
      </c>
      <c r="E4" s="11"/>
      <c r="F4" s="11"/>
    </row>
    <row r="5" spans="1:7" x14ac:dyDescent="0.3">
      <c r="A5" s="7" t="s">
        <v>25</v>
      </c>
      <c r="B5" s="23">
        <v>4</v>
      </c>
      <c r="C5">
        <f>SUM('Risk-WA'!G5,'Risk-CA'!G5,'Risk-IL'!G5,'Risk-FL'!G5,'Risk-LA'!G5)</f>
        <v>5.3958792452079851E-3</v>
      </c>
      <c r="D5">
        <f>SUM('Risk-China'!G5,'Risk-Italy'!G5,'Risk-Iran'!G5,'Risk-Spain'!G5,'Risk-Germany'!G5)</f>
        <v>4.608147861625396E-2</v>
      </c>
      <c r="E5" s="11"/>
      <c r="F5" s="11"/>
    </row>
    <row r="6" spans="1:7" x14ac:dyDescent="0.3">
      <c r="A6" s="7" t="s">
        <v>26</v>
      </c>
      <c r="B6" s="23">
        <v>5</v>
      </c>
      <c r="C6">
        <f>SUM('Risk-WA'!G6,'Risk-CA'!G6,'Risk-IL'!G6,'Risk-FL'!G6,'Risk-LA'!G6)</f>
        <v>5.30063489180787E-3</v>
      </c>
      <c r="D6">
        <f>SUM('Risk-China'!G6,'Risk-Italy'!G6,'Risk-Iran'!G6,'Risk-Spain'!G6,'Risk-Germany'!G6)</f>
        <v>5.7410269405069152E-2</v>
      </c>
      <c r="E6" s="11"/>
      <c r="F6" s="11"/>
    </row>
    <row r="7" spans="1:7" x14ac:dyDescent="0.3">
      <c r="A7" s="7" t="s">
        <v>27</v>
      </c>
      <c r="B7" s="24">
        <v>6</v>
      </c>
      <c r="C7">
        <f>SUM('Risk-WA'!G7,'Risk-CA'!G7,'Risk-IL'!G7,'Risk-FL'!G7,'Risk-LA'!G7)</f>
        <v>5.1690412213422753E-3</v>
      </c>
      <c r="D7">
        <f>SUM('Risk-China'!G7,'Risk-Italy'!G7,'Risk-Iran'!G7,'Risk-Spain'!G7,'Risk-Germany'!G7)</f>
        <v>7.0819087868207745E-2</v>
      </c>
      <c r="E7" s="11"/>
      <c r="F7" s="11"/>
    </row>
    <row r="8" spans="1:7" x14ac:dyDescent="0.3">
      <c r="A8" s="7" t="s">
        <v>28</v>
      </c>
      <c r="B8" s="24">
        <v>7</v>
      </c>
      <c r="C8">
        <f>SUM('Risk-WA'!G8,'Risk-CA'!G8,'Risk-IL'!G8,'Risk-FL'!G8,'Risk-LA'!G8)</f>
        <v>9.6617715127805918E-3</v>
      </c>
      <c r="D8">
        <f>SUM('Risk-China'!G8,'Risk-Italy'!G8,'Risk-Iran'!G8,'Risk-Spain'!G8,'Risk-Germany'!G8)</f>
        <v>8.3416246920565096E-2</v>
      </c>
      <c r="E8" s="11"/>
      <c r="F8" s="11"/>
    </row>
    <row r="9" spans="1:7" x14ac:dyDescent="0.3">
      <c r="A9" s="7" t="s">
        <v>29</v>
      </c>
      <c r="B9" s="24">
        <v>8</v>
      </c>
      <c r="C9">
        <f>SUM('Risk-WA'!G9,'Risk-CA'!G9,'Risk-IL'!G9,'Risk-FL'!G9,'Risk-LA'!G9)</f>
        <v>8.9931718498265853E-3</v>
      </c>
      <c r="D9">
        <f>SUM('Risk-China'!G9,'Risk-Italy'!G9,'Risk-Iran'!G9,'Risk-Spain'!G9,'Risk-Germany'!G9)</f>
        <v>9.737860092710407E-2</v>
      </c>
      <c r="E9" s="11"/>
      <c r="F9" s="11"/>
    </row>
    <row r="10" spans="1:7" x14ac:dyDescent="0.3">
      <c r="A10" s="7" t="s">
        <v>30</v>
      </c>
      <c r="B10" s="24">
        <v>9</v>
      </c>
      <c r="C10">
        <f>SUM('Risk-WA'!G10,'Risk-CA'!G10,'Risk-IL'!G10,'Risk-FL'!G10,'Risk-LA'!G10)</f>
        <v>7.7699045026519064E-3</v>
      </c>
      <c r="D10">
        <f>SUM('Risk-China'!G10,'Risk-Italy'!G10,'Risk-Iran'!G10,'Risk-Spain'!G10,'Risk-Germany'!G10)</f>
        <v>0.11389790116400463</v>
      </c>
      <c r="E10" s="11"/>
      <c r="F10" s="11"/>
    </row>
    <row r="11" spans="1:7" x14ac:dyDescent="0.3">
      <c r="A11" s="7" t="s">
        <v>31</v>
      </c>
      <c r="B11" s="24">
        <v>10</v>
      </c>
      <c r="C11">
        <f>SUM('Risk-WA'!G11,'Risk-CA'!G11,'Risk-IL'!G11,'Risk-FL'!G11,'Risk-LA'!G11)</f>
        <v>6.8063900675387947E-3</v>
      </c>
      <c r="D11">
        <f>SUM('Risk-China'!G11,'Risk-Italy'!G11,'Risk-Iran'!G11,'Risk-Spain'!G11,'Risk-Germany'!G11)</f>
        <v>0.12764940883355572</v>
      </c>
      <c r="E11" s="11"/>
      <c r="F11" s="11"/>
    </row>
    <row r="12" spans="1:7" x14ac:dyDescent="0.3">
      <c r="A12" s="17" t="s">
        <v>32</v>
      </c>
      <c r="B12" s="24">
        <v>11</v>
      </c>
      <c r="C12">
        <f>SUM('Risk-WA'!G12,'Risk-CA'!G12,'Risk-IL'!G12,'Risk-FL'!G12,'Risk-LA'!G12)</f>
        <v>5.8157065045281323E-3</v>
      </c>
      <c r="D12" s="11">
        <f>SUM('Risk-China'!G12,'Risk-Italy'!G12,'Risk-Iran'!G12,'Risk-Spain'!G12,'Risk-Germany'!G12)</f>
        <v>0.13524979690974548</v>
      </c>
      <c r="E12" s="26">
        <f>SUM('Risk-China'!H12,'Risk-Italy'!G12,'Risk-Iran'!G12,'Risk-Spain'!G12,'Risk-Germany'!G12)</f>
        <v>8.145241728705846E-2</v>
      </c>
      <c r="F12" s="26">
        <f>SUM('Risk-China'!I12,'Risk-Italy'!G12,'Risk-Iran'!G12,'Risk-Spain'!G12,'Risk-Germany'!G12)</f>
        <v>1.4205692758699682E-2</v>
      </c>
      <c r="G12" s="4" t="s">
        <v>3</v>
      </c>
    </row>
    <row r="13" spans="1:7" x14ac:dyDescent="0.3">
      <c r="A13" s="7" t="s">
        <v>33</v>
      </c>
      <c r="B13" s="24">
        <v>12</v>
      </c>
      <c r="C13">
        <f>SUM('Risk-WA'!G13,'Risk-CA'!G13,'Risk-IL'!G13,'Risk-FL'!G13,'Risk-LA'!G13)</f>
        <v>4.246696676006044E-3</v>
      </c>
      <c r="D13" s="11">
        <f>SUM('Risk-China'!G13,'Risk-Italy'!G13,'Risk-Iran'!G13,'Risk-Spain'!G13,'Risk-Germany'!G13)</f>
        <v>0.14279979028071046</v>
      </c>
      <c r="E13" s="26">
        <f>SUM('Risk-China'!H13,'Risk-Italy'!G13,'Risk-Iran'!G13,'Risk-Spain'!G13,'Risk-Germany'!G13)</f>
        <v>8.5951961287555473E-2</v>
      </c>
      <c r="F13" s="26">
        <f>SUM('Risk-China'!I13,'Risk-Italy'!G13,'Risk-Iran'!G13,'Risk-Spain'!G13,'Risk-Germany'!G13)</f>
        <v>1.4892175046111775E-2</v>
      </c>
    </row>
    <row r="14" spans="1:7" x14ac:dyDescent="0.3">
      <c r="A14" s="7" t="s">
        <v>34</v>
      </c>
      <c r="B14" s="24">
        <v>13</v>
      </c>
      <c r="C14">
        <f>SUM('Risk-WA'!G14,'Risk-CA'!G14,'Risk-IL'!G14,'Risk-FL'!G14,'Risk-LA'!G14)</f>
        <v>3.4885114530669266E-3</v>
      </c>
      <c r="D14" s="11">
        <f>SUM('Risk-China'!G14,'Risk-Italy'!G14,'Risk-Iran'!G14,'Risk-Spain'!G14,'Risk-Germany'!G14)</f>
        <v>0.14281148231174673</v>
      </c>
      <c r="E14" s="26">
        <f>SUM('Risk-China'!H14,'Risk-Italy'!G14,'Risk-Iran'!G14,'Risk-Spain'!G14,'Risk-Germany'!G14)</f>
        <v>8.5908990563457882E-2</v>
      </c>
      <c r="F14" s="26">
        <f>SUM('Risk-China'!I14,'Risk-Italy'!G14,'Risk-Iran'!G14,'Risk-Spain'!G14,'Risk-Germany'!G14)</f>
        <v>1.4780875878096822E-2</v>
      </c>
    </row>
    <row r="15" spans="1:7" x14ac:dyDescent="0.3">
      <c r="A15" s="7" t="s">
        <v>35</v>
      </c>
      <c r="B15" s="24">
        <v>14</v>
      </c>
      <c r="C15">
        <f>SUM('Risk-WA'!G15,'Risk-CA'!G15,'Risk-IL'!G15,'Risk-FL'!G15,'Risk-LA'!G15)</f>
        <v>2.8270064173772751E-3</v>
      </c>
      <c r="D15" s="11">
        <f>SUM('Risk-China'!G15,'Risk-Italy'!G15,'Risk-Iran'!G15,'Risk-Spain'!G15,'Risk-Germany'!G15)</f>
        <v>0.14412830808467691</v>
      </c>
      <c r="E15" s="26">
        <f>SUM('Risk-China'!H15,'Risk-Italy'!G15,'Risk-Iran'!G15,'Risk-Spain'!G15,'Risk-Germany'!G15)</f>
        <v>8.6780065362679973E-2</v>
      </c>
      <c r="F15" s="26">
        <f>SUM('Risk-China'!I15,'Risk-Italy'!G15,'Risk-Iran'!G15,'Risk-Spain'!G15,'Risk-Germany'!G15)</f>
        <v>1.5094761960183795E-2</v>
      </c>
    </row>
    <row r="16" spans="1:7" x14ac:dyDescent="0.3">
      <c r="A16" s="7" t="s">
        <v>36</v>
      </c>
      <c r="B16" s="24">
        <v>15</v>
      </c>
      <c r="C16">
        <f>SUM('Risk-WA'!G16,'Risk-CA'!G16,'Risk-IL'!G16,'Risk-FL'!G16,'Risk-LA'!G16)</f>
        <v>3.9286015943913732E-3</v>
      </c>
      <c r="D16" s="11">
        <f>SUM('Risk-China'!G16,'Risk-Italy'!G16,'Risk-Iran'!G16,'Risk-Spain'!G16,'Risk-Germany'!G16)</f>
        <v>0.14130152592986708</v>
      </c>
      <c r="E16" s="26">
        <f>SUM('Risk-China'!H16,'Risk-Italy'!G16,'Risk-Iran'!G16,'Risk-Spain'!G16,'Risk-Germany'!G16)</f>
        <v>8.5047946380261613E-2</v>
      </c>
      <c r="F16" s="26">
        <f>SUM('Risk-China'!I16,'Risk-Italy'!G16,'Risk-Iran'!G16,'Risk-Spain'!G16,'Risk-Germany'!G16)</f>
        <v>1.473097194325481E-2</v>
      </c>
    </row>
    <row r="17" spans="1:6" x14ac:dyDescent="0.3">
      <c r="A17" s="7" t="s">
        <v>37</v>
      </c>
      <c r="B17" s="24">
        <v>16</v>
      </c>
      <c r="C17">
        <f>SUM('Risk-WA'!G17,'Risk-CA'!G17,'Risk-IL'!G17,'Risk-FL'!G17,'Risk-LA'!G17)</f>
        <v>3.4321800528240879E-3</v>
      </c>
      <c r="D17" s="11">
        <f>SUM('Risk-China'!G17,'Risk-Italy'!G17,'Risk-Iran'!G17,'Risk-Spain'!G17,'Risk-Germany'!G17)</f>
        <v>0.13551562750419169</v>
      </c>
      <c r="E17" s="26">
        <f>SUM('Risk-China'!H17,'Risk-Italy'!G17,'Risk-Iran'!G17,'Risk-Spain'!G17,'Risk-Germany'!G17)</f>
        <v>8.1581529257717555E-2</v>
      </c>
      <c r="F17" s="26">
        <f>SUM('Risk-China'!I17,'Risk-Italy'!G17,'Risk-Iran'!G17,'Risk-Spain'!G17,'Risk-Germany'!G17)</f>
        <v>1.4163906449624904E-2</v>
      </c>
    </row>
    <row r="18" spans="1:6" x14ac:dyDescent="0.3">
      <c r="A18" s="7" t="s">
        <v>38</v>
      </c>
      <c r="B18" s="24">
        <v>17</v>
      </c>
      <c r="C18">
        <f>SUM('Risk-WA'!G18,'Risk-CA'!G18,'Risk-IL'!G18,'Risk-FL'!G18,'Risk-LA'!G18)</f>
        <v>4.6150601165497037E-3</v>
      </c>
      <c r="D18" s="11">
        <f>SUM('Risk-China'!G18,'Risk-Italy'!G18,'Risk-Iran'!G18,'Risk-Spain'!G18,'Risk-Germany'!G18)</f>
        <v>0.22157445891654795</v>
      </c>
      <c r="E18" s="26">
        <f>SUM('Risk-China'!H18,'Risk-Italy'!G18,'Risk-Iran'!G18,'Risk-Spain'!G18,'Risk-Germany'!G18)</f>
        <v>0.13317874641587724</v>
      </c>
      <c r="F18" s="26">
        <f>SUM('Risk-China'!I18,'Risk-Italy'!G18,'Risk-Iran'!G18,'Risk-Spain'!G18,'Risk-Germany'!G18)</f>
        <v>2.2684105790038846E-2</v>
      </c>
    </row>
    <row r="19" spans="1:6" x14ac:dyDescent="0.3">
      <c r="A19" s="7" t="s">
        <v>39</v>
      </c>
      <c r="B19" s="24">
        <v>18</v>
      </c>
      <c r="C19">
        <f>SUM('Risk-WA'!G19,'Risk-CA'!G19,'Risk-IL'!G19,'Risk-FL'!G19,'Risk-LA'!G19)</f>
        <v>4.1286730228250017E-3</v>
      </c>
      <c r="D19" s="11">
        <f>SUM('Risk-China'!G19,'Risk-Italy'!G19,'Risk-Iran'!G19,'Risk-Spain'!G19,'Risk-Germany'!G19)</f>
        <v>0.22985616204337639</v>
      </c>
      <c r="E19" s="26">
        <f>SUM('Risk-China'!H19,'Risk-Italy'!G19,'Risk-Iran'!G19,'Risk-Spain'!G19,'Risk-Germany'!G19)</f>
        <v>0.13811345940783534</v>
      </c>
      <c r="F19" s="26">
        <f>SUM('Risk-China'!I19,'Risk-Italy'!G19,'Risk-Iran'!G19,'Risk-Spain'!G19,'Risk-Germany'!G19)</f>
        <v>2.343508111340906E-2</v>
      </c>
    </row>
    <row r="20" spans="1:6" x14ac:dyDescent="0.3">
      <c r="A20" s="7" t="s">
        <v>40</v>
      </c>
      <c r="B20" s="24">
        <v>19</v>
      </c>
      <c r="C20">
        <f>SUM('Risk-WA'!G20,'Risk-CA'!G20,'Risk-IL'!G20,'Risk-FL'!G20,'Risk-LA'!G20)</f>
        <v>3.6100830099944662E-3</v>
      </c>
      <c r="D20" s="11">
        <f>SUM('Risk-China'!G20,'Risk-Italy'!G20,'Risk-Iran'!G20,'Risk-Spain'!G20,'Risk-Germany'!G20)</f>
        <v>0.22276392726103861</v>
      </c>
      <c r="E20" s="26">
        <f>SUM('Risk-China'!H20,'Risk-Italy'!G20,'Risk-Iran'!G20,'Risk-Spain'!G20,'Risk-Germany'!G20)</f>
        <v>0.13381888575226417</v>
      </c>
      <c r="F20" s="26">
        <f>SUM('Risk-China'!I20,'Risk-Italy'!G20,'Risk-Iran'!G20,'Risk-Spain'!G20,'Risk-Germany'!G20)</f>
        <v>2.2637583866296128E-2</v>
      </c>
    </row>
    <row r="21" spans="1:6" x14ac:dyDescent="0.3">
      <c r="A21" s="7" t="s">
        <v>41</v>
      </c>
      <c r="B21" s="24">
        <v>20</v>
      </c>
      <c r="C21">
        <f>SUM('Risk-WA'!G21,'Risk-CA'!G21,'Risk-IL'!G21,'Risk-FL'!G21,'Risk-LA'!G21)</f>
        <v>2.8798863837104231E-3</v>
      </c>
      <c r="D21" s="11">
        <f>SUM('Risk-China'!G21,'Risk-Italy'!G21,'Risk-Iran'!G21,'Risk-Spain'!G21,'Risk-Germany'!G21)</f>
        <v>0.20949096386357158</v>
      </c>
      <c r="E21" s="26">
        <f>SUM('Risk-China'!H21,'Risk-Italy'!G21,'Risk-Iran'!G21,'Risk-Spain'!G21,'Risk-Germany'!G21)</f>
        <v>0.12582691609249816</v>
      </c>
      <c r="F21" s="26">
        <f>SUM('Risk-China'!I21,'Risk-Italy'!G21,'Risk-Iran'!G21,'Risk-Spain'!G21,'Risk-Germany'!G21)</f>
        <v>2.1246856378656403E-2</v>
      </c>
    </row>
    <row r="22" spans="1:6" x14ac:dyDescent="0.3">
      <c r="A22" s="7" t="s">
        <v>42</v>
      </c>
      <c r="B22" s="24">
        <v>21</v>
      </c>
      <c r="C22">
        <f>SUM('Risk-WA'!G22,'Risk-CA'!G22,'Risk-IL'!G22,'Risk-FL'!G22,'Risk-LA'!G22)</f>
        <v>2.4164126991044568E-3</v>
      </c>
      <c r="D22" s="11">
        <f>SUM('Risk-China'!G22,'Risk-Italy'!G22,'Risk-Iran'!G22,'Risk-Spain'!G22,'Risk-Germany'!G22)</f>
        <v>0.19548950619507416</v>
      </c>
      <c r="E22" s="26">
        <f>SUM('Risk-China'!H22,'Risk-Italy'!G22,'Risk-Iran'!G22,'Risk-Spain'!G22,'Risk-Germany'!G22)</f>
        <v>0.11739586065846605</v>
      </c>
      <c r="F22" s="26">
        <f>SUM('Risk-China'!I22,'Risk-Italy'!G22,'Risk-Iran'!G22,'Risk-Spain'!G22,'Risk-Germany'!G22)</f>
        <v>1.9778803737705908E-2</v>
      </c>
    </row>
    <row r="23" spans="1:6" x14ac:dyDescent="0.3">
      <c r="A23" s="7" t="s">
        <v>43</v>
      </c>
      <c r="B23" s="24">
        <v>22</v>
      </c>
      <c r="C23">
        <f>SUM('Risk-WA'!G23,'Risk-CA'!G23,'Risk-IL'!G23,'Risk-FL'!G23,'Risk-LA'!G23)</f>
        <v>1.7871499411862531E-3</v>
      </c>
      <c r="D23" s="11">
        <f>SUM('Risk-China'!G23,'Risk-Italy'!G23,'Risk-Iran'!G23,'Risk-Spain'!G23,'Risk-Germany'!G23)</f>
        <v>0.16873490786321094</v>
      </c>
      <c r="E23" s="26">
        <f>SUM('Risk-China'!H23,'Risk-Italy'!G23,'Risk-Iran'!G23,'Risk-Spain'!G23,'Risk-Germany'!G23)</f>
        <v>0.10132290296561954</v>
      </c>
      <c r="F23" s="26">
        <f>SUM('Risk-China'!I23,'Risk-Italy'!G23,'Risk-Iran'!G23,'Risk-Spain'!G23,'Risk-Germany'!G23)</f>
        <v>1.7057896843630276E-2</v>
      </c>
    </row>
    <row r="24" spans="1:6" x14ac:dyDescent="0.3">
      <c r="A24" s="7" t="s">
        <v>44</v>
      </c>
      <c r="B24" s="24">
        <v>23</v>
      </c>
      <c r="C24">
        <f>SUM('Risk-WA'!G24,'Risk-CA'!G24,'Risk-IL'!G24,'Risk-FL'!G24,'Risk-LA'!G24)</f>
        <v>1.4502992931724776E-3</v>
      </c>
      <c r="D24" s="11">
        <f>SUM('Risk-China'!G24,'Risk-Italy'!G24,'Risk-Iran'!G24,'Risk-Spain'!G24,'Risk-Germany'!G24)</f>
        <v>0.15333426128945168</v>
      </c>
      <c r="E24" s="26">
        <f>SUM('Risk-China'!H24,'Risk-Italy'!G24,'Risk-Iran'!G24,'Risk-Spain'!G24,'Risk-Germany'!G24)</f>
        <v>9.2065675575476236E-2</v>
      </c>
      <c r="F24" s="26">
        <f>SUM('Risk-China'!I24,'Risk-Italy'!G24,'Risk-Iran'!G24,'Risk-Spain'!G24,'Risk-Germany'!G24)</f>
        <v>1.5479943433006909E-2</v>
      </c>
    </row>
    <row r="25" spans="1:6" x14ac:dyDescent="0.3">
      <c r="A25" s="7" t="s">
        <v>45</v>
      </c>
      <c r="B25" s="24">
        <v>24</v>
      </c>
      <c r="C25">
        <f>SUM('Risk-WA'!G25,'Risk-CA'!G25,'Risk-IL'!G25,'Risk-FL'!G25,'Risk-LA'!G25)</f>
        <v>1.1636575004923546E-3</v>
      </c>
      <c r="D25" s="11">
        <f>SUM('Risk-China'!G25,'Risk-Italy'!G25,'Risk-Iran'!G25,'Risk-Spain'!G25,'Risk-Germany'!G25)</f>
        <v>0.13136282350996484</v>
      </c>
      <c r="E25" s="26">
        <f>SUM('Risk-China'!H25,'Risk-Italy'!G25,'Risk-Iran'!G25,'Risk-Spain'!G25,'Risk-Germany'!G25)</f>
        <v>7.8872712325953234E-2</v>
      </c>
      <c r="F25" s="26">
        <f>SUM('Risk-China'!I25,'Risk-Italy'!G25,'Risk-Iran'!G25,'Risk-Spain'!G25,'Risk-Germany'!G25)</f>
        <v>1.3260073345938735E-2</v>
      </c>
    </row>
    <row r="26" spans="1:6" x14ac:dyDescent="0.3">
      <c r="A26" s="7" t="s">
        <v>46</v>
      </c>
      <c r="B26" s="24">
        <v>25</v>
      </c>
      <c r="C26">
        <f>SUM('Risk-WA'!G26,'Risk-CA'!G26,'Risk-IL'!G26,'Risk-FL'!G26,'Risk-LA'!G26)</f>
        <v>4.2521846498097459E-3</v>
      </c>
      <c r="D26" s="11">
        <f>SUM('Risk-China'!G26,'Risk-Italy'!G26,'Risk-Iran'!G26,'Risk-Spain'!G26,'Risk-Germany'!G26)</f>
        <v>0.11506186158132631</v>
      </c>
      <c r="E26" s="26">
        <f>SUM('Risk-China'!H26,'Risk-Italy'!G26,'Risk-Iran'!G26,'Risk-Spain'!G26,'Risk-Germany'!G26)</f>
        <v>6.9086461166806862E-2</v>
      </c>
      <c r="F26" s="26">
        <f>SUM('Risk-China'!I26,'Risk-Italy'!G26,'Risk-Iran'!G26,'Risk-Spain'!G26,'Risk-Germany'!G26)</f>
        <v>1.1617210648657558E-2</v>
      </c>
    </row>
    <row r="27" spans="1:6" x14ac:dyDescent="0.3">
      <c r="A27" s="7" t="s">
        <v>47</v>
      </c>
      <c r="B27" s="24">
        <v>26</v>
      </c>
      <c r="C27">
        <f>SUM('Risk-WA'!G27,'Risk-CA'!G27,'Risk-IL'!G27,'Risk-FL'!G27,'Risk-LA'!G27)</f>
        <v>3.9993485436325476E-3</v>
      </c>
      <c r="D27" s="11">
        <f>SUM('Risk-China'!G27,'Risk-Italy'!G27,'Risk-Iran'!G27,'Risk-Spain'!G27,'Risk-Germany'!G27)</f>
        <v>0.10380472720293331</v>
      </c>
      <c r="E27" s="26">
        <f>SUM('Risk-China'!H27,'Risk-Italy'!G27,'Risk-Iran'!G27,'Risk-Spain'!G27,'Risk-Germany'!G27)</f>
        <v>6.3735990954793015E-2</v>
      </c>
      <c r="F27" s="26">
        <f>SUM('Risk-China'!I27,'Risk-Italy'!G27,'Risk-Iran'!G27,'Risk-Spain'!G27,'Risk-Germany'!G27)</f>
        <v>1.3650070644617656E-2</v>
      </c>
    </row>
    <row r="28" spans="1:6" x14ac:dyDescent="0.3">
      <c r="A28" s="7" t="s">
        <v>48</v>
      </c>
      <c r="B28" s="24">
        <v>27</v>
      </c>
      <c r="C28">
        <f>SUM('Risk-WA'!G28,'Risk-CA'!G28,'Risk-IL'!G28,'Risk-FL'!G28,'Risk-LA'!G28)</f>
        <v>3.6453825845977452E-3</v>
      </c>
      <c r="D28" s="11">
        <f>SUM('Risk-China'!G28,'Risk-Italy'!G28,'Risk-Iran'!G28,'Risk-Spain'!G28,'Risk-Germany'!G28)</f>
        <v>0.10537986036217328</v>
      </c>
      <c r="E28" s="26">
        <f>SUM('Risk-China'!H28,'Risk-Italy'!G28,'Risk-Iran'!G28,'Risk-Spain'!G28,'Risk-Germany'!G28)</f>
        <v>7.0818810624356965E-2</v>
      </c>
      <c r="F28" s="26">
        <f>SUM('Risk-China'!I28,'Risk-Italy'!G28,'Risk-Iran'!G28,'Risk-Spain'!G28,'Risk-Germany'!G28)</f>
        <v>2.7617498452086567E-2</v>
      </c>
    </row>
    <row r="29" spans="1:6" x14ac:dyDescent="0.3">
      <c r="A29" s="7" t="s">
        <v>49</v>
      </c>
      <c r="B29" s="24">
        <v>28</v>
      </c>
      <c r="C29">
        <f>SUM('Risk-WA'!G29,'Risk-CA'!G29,'Risk-IL'!G29,'Risk-FL'!G29,'Risk-LA'!G29)</f>
        <v>3.2215872662021946E-3</v>
      </c>
      <c r="D29" s="11">
        <f>SUM('Risk-China'!G29,'Risk-Italy'!G29,'Risk-Iran'!G29,'Risk-Spain'!G29,'Risk-Germany'!G29)</f>
        <v>0.10348146464677667</v>
      </c>
      <c r="E29" s="26">
        <f>SUM('Risk-China'!H29,'Risk-Italy'!G29,'Risk-Iran'!G29,'Risk-Spain'!G29,'Risk-Germany'!G29)</f>
        <v>7.4771309404662728E-2</v>
      </c>
      <c r="F29" s="26">
        <f>SUM('Risk-China'!I29,'Risk-Italy'!G29,'Risk-Iran'!G29,'Risk-Spain'!G29,'Risk-Germany'!G29)</f>
        <v>3.8883615352020298E-2</v>
      </c>
    </row>
    <row r="30" spans="1:6" x14ac:dyDescent="0.3">
      <c r="A30" s="7" t="s">
        <v>50</v>
      </c>
      <c r="B30" s="24">
        <v>29</v>
      </c>
      <c r="C30">
        <f>SUM('Risk-WA'!G30,'Risk-CA'!G30,'Risk-IL'!G30,'Risk-FL'!G30,'Risk-LA'!G30)</f>
        <v>2.7736259489900255E-3</v>
      </c>
      <c r="D30" s="11">
        <f>SUM('Risk-China'!G30,'Risk-Italy'!G30,'Risk-Iran'!G30,'Risk-Spain'!G30,'Risk-Germany'!G30)</f>
        <v>0.11706198916244151</v>
      </c>
      <c r="E30" s="26">
        <f>SUM('Risk-China'!H30,'Risk-Italy'!G30,'Risk-Iran'!G30,'Risk-Spain'!G30,'Risk-Germany'!G30)</f>
        <v>9.2112916528714756E-2</v>
      </c>
      <c r="F30" s="26">
        <f>SUM('Risk-China'!I30,'Risk-Italy'!G30,'Risk-Iran'!G30,'Risk-Spain'!G30,'Risk-Germany'!G30)</f>
        <v>6.092657573655632E-2</v>
      </c>
    </row>
    <row r="31" spans="1:6" x14ac:dyDescent="0.3">
      <c r="A31" s="7" t="s">
        <v>51</v>
      </c>
      <c r="B31" s="24">
        <v>30</v>
      </c>
      <c r="C31">
        <f>SUM('Risk-WA'!G31,'Risk-CA'!G31,'Risk-IL'!G31,'Risk-FL'!G31,'Risk-LA'!G31)</f>
        <v>1.9222198782733739E-3</v>
      </c>
      <c r="D31" s="11">
        <f>SUM('Risk-China'!G31,'Risk-Italy'!G31,'Risk-Iran'!G31,'Risk-Spain'!G31,'Risk-Germany'!G31)</f>
        <v>0.12973132110902649</v>
      </c>
      <c r="E31" s="26">
        <f>SUM('Risk-China'!H31,'Risk-Italy'!G31,'Risk-Iran'!G31,'Risk-Spain'!G31,'Risk-Germany'!G31)</f>
        <v>0.10834902848111475</v>
      </c>
      <c r="F31" s="26">
        <f>SUM('Risk-China'!I31,'Risk-Italy'!G31,'Risk-Iran'!G31,'Risk-Spain'!G31,'Risk-Germany'!G31)</f>
        <v>8.1621162696225089E-2</v>
      </c>
    </row>
    <row r="32" spans="1:6" x14ac:dyDescent="0.3">
      <c r="A32" s="7" t="s">
        <v>52</v>
      </c>
      <c r="B32" s="24">
        <v>31</v>
      </c>
      <c r="C32">
        <f>SUM('Risk-WA'!G32,'Risk-CA'!G32,'Risk-IL'!G32,'Risk-FL'!G32,'Risk-LA'!G32)</f>
        <v>3.2516883726020278E-3</v>
      </c>
      <c r="D32" s="11">
        <f>SUM('Risk-China'!G32,'Risk-Italy'!G32,'Risk-Iran'!G32,'Risk-Spain'!G32,'Risk-Germany'!G32)</f>
        <v>0.13866962065353225</v>
      </c>
      <c r="E32" s="26">
        <f>SUM('Risk-China'!H32,'Risk-Italy'!G32,'Risk-Iran'!G32,'Risk-Spain'!G32,'Risk-Germany'!G32)</f>
        <v>0.12012806639838482</v>
      </c>
      <c r="F32" s="26">
        <f>SUM('Risk-China'!I32,'Risk-Italy'!G32,'Risk-Iran'!G32,'Risk-Spain'!G32,'Risk-Germany'!G32)</f>
        <v>9.6951123579450529E-2</v>
      </c>
    </row>
    <row r="33" spans="1:7" x14ac:dyDescent="0.3">
      <c r="A33" s="7" t="s">
        <v>53</v>
      </c>
      <c r="B33" s="24">
        <v>32</v>
      </c>
      <c r="C33">
        <f>SUM('Risk-WA'!G33,'Risk-CA'!G33,'Risk-IL'!G33,'Risk-FL'!G33,'Risk-LA'!G33)</f>
        <v>2.9284630719560042E-3</v>
      </c>
      <c r="D33" s="11">
        <f>SUM('Risk-China'!G33,'Risk-Italy'!G33,'Risk-Iran'!G33,'Risk-Spain'!G33,'Risk-Germany'!G33)</f>
        <v>0.19188840565750906</v>
      </c>
      <c r="E33" s="26">
        <f>SUM('Risk-China'!H33,'Risk-Italy'!G33,'Risk-Iran'!G33,'Risk-Spain'!G33,'Risk-Germany'!G33)</f>
        <v>0.17589455925624667</v>
      </c>
      <c r="F33" s="26">
        <f>SUM('Risk-China'!I33,'Risk-Italy'!G33,'Risk-Iran'!G33,'Risk-Spain'!G33,'Risk-Germany'!G33)</f>
        <v>0.15590225125466867</v>
      </c>
    </row>
    <row r="34" spans="1:7" x14ac:dyDescent="0.3">
      <c r="A34" s="7" t="s">
        <v>54</v>
      </c>
      <c r="B34" s="24">
        <v>33</v>
      </c>
      <c r="C34">
        <f>SUM('Risk-WA'!G34,'Risk-CA'!G34,'Risk-IL'!G34,'Risk-FL'!G34,'Risk-LA'!G34)</f>
        <v>2.8713866475780041E-2</v>
      </c>
      <c r="D34" s="11">
        <f>SUM('Risk-China'!G34,'Risk-Italy'!G34,'Risk-Iran'!G34,'Risk-Spain'!G34,'Risk-Germany'!G34)</f>
        <v>0.239612057270157</v>
      </c>
      <c r="E34" s="26">
        <f>SUM('Risk-China'!H34,'Risk-Italy'!G34,'Risk-Iran'!G34,'Risk-Spain'!G34,'Risk-Germany'!G34)</f>
        <v>0.22528351572161964</v>
      </c>
      <c r="F34" s="26">
        <f>SUM('Risk-China'!I34,'Risk-Italy'!G34,'Risk-Iran'!G34,'Risk-Spain'!G34,'Risk-Germany'!G34)</f>
        <v>0.20737283878594795</v>
      </c>
    </row>
    <row r="35" spans="1:7" x14ac:dyDescent="0.3">
      <c r="A35" s="7" t="s">
        <v>55</v>
      </c>
      <c r="B35" s="24">
        <v>34</v>
      </c>
      <c r="C35">
        <f>SUM('Risk-WA'!G35,'Risk-CA'!G35,'Risk-IL'!G35,'Risk-FL'!G35,'Risk-LA'!G35)</f>
        <v>4.8151570958973787E-2</v>
      </c>
      <c r="D35" s="11">
        <f>SUM('Risk-China'!G35,'Risk-Italy'!G35,'Risk-Iran'!G35,'Risk-Spain'!G35,'Risk-Germany'!G35)</f>
        <v>0.29382878322557093</v>
      </c>
      <c r="E35" s="26">
        <f>SUM('Risk-China'!H35,'Risk-Italy'!G35,'Risk-Iran'!G35,'Risk-Spain'!G35,'Risk-Germany'!G35)</f>
        <v>0.28049823733804069</v>
      </c>
      <c r="F35" s="26">
        <f>SUM('Risk-China'!I35,'Risk-Italy'!G35,'Risk-Iran'!G35,'Risk-Spain'!G35,'Risk-Germany'!G35)</f>
        <v>0.2638350549786278</v>
      </c>
    </row>
    <row r="36" spans="1:7" x14ac:dyDescent="0.3">
      <c r="A36" s="7" t="s">
        <v>56</v>
      </c>
      <c r="B36" s="24">
        <v>35</v>
      </c>
      <c r="C36">
        <f>SUM('Risk-WA'!G36,'Risk-CA'!G36,'Risk-IL'!G36,'Risk-FL'!G36,'Risk-LA'!G36)</f>
        <v>0.11039695861160544</v>
      </c>
      <c r="D36" s="11">
        <f>SUM('Risk-China'!G36,'Risk-Italy'!G36,'Risk-Iran'!G36,'Risk-Spain'!G36,'Risk-Germany'!G36)</f>
        <v>0.41460585390745835</v>
      </c>
      <c r="E36" s="26">
        <f>SUM('Risk-China'!H36,'Risk-Italy'!G36,'Risk-Iran'!G36,'Risk-Spain'!G36,'Risk-Germany'!G36)</f>
        <v>0.40297164860741019</v>
      </c>
      <c r="F36" s="26">
        <f>SUM('Risk-China'!I36,'Risk-Italy'!G36,'Risk-Iran'!G36,'Risk-Spain'!G36,'Risk-Germany'!G36)</f>
        <v>0.38842889198234998</v>
      </c>
    </row>
    <row r="37" spans="1:7" x14ac:dyDescent="0.3">
      <c r="A37" s="7" t="s">
        <v>57</v>
      </c>
      <c r="B37" s="24">
        <v>36</v>
      </c>
      <c r="C37">
        <f>SUM('Risk-WA'!G37,'Risk-CA'!G37,'Risk-IL'!G37,'Risk-FL'!G37,'Risk-LA'!G37)</f>
        <v>0.1656343333783982</v>
      </c>
      <c r="D37" s="11">
        <f>SUM('Risk-China'!G37,'Risk-Italy'!G37,'Risk-Iran'!G37,'Risk-Spain'!G37,'Risk-Germany'!G37)</f>
        <v>0.43039278595308594</v>
      </c>
      <c r="E37" s="26">
        <f>SUM('Risk-China'!H37,'Risk-Italy'!G37,'Risk-Iran'!G37,'Risk-Spain'!G37,'Risk-Germany'!G37)</f>
        <v>0.42044853981533137</v>
      </c>
      <c r="F37" s="26">
        <f>SUM('Risk-China'!I37,'Risk-Italy'!G37,'Risk-Iran'!G37,'Risk-Spain'!G37,'Risk-Germany'!G37)</f>
        <v>0.40801823214313826</v>
      </c>
    </row>
    <row r="38" spans="1:7" x14ac:dyDescent="0.3">
      <c r="A38" s="7" t="s">
        <v>58</v>
      </c>
      <c r="B38" s="24">
        <v>37</v>
      </c>
      <c r="C38">
        <f>SUM('Risk-WA'!G38,'Risk-CA'!G38,'Risk-IL'!G38,'Risk-FL'!G38,'Risk-LA'!G38)</f>
        <v>0.22162383674703268</v>
      </c>
      <c r="D38" s="11">
        <f>SUM('Risk-China'!G38,'Risk-Italy'!G38,'Risk-Iran'!G38,'Risk-Spain'!G38,'Risk-Germany'!G38)</f>
        <v>0.56786897954422033</v>
      </c>
      <c r="E38" s="26">
        <f>SUM('Risk-China'!H38,'Risk-Italy'!G38,'Risk-Iran'!G38,'Risk-Spain'!G38,'Risk-Germany'!G38)</f>
        <v>0.55937793607580077</v>
      </c>
      <c r="F38" s="26">
        <f>SUM('Risk-China'!I38,'Risk-Italy'!G38,'Risk-Iran'!G38,'Risk-Spain'!G38,'Risk-Germany'!G38)</f>
        <v>0.54876413174027627</v>
      </c>
    </row>
    <row r="39" spans="1:7" x14ac:dyDescent="0.3">
      <c r="A39" s="7" t="s">
        <v>59</v>
      </c>
      <c r="B39" s="24">
        <v>38</v>
      </c>
      <c r="C39">
        <f>SUM('Risk-WA'!G39,'Risk-CA'!G39,'Risk-IL'!G39,'Risk-FL'!G39,'Risk-LA'!G39)</f>
        <v>0.37911876830079838</v>
      </c>
      <c r="D39" s="11">
        <f>SUM('Risk-China'!G39,'Risk-Italy'!G39,'Risk-Iran'!G39,'Risk-Spain'!G39,'Risk-Germany'!G39)</f>
        <v>0.68125367247805169</v>
      </c>
      <c r="E39" s="26">
        <f>SUM('Risk-China'!H39,'Risk-Italy'!G39,'Risk-Iran'!G39,'Risk-Spain'!G39,'Risk-Germany'!G39)</f>
        <v>0.67404902352549134</v>
      </c>
      <c r="F39" s="26">
        <f>SUM('Risk-China'!I39,'Risk-Italy'!G39,'Risk-Iran'!G39,'Risk-Spain'!G39,'Risk-Germany'!G39)</f>
        <v>0.66504321233479091</v>
      </c>
    </row>
    <row r="40" spans="1:7" x14ac:dyDescent="0.3">
      <c r="A40" s="7" t="s">
        <v>60</v>
      </c>
      <c r="B40" s="24">
        <v>39</v>
      </c>
      <c r="C40">
        <f>SUM('Risk-WA'!G40,'Risk-CA'!G40,'Risk-IL'!G40,'Risk-FL'!G40,'Risk-LA'!G40)</f>
        <v>0.40063515812441031</v>
      </c>
      <c r="D40" s="11">
        <f>SUM('Risk-China'!G40,'Risk-Italy'!G40,'Risk-Iran'!G40,'Risk-Spain'!G40,'Risk-Germany'!G40)</f>
        <v>0.8354981904423916</v>
      </c>
      <c r="E40" s="26">
        <f>SUM('Risk-China'!H40,'Risk-Italy'!G40,'Risk-Iran'!G40,'Risk-Spain'!G40,'Risk-Germany'!G40)</f>
        <v>0.82928020781160827</v>
      </c>
      <c r="F40" s="26">
        <f>SUM('Risk-China'!I40,'Risk-Italy'!G40,'Risk-Iran'!G40,'Risk-Spain'!G40,'Risk-Germany'!G40)</f>
        <v>0.82150772952312934</v>
      </c>
    </row>
    <row r="41" spans="1:7" x14ac:dyDescent="0.3">
      <c r="A41" s="17" t="s">
        <v>61</v>
      </c>
      <c r="B41" s="24">
        <v>40</v>
      </c>
      <c r="C41">
        <f>SUM('Risk-WA'!G41,'Risk-CA'!G41,'Risk-IL'!G41,'Risk-FL'!G41,'Risk-LA'!G41)</f>
        <v>0.56925836385347905</v>
      </c>
      <c r="D41" s="11">
        <f>SUM('Risk-China'!G41,'Risk-Italy'!G41,'Risk-Iran'!G41,'Risk-Spain'!G41,'Risk-Germany'!G41)</f>
        <v>1.0006617228255947</v>
      </c>
      <c r="E41" s="25">
        <f>SUM('Risk-China'!H41,'Risk-Italy'!G41,'Risk-Iran'!H41,'Risk-Spain'!G41,'Risk-Germany'!G41)</f>
        <v>0.98809161759571174</v>
      </c>
      <c r="F41" s="25">
        <f>SUM('Risk-China'!I41,'Risk-Italy'!G41,'Risk-Iran'!I41,'Risk-Spain'!G41,'Risk-Germany'!G41)</f>
        <v>0.97237898605835804</v>
      </c>
      <c r="G41" s="4" t="s">
        <v>6</v>
      </c>
    </row>
    <row r="42" spans="1:7" x14ac:dyDescent="0.3">
      <c r="A42" s="7" t="s">
        <v>62</v>
      </c>
      <c r="B42" s="24">
        <v>41</v>
      </c>
      <c r="C42">
        <f>SUM('Risk-WA'!G42,'Risk-CA'!G42,'Risk-IL'!G42,'Risk-FL'!G42,'Risk-LA'!G42)</f>
        <v>0.68160788631833646</v>
      </c>
      <c r="D42" s="11">
        <f>SUM('Risk-China'!G42,'Risk-Italy'!G42,'Risk-Iran'!G42,'Risk-Spain'!G42,'Risk-Germany'!G42)</f>
        <v>1.2469562563505432</v>
      </c>
      <c r="E42" s="26">
        <f>SUM('Risk-China'!H42,'Risk-Italy'!G42,'Risk-Iran'!H42,'Risk-Spain'!G42,'Risk-Germany'!G42)</f>
        <v>1.2338754070523976</v>
      </c>
      <c r="F42" s="26">
        <f>SUM('Risk-China'!I42,'Risk-Italy'!G42,'Risk-Iran'!I42,'Risk-Spain'!G42,'Risk-Germany'!G42)</f>
        <v>1.2175243454297158</v>
      </c>
    </row>
    <row r="43" spans="1:7" x14ac:dyDescent="0.3">
      <c r="A43" s="7" t="s">
        <v>63</v>
      </c>
      <c r="B43" s="24">
        <v>42</v>
      </c>
      <c r="C43">
        <f>SUM('Risk-WA'!G43,'Risk-CA'!G43,'Risk-IL'!G43,'Risk-FL'!G43,'Risk-LA'!G43)</f>
        <v>0.68243983360008642</v>
      </c>
      <c r="D43" s="11">
        <f>SUM('Risk-China'!G43,'Risk-Italy'!G43,'Risk-Iran'!G43,'Risk-Spain'!G43,'Risk-Germany'!G43)</f>
        <v>1.5490978718355664</v>
      </c>
      <c r="E43" s="26">
        <f>SUM('Risk-China'!H43,'Risk-Italy'!G43,'Risk-Iran'!H43,'Risk-Spain'!G43,'Risk-Germany'!G43)</f>
        <v>1.536174224250265</v>
      </c>
      <c r="F43" s="26">
        <f>SUM('Risk-China'!I43,'Risk-Italy'!G43,'Risk-Iran'!I43,'Risk-Spain'!G43,'Risk-Germany'!G43)</f>
        <v>1.5200196647686384</v>
      </c>
    </row>
    <row r="44" spans="1:7" x14ac:dyDescent="0.3">
      <c r="A44" s="7" t="s">
        <v>64</v>
      </c>
      <c r="B44" s="24">
        <v>43</v>
      </c>
      <c r="C44">
        <f>SUM('Risk-WA'!G44,'Risk-CA'!G44,'Risk-IL'!G44,'Risk-FL'!G44,'Risk-LA'!G44)</f>
        <v>1.31985414877583</v>
      </c>
      <c r="D44" s="11">
        <f>SUM('Risk-China'!G44,'Risk-Italy'!G44,'Risk-Iran'!G44,'Risk-Spain'!G44,'Risk-Germany'!G44)</f>
        <v>2.0483412745755216</v>
      </c>
      <c r="E44" s="26">
        <f>SUM('Risk-China'!H44,'Risk-Italy'!G44,'Risk-Iran'!H44,'Risk-Spain'!G44,'Risk-Germany'!G44)</f>
        <v>2.0359436856009716</v>
      </c>
      <c r="F44" s="26">
        <f>SUM('Risk-China'!I44,'Risk-Italy'!G44,'Risk-Iran'!I44,'Risk-Spain'!G44,'Risk-Germany'!G44)</f>
        <v>2.0204466993827848</v>
      </c>
    </row>
    <row r="45" spans="1:7" x14ac:dyDescent="0.3">
      <c r="A45" s="7" t="s">
        <v>65</v>
      </c>
      <c r="B45" s="24">
        <v>44</v>
      </c>
      <c r="C45">
        <f>SUM('Risk-WA'!G45,'Risk-CA'!G45,'Risk-IL'!G45,'Risk-FL'!G45,'Risk-LA'!G45)</f>
        <v>1.9691242823745467</v>
      </c>
      <c r="D45" s="11">
        <f>SUM('Risk-China'!G45,'Risk-Italy'!G45,'Risk-Iran'!G45,'Risk-Spain'!G45,'Risk-Germany'!G45)</f>
        <v>2.2492843435313907</v>
      </c>
      <c r="E45" s="26">
        <f>SUM('Risk-China'!H45,'Risk-Italy'!G45,'Risk-Iran'!H45,'Risk-Spain'!G45,'Risk-Germany'!G45)</f>
        <v>2.236892149669548</v>
      </c>
      <c r="F45" s="26">
        <f>SUM('Risk-China'!I45,'Risk-Italy'!G45,'Risk-Iran'!I45,'Risk-Spain'!G45,'Risk-Germany'!G45)</f>
        <v>2.2214019073422446</v>
      </c>
    </row>
    <row r="46" spans="1:7" x14ac:dyDescent="0.3">
      <c r="A46" s="7" t="s">
        <v>66</v>
      </c>
      <c r="B46" s="24">
        <v>45</v>
      </c>
      <c r="C46">
        <f>SUM('Risk-WA'!G46,'Risk-CA'!G46,'Risk-IL'!G46,'Risk-FL'!G46,'Risk-LA'!G46)</f>
        <v>2.3842985279295528</v>
      </c>
      <c r="D46" s="11">
        <f>SUM('Risk-China'!G46,'Risk-Italy'!G46,'Risk-Iran'!G46,'Risk-Spain'!G46,'Risk-Germany'!G46)</f>
        <v>2.7646278344114394</v>
      </c>
      <c r="E46" s="26">
        <f>SUM('Risk-China'!H46,'Risk-Italy'!G46,'Risk-Iran'!H46,'Risk-Spain'!G46,'Risk-Germany'!G46)</f>
        <v>2.752114711415226</v>
      </c>
      <c r="F46" s="26">
        <f>SUM('Risk-China'!I46,'Risk-Italy'!G46,'Risk-Iran'!I46,'Risk-Spain'!G46,'Risk-Germany'!G46)</f>
        <v>2.7364733076699608</v>
      </c>
    </row>
    <row r="47" spans="1:7" x14ac:dyDescent="0.3">
      <c r="A47" s="7" t="s">
        <v>67</v>
      </c>
      <c r="B47" s="24">
        <v>46</v>
      </c>
      <c r="C47">
        <f>SUM('Risk-WA'!G47,'Risk-CA'!G47,'Risk-IL'!G47,'Risk-FL'!G47,'Risk-LA'!G47)</f>
        <v>3.1501539516753847</v>
      </c>
      <c r="D47" s="11">
        <f>SUM('Risk-China'!G47,'Risk-Italy'!G47,'Risk-Iran'!G47,'Risk-Spain'!G47,'Risk-Germany'!G47)</f>
        <v>3.4549135279316348</v>
      </c>
      <c r="E47" s="26">
        <f>SUM('Risk-China'!H47,'Risk-Italy'!G47,'Risk-Iran'!H47,'Risk-Spain'!G47,'Risk-Germany'!G47)</f>
        <v>3.4420281803157744</v>
      </c>
      <c r="F47" s="26">
        <f>SUM('Risk-China'!I47,'Risk-Italy'!G47,'Risk-Iran'!I47,'Risk-Spain'!G47,'Risk-Germany'!G47)</f>
        <v>3.425921495795949</v>
      </c>
    </row>
    <row r="48" spans="1:7" ht="15" thickBot="1" x14ac:dyDescent="0.35">
      <c r="A48" s="7" t="s">
        <v>68</v>
      </c>
      <c r="B48" s="24">
        <v>47</v>
      </c>
      <c r="C48">
        <f>SUM('Risk-WA'!G48,'Risk-CA'!G48,'Risk-IL'!G48,'Risk-FL'!G48,'Risk-LA'!G48)</f>
        <v>3.6066169393770746</v>
      </c>
      <c r="D48" s="11">
        <f>SUM('Risk-China'!G48,'Risk-Italy'!G48,'Risk-Iran'!G48,'Risk-Spain'!G48,'Risk-Germany'!G48)</f>
        <v>4.1649781795205447</v>
      </c>
      <c r="E48" s="26">
        <f>SUM('Risk-China'!H48,'Risk-Italy'!G48,'Risk-Iran'!H48,'Risk-Spain'!G48,'Risk-Germany'!G48)</f>
        <v>4.1513185827078836</v>
      </c>
      <c r="F48" s="26">
        <f>SUM('Risk-China'!I48,'Risk-Italy'!G48,'Risk-Iran'!I48,'Risk-Spain'!G48,'Risk-Germany'!G48)</f>
        <v>4.1342440866920578</v>
      </c>
    </row>
    <row r="49" spans="1:7" ht="15" thickBot="1" x14ac:dyDescent="0.35">
      <c r="A49" s="27" t="s">
        <v>69</v>
      </c>
      <c r="B49" s="28">
        <v>48</v>
      </c>
      <c r="C49" s="29">
        <f>SUM('Risk-WA'!G49,'Risk-CA'!G49,'Risk-IL'!G49,'Risk-FL'!G49,'Risk-LA'!G49)</f>
        <v>4.4899624590764375</v>
      </c>
      <c r="D49" s="30">
        <f>SUM('Risk-China'!G49,'Risk-Italy'!G49,'Risk-Iran'!G49,'Risk-Spain'!G49,'Risk-Germany'!G49)</f>
        <v>4.2751340195923815</v>
      </c>
      <c r="E49" s="31">
        <f>SUM('Risk-China'!H49,'Risk-Italy'!G49,'Risk-Iran'!H49,'Risk-Spain'!G49,'Risk-Germany'!G49)</f>
        <v>4.2605661603269018</v>
      </c>
      <c r="F49" s="32">
        <f>SUM('Risk-China'!I49,'Risk-Italy'!G49,'Risk-Iran'!I49,'Risk-Spain'!G49,'Risk-Germany'!G49)</f>
        <v>4.2423563362450531</v>
      </c>
    </row>
    <row r="50" spans="1:7" x14ac:dyDescent="0.3">
      <c r="A50" s="7" t="s">
        <v>70</v>
      </c>
      <c r="B50" s="24">
        <v>49</v>
      </c>
      <c r="C50">
        <f>SUM('Risk-WA'!G50,'Risk-CA'!G50,'Risk-IL'!G50,'Risk-FL'!G50,'Risk-LA'!G50)</f>
        <v>6.1655312368038624</v>
      </c>
      <c r="D50" s="11">
        <f>SUM('Risk-China'!G50,'Risk-Italy'!G50,'Risk-Iran'!G50,'Risk-Spain'!G50,'Risk-Germany'!G50)</f>
        <v>6.0157860719626104</v>
      </c>
      <c r="E50" s="26">
        <f>SUM('Risk-China'!H50,'Risk-Italy'!G50,'Risk-Iran'!H50,'Risk-Spain'!G50,'Risk-Germany'!G50)</f>
        <v>6.0006761597845637</v>
      </c>
      <c r="F50" s="26">
        <f>SUM('Risk-China'!I50,'Risk-Italy'!G50,'Risk-Iran'!I50,'Risk-Spain'!G50,'Risk-Germany'!G50)</f>
        <v>5.9817887695620051</v>
      </c>
    </row>
    <row r="51" spans="1:7" x14ac:dyDescent="0.3">
      <c r="A51" s="22" t="s">
        <v>71</v>
      </c>
      <c r="B51" s="24">
        <v>50</v>
      </c>
      <c r="C51">
        <f>SUM('Risk-WA'!G51,'Risk-CA'!G51,'Risk-IL'!G51,'Risk-FL'!G51,'Risk-LA'!G51)</f>
        <v>7.7046943974712399</v>
      </c>
      <c r="D51" s="11">
        <f>SUM('Risk-China'!G51,'Risk-Italy'!G51,'Risk-Iran'!G51,'Risk-Spain'!G51,'Risk-Germany'!G51)</f>
        <v>6.9413807429804786</v>
      </c>
      <c r="E51" s="26">
        <f>SUM('Risk-China'!H51,'Risk-Italy'!G51,'Risk-Iran'!H51,'Risk-Spain'!G51,'Risk-Germany'!G51)</f>
        <v>6.9258619505977359</v>
      </c>
      <c r="F51" s="26">
        <f>SUM('Risk-China'!I51,'Risk-Italy'!G51,'Risk-Iran'!I51,'Risk-Spain'!G51,'Risk-Germany'!G51)</f>
        <v>6.9064634601193058</v>
      </c>
    </row>
    <row r="52" spans="1:7" x14ac:dyDescent="0.3">
      <c r="A52" s="7" t="s">
        <v>72</v>
      </c>
      <c r="B52" s="24">
        <v>51</v>
      </c>
      <c r="C52">
        <f>SUM('Risk-WA'!G52,'Risk-CA'!G52,'Risk-IL'!G52,'Risk-FL'!G52,'Risk-LA'!G52)</f>
        <v>9.1558896523282289</v>
      </c>
      <c r="D52" s="11">
        <f>SUM('Risk-China'!G52,'Risk-Italy'!G52,'Risk-Iran'!G52,'Risk-Spain'!G52,'Risk-Germany'!G52)</f>
        <v>7.7825942423482459</v>
      </c>
      <c r="E52" s="26">
        <f>SUM('Risk-China'!H52,'Risk-Italy'!G52,'Risk-Iran'!H52,'Risk-Spain'!G52,'Risk-Germany'!G52)</f>
        <v>7.7667349254277758</v>
      </c>
      <c r="F52" s="26">
        <f>SUM('Risk-China'!I52,'Risk-Italy'!G52,'Risk-Iran'!I52,'Risk-Spain'!G52,'Risk-Germany'!G52)</f>
        <v>7.7469107792771865</v>
      </c>
    </row>
    <row r="53" spans="1:7" x14ac:dyDescent="0.3">
      <c r="A53" s="17" t="s">
        <v>73</v>
      </c>
      <c r="B53" s="24">
        <v>52</v>
      </c>
      <c r="C53">
        <f>SUM('Risk-WA'!G53,'Risk-CA'!G53,'Risk-IL'!G53,'Risk-FL'!G53,'Risk-LA'!G53)</f>
        <v>12.921690346370568</v>
      </c>
      <c r="D53" s="11">
        <f>SUM('Risk-China'!G53,'Risk-Italy'!G53,'Risk-Iran'!G53,'Risk-Spain'!G53,'Risk-Germany'!G53)</f>
        <v>8.8278994407341589</v>
      </c>
      <c r="E53" s="13">
        <f>SUM('Risk-China'!H53,'Risk-Italy'!H53,'Risk-Iran'!H53,'Risk-Spain'!H53,'Risk-Germany'!H53)</f>
        <v>5.2967396644404952</v>
      </c>
      <c r="F53" s="13">
        <f>SUM('Risk-China'!I53,'Risk-Italy'!I53,'Risk-Iran'!I53,'Risk-Spain'!I53,'Risk-Germany'!I53)</f>
        <v>0.88278994407341582</v>
      </c>
      <c r="G53" s="4" t="s">
        <v>110</v>
      </c>
    </row>
    <row r="54" spans="1:7" x14ac:dyDescent="0.3">
      <c r="A54" s="7" t="s">
        <v>74</v>
      </c>
      <c r="B54" s="24">
        <v>53</v>
      </c>
      <c r="C54">
        <f>SUM('Risk-WA'!G54,'Risk-CA'!G54,'Risk-IL'!G54,'Risk-FL'!G54,'Risk-LA'!G54)</f>
        <v>0</v>
      </c>
      <c r="D54" s="11">
        <f>SUM('Risk-China'!G54,'Risk-Italy'!G54,'Risk-Iran'!G54,'Risk-Spain'!G54,'Risk-Germany'!G54)</f>
        <v>0</v>
      </c>
      <c r="E54" s="20">
        <f>SUM('Risk-China'!H54,'Risk-Italy'!H54,'Risk-Iran'!H54,'Risk-Spain'!H54,'Risk-Germany'!H54)</f>
        <v>0</v>
      </c>
      <c r="F54" s="20">
        <f>SUM('Risk-China'!I54,'Risk-Italy'!I54,'Risk-Iran'!I54,'Risk-Spain'!I54,'Risk-Germany'!I54)</f>
        <v>0</v>
      </c>
    </row>
    <row r="55" spans="1:7" x14ac:dyDescent="0.3">
      <c r="A55" s="7" t="s">
        <v>75</v>
      </c>
      <c r="B55" s="24">
        <v>54</v>
      </c>
      <c r="C55">
        <f>SUM('Risk-WA'!G55,'Risk-CA'!G55,'Risk-IL'!G55,'Risk-FL'!G55,'Risk-LA'!G55)</f>
        <v>0</v>
      </c>
      <c r="D55" s="11">
        <f>SUM('Risk-China'!G55,'Risk-Italy'!G55,'Risk-Iran'!G55,'Risk-Spain'!G55,'Risk-Germany'!G55)</f>
        <v>0</v>
      </c>
      <c r="E55" s="20">
        <f>SUM('Risk-China'!H54,'Risk-Italy'!H54,'Risk-Iran'!H54,'Risk-Spain'!H54,'Risk-Germany'!H54)</f>
        <v>0</v>
      </c>
      <c r="F55" s="20">
        <f>SUM('Risk-China'!I54,'Risk-Italy'!I54,'Risk-Iran'!I54,'Risk-Spain'!I54,'Risk-Germany'!I54)</f>
        <v>0</v>
      </c>
    </row>
    <row r="56" spans="1:7" x14ac:dyDescent="0.3">
      <c r="A56" s="7" t="s">
        <v>76</v>
      </c>
      <c r="B56" s="24">
        <v>55</v>
      </c>
      <c r="C56">
        <f>SUM('Risk-WA'!G56,'Risk-CA'!G56,'Risk-IL'!G56,'Risk-FL'!G56,'Risk-LA'!G56)</f>
        <v>0</v>
      </c>
      <c r="D56" s="11">
        <f>SUM('Risk-China'!G56,'Risk-Italy'!G56,'Risk-Iran'!G56,'Risk-Spain'!G56,'Risk-Germany'!G56)</f>
        <v>0</v>
      </c>
      <c r="E56" s="20">
        <f>SUM('Risk-China'!H55,'Risk-Italy'!H55,'Risk-Iran'!H55,'Risk-Spain'!H55,'Risk-Germany'!H55)</f>
        <v>0</v>
      </c>
      <c r="F56" s="20">
        <f>SUM('Risk-China'!I55,'Risk-Italy'!I55,'Risk-Iran'!I55,'Risk-Spain'!I55,'Risk-Germany'!I55)</f>
        <v>0</v>
      </c>
    </row>
    <row r="57" spans="1:7" x14ac:dyDescent="0.3">
      <c r="A57" s="7" t="s">
        <v>77</v>
      </c>
      <c r="B57" s="24">
        <v>56</v>
      </c>
      <c r="C57">
        <f>SUM('Risk-WA'!G57,'Risk-CA'!G57,'Risk-IL'!G57,'Risk-FL'!G57,'Risk-LA'!G57)</f>
        <v>0</v>
      </c>
      <c r="D57" s="11">
        <f>SUM('Risk-China'!G57,'Risk-Italy'!G57,'Risk-Iran'!G57,'Risk-Spain'!G57,'Risk-Germany'!G57)</f>
        <v>0</v>
      </c>
      <c r="E57" s="20">
        <f>SUM('Risk-China'!H56,'Risk-Italy'!H56,'Risk-Iran'!H56,'Risk-Spain'!H56,'Risk-Germany'!H56)</f>
        <v>0</v>
      </c>
      <c r="F57" s="20">
        <f>SUM('Risk-China'!I56,'Risk-Italy'!I56,'Risk-Iran'!I56,'Risk-Spain'!I56,'Risk-Germany'!I56)</f>
        <v>0</v>
      </c>
    </row>
    <row r="58" spans="1:7" x14ac:dyDescent="0.3">
      <c r="A58" s="7" t="s">
        <v>78</v>
      </c>
      <c r="B58" s="24">
        <v>57</v>
      </c>
      <c r="C58">
        <f>SUM('Risk-WA'!G58,'Risk-CA'!G58,'Risk-IL'!G58,'Risk-FL'!G58,'Risk-LA'!G58)</f>
        <v>0</v>
      </c>
      <c r="D58" s="11">
        <f>SUM('Risk-China'!G58,'Risk-Italy'!G58,'Risk-Iran'!G58,'Risk-Spain'!G58,'Risk-Germany'!G58)</f>
        <v>0</v>
      </c>
      <c r="E58" s="20">
        <f>SUM('Risk-China'!H57,'Risk-Italy'!H57,'Risk-Iran'!H57,'Risk-Spain'!H57,'Risk-Germany'!H57)</f>
        <v>0</v>
      </c>
      <c r="F58" s="20">
        <f>SUM('Risk-China'!I57,'Risk-Italy'!I57,'Risk-Iran'!I57,'Risk-Spain'!I57,'Risk-Germany'!I57)</f>
        <v>0</v>
      </c>
    </row>
    <row r="59" spans="1:7" x14ac:dyDescent="0.3">
      <c r="A59" s="7" t="s">
        <v>79</v>
      </c>
      <c r="B59" s="24">
        <v>58</v>
      </c>
      <c r="C59">
        <f>SUM('Risk-WA'!G59,'Risk-CA'!G59,'Risk-IL'!G59,'Risk-FL'!G59,'Risk-LA'!G59)</f>
        <v>0</v>
      </c>
      <c r="D59" s="11">
        <f>SUM('Risk-China'!G59,'Risk-Italy'!G59,'Risk-Iran'!G59,'Risk-Spain'!G59,'Risk-Germany'!G59)</f>
        <v>0</v>
      </c>
      <c r="E59" s="20">
        <f>SUM('Risk-China'!H58,'Risk-Italy'!H58,'Risk-Iran'!H58,'Risk-Spain'!H58,'Risk-Germany'!H58)</f>
        <v>0</v>
      </c>
      <c r="F59" s="20">
        <f>SUM('Risk-China'!I58,'Risk-Italy'!I58,'Risk-Iran'!I58,'Risk-Spain'!I58,'Risk-Germany'!I58)</f>
        <v>0</v>
      </c>
    </row>
    <row r="60" spans="1:7" x14ac:dyDescent="0.3">
      <c r="D60" s="20"/>
    </row>
    <row r="61" spans="1:7" x14ac:dyDescent="0.3">
      <c r="D61" s="20"/>
    </row>
    <row r="62" spans="1:7" x14ac:dyDescent="0.3">
      <c r="D62" s="20"/>
    </row>
    <row r="63" spans="1:7" x14ac:dyDescent="0.3">
      <c r="D63" s="20"/>
    </row>
    <row r="64" spans="1:7" x14ac:dyDescent="0.3">
      <c r="D64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74C1-0095-4D07-84FD-C20AC8BD5166}">
  <dimension ref="A1:N64"/>
  <sheetViews>
    <sheetView workbookViewId="0">
      <selection activeCell="H8" sqref="H8"/>
    </sheetView>
  </sheetViews>
  <sheetFormatPr defaultRowHeight="14.4" x14ac:dyDescent="0.3"/>
  <cols>
    <col min="3" max="3" width="19.109375" customWidth="1"/>
    <col min="14" max="14" width="13.44140625" customWidth="1"/>
  </cols>
  <sheetData>
    <row r="1" spans="1:14" x14ac:dyDescent="0.3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1:14" x14ac:dyDescent="0.3">
      <c r="A2" s="5">
        <v>43852</v>
      </c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5" t="s">
        <v>89</v>
      </c>
      <c r="L2" s="15" t="s">
        <v>87</v>
      </c>
      <c r="M2" s="15" t="s">
        <v>88</v>
      </c>
    </row>
    <row r="3" spans="1:14" x14ac:dyDescent="0.3">
      <c r="A3" s="5">
        <v>43853</v>
      </c>
      <c r="B3" s="7">
        <f>B2+1</f>
        <v>2</v>
      </c>
      <c r="C3">
        <v>0</v>
      </c>
      <c r="D3">
        <f t="shared" ref="D3:D24" si="0">($C3/$I$3)*K$3</f>
        <v>0</v>
      </c>
      <c r="E3">
        <f t="shared" ref="E3:E24" si="1">($C3/$I$3)*L$3</f>
        <v>0</v>
      </c>
      <c r="F3">
        <f t="shared" ref="F3:F24" si="2">($C3/$I$3)*M$3</f>
        <v>0</v>
      </c>
      <c r="G3">
        <f t="shared" ref="G3:G24" si="3">SUM(D3:F3)</f>
        <v>0</v>
      </c>
      <c r="I3">
        <v>81000000</v>
      </c>
      <c r="K3" s="14">
        <v>0</v>
      </c>
      <c r="L3" s="14">
        <v>4.4000000000000004</v>
      </c>
      <c r="M3" s="14">
        <v>14.4</v>
      </c>
      <c r="N3" s="16" t="s">
        <v>93</v>
      </c>
    </row>
    <row r="4" spans="1:14" x14ac:dyDescent="0.3">
      <c r="A4" s="5">
        <v>43854</v>
      </c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K4" s="14">
        <f>0.6*K3</f>
        <v>0</v>
      </c>
      <c r="L4" s="14">
        <f t="shared" ref="L4:M4" si="5">0.6*L3</f>
        <v>2.64</v>
      </c>
      <c r="M4" s="14">
        <f t="shared" si="5"/>
        <v>8.64</v>
      </c>
      <c r="N4" s="16" t="s">
        <v>94</v>
      </c>
    </row>
    <row r="5" spans="1:14" x14ac:dyDescent="0.3">
      <c r="A5" s="5">
        <v>43855</v>
      </c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K5" s="14">
        <f>0.1*K3</f>
        <v>0</v>
      </c>
      <c r="L5" s="14">
        <f t="shared" ref="L5:M5" si="6">0.1*L3</f>
        <v>0.44000000000000006</v>
      </c>
      <c r="M5" s="14">
        <f t="shared" si="6"/>
        <v>1.4400000000000002</v>
      </c>
      <c r="N5" s="16" t="s">
        <v>95</v>
      </c>
    </row>
    <row r="6" spans="1:14" x14ac:dyDescent="0.3">
      <c r="A6" s="5">
        <v>43856</v>
      </c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14" x14ac:dyDescent="0.3">
      <c r="A7" s="5">
        <v>43857</v>
      </c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4" x14ac:dyDescent="0.3">
      <c r="A8" s="5">
        <v>43858</v>
      </c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1:14" x14ac:dyDescent="0.3">
      <c r="A9" s="5">
        <v>43859</v>
      </c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4" x14ac:dyDescent="0.3">
      <c r="A10" s="5">
        <v>43860</v>
      </c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4" x14ac:dyDescent="0.3">
      <c r="A11" s="5">
        <v>43861</v>
      </c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4" x14ac:dyDescent="0.3">
      <c r="A12" s="5">
        <v>43862</v>
      </c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4" x14ac:dyDescent="0.3">
      <c r="A13" s="5">
        <v>43863</v>
      </c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4" x14ac:dyDescent="0.3">
      <c r="A14" s="5">
        <v>43864</v>
      </c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4" x14ac:dyDescent="0.3">
      <c r="A15" s="5">
        <v>43865</v>
      </c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4" x14ac:dyDescent="0.3">
      <c r="A16" s="5">
        <v>43866</v>
      </c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x14ac:dyDescent="0.3">
      <c r="A17" s="5">
        <v>43867</v>
      </c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x14ac:dyDescent="0.3">
      <c r="A18" s="5">
        <v>43868</v>
      </c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1:7" x14ac:dyDescent="0.3">
      <c r="A19" s="5">
        <v>43869</v>
      </c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 x14ac:dyDescent="0.3">
      <c r="A20" s="5">
        <v>43870</v>
      </c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 x14ac:dyDescent="0.3">
      <c r="A21" s="5">
        <v>43871</v>
      </c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x14ac:dyDescent="0.3">
      <c r="A22" s="5">
        <v>43872</v>
      </c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 x14ac:dyDescent="0.3">
      <c r="A23" s="5">
        <v>43873</v>
      </c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x14ac:dyDescent="0.3">
      <c r="A24" s="5">
        <v>43874</v>
      </c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 x14ac:dyDescent="0.3">
      <c r="A25" s="5">
        <v>43875</v>
      </c>
      <c r="B25" s="7">
        <f t="shared" si="4"/>
        <v>24</v>
      </c>
      <c r="C25">
        <v>40</v>
      </c>
      <c r="D25">
        <f t="shared" ref="D25:D59" si="7">($C25/$I$3)*K$3</f>
        <v>0</v>
      </c>
      <c r="E25">
        <f t="shared" ref="E25:E59" si="8">($C25/$I$3)*L$3</f>
        <v>2.1728395061728397E-6</v>
      </c>
      <c r="F25">
        <f t="shared" ref="F25:F59" si="9">($C25/$I$3)*M$3</f>
        <v>7.1111111111111118E-6</v>
      </c>
      <c r="G25">
        <f t="shared" ref="G25:G59" si="10">SUM(D25:F25)</f>
        <v>9.283950617283952E-6</v>
      </c>
    </row>
    <row r="26" spans="1:7" x14ac:dyDescent="0.3">
      <c r="A26" s="5">
        <v>43876</v>
      </c>
      <c r="B26" s="7">
        <f t="shared" si="4"/>
        <v>25</v>
      </c>
      <c r="C26">
        <v>99.318747007521296</v>
      </c>
      <c r="D26">
        <f t="shared" si="7"/>
        <v>0</v>
      </c>
      <c r="E26">
        <f t="shared" si="8"/>
        <v>5.3950924300381945E-6</v>
      </c>
      <c r="F26">
        <f t="shared" si="9"/>
        <v>1.7656666134670453E-5</v>
      </c>
      <c r="G26">
        <f t="shared" si="10"/>
        <v>2.3051758564708647E-5</v>
      </c>
    </row>
    <row r="27" spans="1:7" x14ac:dyDescent="0.3">
      <c r="A27" s="5">
        <v>43877</v>
      </c>
      <c r="B27" s="7">
        <f t="shared" si="4"/>
        <v>26</v>
      </c>
      <c r="C27">
        <v>355.95065142334897</v>
      </c>
      <c r="D27">
        <f t="shared" si="7"/>
        <v>0</v>
      </c>
      <c r="E27">
        <f t="shared" si="8"/>
        <v>1.9335590941515252E-5</v>
      </c>
      <c r="F27">
        <f t="shared" si="9"/>
        <v>6.328011580859537E-5</v>
      </c>
      <c r="G27">
        <f t="shared" si="10"/>
        <v>8.2615706750110618E-5</v>
      </c>
    </row>
    <row r="28" spans="1:7" x14ac:dyDescent="0.3">
      <c r="A28" s="5">
        <v>43878</v>
      </c>
      <c r="B28" s="7">
        <f t="shared" si="4"/>
        <v>27</v>
      </c>
      <c r="C28">
        <v>544.43634394265405</v>
      </c>
      <c r="D28">
        <f t="shared" si="7"/>
        <v>0</v>
      </c>
      <c r="E28">
        <f t="shared" si="8"/>
        <v>2.957431991787257E-5</v>
      </c>
      <c r="F28">
        <f t="shared" si="9"/>
        <v>9.6788683367582948E-5</v>
      </c>
      <c r="G28">
        <f t="shared" si="10"/>
        <v>1.2636300328545551E-4</v>
      </c>
    </row>
    <row r="29" spans="1:7" x14ac:dyDescent="0.3">
      <c r="A29" s="5">
        <v>43879</v>
      </c>
      <c r="B29" s="7">
        <f t="shared" si="4"/>
        <v>28</v>
      </c>
      <c r="C29">
        <v>816.25518346808803</v>
      </c>
      <c r="D29">
        <f t="shared" si="7"/>
        <v>0</v>
      </c>
      <c r="E29">
        <f t="shared" si="8"/>
        <v>4.4339787743945524E-5</v>
      </c>
      <c r="F29">
        <f t="shared" si="9"/>
        <v>1.4511203261654898E-4</v>
      </c>
      <c r="G29">
        <f t="shared" si="10"/>
        <v>1.894518203604945E-4</v>
      </c>
    </row>
    <row r="30" spans="1:7" x14ac:dyDescent="0.3">
      <c r="A30" s="5">
        <v>43880</v>
      </c>
      <c r="B30" s="7">
        <f t="shared" si="4"/>
        <v>29</v>
      </c>
      <c r="C30">
        <v>1124.42617433338</v>
      </c>
      <c r="D30">
        <f t="shared" si="7"/>
        <v>0</v>
      </c>
      <c r="E30">
        <f t="shared" si="8"/>
        <v>6.1079940334158916E-5</v>
      </c>
      <c r="F30">
        <f t="shared" si="9"/>
        <v>1.9989798654815644E-4</v>
      </c>
      <c r="G30">
        <f t="shared" si="10"/>
        <v>2.6097792688231538E-4</v>
      </c>
    </row>
    <row r="31" spans="1:7" x14ac:dyDescent="0.3">
      <c r="A31" s="5">
        <v>43881</v>
      </c>
      <c r="B31" s="7">
        <f t="shared" si="4"/>
        <v>30</v>
      </c>
      <c r="C31">
        <v>1723.5265545617201</v>
      </c>
      <c r="D31">
        <f t="shared" si="7"/>
        <v>0</v>
      </c>
      <c r="E31">
        <f t="shared" si="8"/>
        <v>9.362366469224159E-5</v>
      </c>
      <c r="F31">
        <f t="shared" si="9"/>
        <v>3.0640472081097246E-4</v>
      </c>
      <c r="G31">
        <f t="shared" si="10"/>
        <v>4.0002838550321407E-4</v>
      </c>
    </row>
    <row r="32" spans="1:7" x14ac:dyDescent="0.3">
      <c r="A32" s="5">
        <v>43882</v>
      </c>
      <c r="B32" s="7">
        <f t="shared" si="4"/>
        <v>31</v>
      </c>
      <c r="C32">
        <v>2477.8167472339501</v>
      </c>
      <c r="D32">
        <f t="shared" si="7"/>
        <v>0</v>
      </c>
      <c r="E32">
        <f t="shared" si="8"/>
        <v>1.3459745293616522E-4</v>
      </c>
      <c r="F32">
        <f t="shared" si="9"/>
        <v>4.4050075506381337E-4</v>
      </c>
      <c r="G32">
        <f t="shared" si="10"/>
        <v>5.7509820799997858E-4</v>
      </c>
    </row>
    <row r="33" spans="1:9" x14ac:dyDescent="0.3">
      <c r="A33" s="5">
        <v>43883</v>
      </c>
      <c r="B33" s="7">
        <f t="shared" si="4"/>
        <v>32</v>
      </c>
      <c r="C33">
        <v>4418.15976822417</v>
      </c>
      <c r="D33">
        <f t="shared" si="7"/>
        <v>0</v>
      </c>
      <c r="E33">
        <f t="shared" si="8"/>
        <v>2.3999880222452284E-4</v>
      </c>
      <c r="F33">
        <f t="shared" si="9"/>
        <v>7.8545062546207475E-4</v>
      </c>
      <c r="G33">
        <f t="shared" si="10"/>
        <v>1.0254494276865976E-3</v>
      </c>
    </row>
    <row r="34" spans="1:9" x14ac:dyDescent="0.3">
      <c r="A34" s="5">
        <v>43884</v>
      </c>
      <c r="B34" s="7">
        <f t="shared" si="4"/>
        <v>33</v>
      </c>
      <c r="C34">
        <v>7001.0438094130895</v>
      </c>
      <c r="D34">
        <f t="shared" si="7"/>
        <v>0</v>
      </c>
      <c r="E34">
        <f t="shared" si="8"/>
        <v>3.8030361433848885E-4</v>
      </c>
      <c r="F34">
        <f t="shared" si="9"/>
        <v>1.2446300105623271E-3</v>
      </c>
      <c r="G34">
        <f t="shared" si="10"/>
        <v>1.6249336249008158E-3</v>
      </c>
    </row>
    <row r="35" spans="1:9" x14ac:dyDescent="0.3">
      <c r="A35" s="5">
        <v>43885</v>
      </c>
      <c r="B35" s="7">
        <f t="shared" si="4"/>
        <v>34</v>
      </c>
      <c r="C35">
        <v>10655.7075269492</v>
      </c>
      <c r="D35">
        <f t="shared" si="7"/>
        <v>0</v>
      </c>
      <c r="E35">
        <f t="shared" si="8"/>
        <v>5.7882855701946276E-4</v>
      </c>
      <c r="F35">
        <f t="shared" si="9"/>
        <v>1.894348004790969E-3</v>
      </c>
      <c r="G35">
        <f t="shared" si="10"/>
        <v>2.4731765618104316E-3</v>
      </c>
    </row>
    <row r="36" spans="1:9" x14ac:dyDescent="0.3">
      <c r="A36" s="5">
        <v>43886</v>
      </c>
      <c r="B36" s="7">
        <f t="shared" si="4"/>
        <v>35</v>
      </c>
      <c r="C36">
        <v>17644.044258092799</v>
      </c>
      <c r="D36">
        <f t="shared" si="7"/>
        <v>0</v>
      </c>
      <c r="E36">
        <f t="shared" si="8"/>
        <v>9.5844191031615219E-4</v>
      </c>
      <c r="F36">
        <f t="shared" si="9"/>
        <v>3.136718979216498E-3</v>
      </c>
      <c r="G36">
        <f t="shared" si="10"/>
        <v>4.0951608895326503E-3</v>
      </c>
    </row>
    <row r="37" spans="1:9" x14ac:dyDescent="0.3">
      <c r="A37" s="5">
        <v>43887</v>
      </c>
      <c r="B37" s="7">
        <f t="shared" si="4"/>
        <v>36</v>
      </c>
      <c r="C37">
        <v>26981.786237999098</v>
      </c>
      <c r="D37">
        <f t="shared" si="7"/>
        <v>0</v>
      </c>
      <c r="E37">
        <f t="shared" si="8"/>
        <v>1.465677277125877E-3</v>
      </c>
      <c r="F37">
        <f t="shared" si="9"/>
        <v>4.7967619978665065E-3</v>
      </c>
      <c r="G37">
        <f t="shared" si="10"/>
        <v>6.2624392749923838E-3</v>
      </c>
    </row>
    <row r="38" spans="1:9" x14ac:dyDescent="0.3">
      <c r="A38" s="5">
        <v>43888</v>
      </c>
      <c r="B38" s="7">
        <f t="shared" si="4"/>
        <v>37</v>
      </c>
      <c r="C38">
        <v>41875.356704258098</v>
      </c>
      <c r="D38">
        <f t="shared" si="7"/>
        <v>0</v>
      </c>
      <c r="E38">
        <f t="shared" si="8"/>
        <v>2.2747107345522919E-3</v>
      </c>
      <c r="F38">
        <f t="shared" si="9"/>
        <v>7.4445078585347732E-3</v>
      </c>
      <c r="G38">
        <f t="shared" si="10"/>
        <v>9.7192185930870655E-3</v>
      </c>
    </row>
    <row r="39" spans="1:9" x14ac:dyDescent="0.3">
      <c r="A39" s="5">
        <v>43889</v>
      </c>
      <c r="B39" s="7">
        <f t="shared" si="4"/>
        <v>38</v>
      </c>
      <c r="C39">
        <v>50789.475632731301</v>
      </c>
      <c r="D39">
        <f t="shared" si="7"/>
        <v>0</v>
      </c>
      <c r="E39">
        <f t="shared" si="8"/>
        <v>2.7589344788150338E-3</v>
      </c>
      <c r="F39">
        <f t="shared" si="9"/>
        <v>9.0292401124855651E-3</v>
      </c>
      <c r="G39">
        <f t="shared" si="10"/>
        <v>1.1788174591300599E-2</v>
      </c>
    </row>
    <row r="40" spans="1:9" x14ac:dyDescent="0.3">
      <c r="A40" s="5">
        <v>43890</v>
      </c>
      <c r="B40" s="7">
        <f t="shared" si="4"/>
        <v>39</v>
      </c>
      <c r="C40">
        <v>58498.586528637497</v>
      </c>
      <c r="D40">
        <f t="shared" si="7"/>
        <v>0</v>
      </c>
      <c r="E40">
        <f t="shared" si="8"/>
        <v>3.1777009966173458E-3</v>
      </c>
      <c r="F40">
        <f t="shared" si="9"/>
        <v>1.0399748716202223E-2</v>
      </c>
      <c r="G40">
        <f t="shared" si="10"/>
        <v>1.3577449712819569E-2</v>
      </c>
      <c r="H40" s="4" t="s">
        <v>104</v>
      </c>
      <c r="I40" s="4" t="s">
        <v>105</v>
      </c>
    </row>
    <row r="41" spans="1:9" x14ac:dyDescent="0.3">
      <c r="A41" s="21">
        <v>43891</v>
      </c>
      <c r="B41" s="17">
        <f t="shared" si="4"/>
        <v>40</v>
      </c>
      <c r="C41">
        <v>77692.788803992007</v>
      </c>
      <c r="D41">
        <f t="shared" si="7"/>
        <v>0</v>
      </c>
      <c r="E41">
        <f t="shared" si="8"/>
        <v>4.2203490214514179E-3</v>
      </c>
      <c r="F41">
        <f t="shared" si="9"/>
        <v>1.3812051342931913E-2</v>
      </c>
      <c r="G41">
        <f t="shared" si="10"/>
        <v>1.803240036438333E-2</v>
      </c>
      <c r="H41" s="13">
        <f>0.6*G41</f>
        <v>1.0819440218629997E-2</v>
      </c>
      <c r="I41" s="13">
        <f>0.1*G41</f>
        <v>1.803240036438333E-3</v>
      </c>
    </row>
    <row r="42" spans="1:9" x14ac:dyDescent="0.3">
      <c r="A42" s="5">
        <v>43892</v>
      </c>
      <c r="B42" s="7">
        <f t="shared" si="4"/>
        <v>41</v>
      </c>
      <c r="C42">
        <v>92281.559502405798</v>
      </c>
      <c r="D42">
        <f t="shared" si="7"/>
        <v>0</v>
      </c>
      <c r="E42">
        <f t="shared" si="8"/>
        <v>5.0128254544516736E-3</v>
      </c>
      <c r="F42">
        <f t="shared" si="9"/>
        <v>1.6405610578205478E-2</v>
      </c>
      <c r="G42">
        <f t="shared" si="10"/>
        <v>2.141843603265715E-2</v>
      </c>
      <c r="H42" s="20">
        <f t="shared" ref="H42:H59" si="11">0.6*G42</f>
        <v>1.2851061619594289E-2</v>
      </c>
      <c r="I42" s="20">
        <f t="shared" ref="I42:I43" si="12">0.1*G42</f>
        <v>2.1418436032657152E-3</v>
      </c>
    </row>
    <row r="43" spans="1:9" x14ac:dyDescent="0.3">
      <c r="A43" s="5">
        <v>43893</v>
      </c>
      <c r="B43" s="7">
        <f t="shared" si="4"/>
        <v>42</v>
      </c>
      <c r="C43">
        <v>98331.608589440904</v>
      </c>
      <c r="D43">
        <f t="shared" si="7"/>
        <v>0</v>
      </c>
      <c r="E43">
        <f t="shared" si="8"/>
        <v>5.3414700962165435E-3</v>
      </c>
      <c r="F43">
        <f t="shared" si="9"/>
        <v>1.7481174860345051E-2</v>
      </c>
      <c r="G43">
        <f t="shared" si="10"/>
        <v>2.2822644956561593E-2</v>
      </c>
      <c r="H43" s="20">
        <f t="shared" si="11"/>
        <v>1.3693586973936956E-2</v>
      </c>
      <c r="I43" s="20">
        <f t="shared" si="12"/>
        <v>2.2822644956561593E-3</v>
      </c>
    </row>
    <row r="44" spans="1:9" x14ac:dyDescent="0.3">
      <c r="A44" s="5">
        <v>43894</v>
      </c>
      <c r="B44" s="7">
        <f t="shared" si="4"/>
        <v>43</v>
      </c>
      <c r="C44">
        <v>99927.187697796602</v>
      </c>
      <c r="D44">
        <f t="shared" si="7"/>
        <v>0</v>
      </c>
      <c r="E44">
        <f t="shared" si="8"/>
        <v>5.4281435292630256E-3</v>
      </c>
      <c r="F44">
        <f t="shared" si="9"/>
        <v>1.7764833368497174E-2</v>
      </c>
      <c r="G44">
        <f t="shared" si="10"/>
        <v>2.31929768977602E-2</v>
      </c>
      <c r="H44" s="20">
        <f t="shared" si="11"/>
        <v>1.3915786138656119E-2</v>
      </c>
      <c r="I44" s="20">
        <f t="shared" ref="I44:I59" si="13">0.1*G44</f>
        <v>2.3192976897760203E-3</v>
      </c>
    </row>
    <row r="45" spans="1:9" x14ac:dyDescent="0.3">
      <c r="A45" s="5">
        <v>43895</v>
      </c>
      <c r="B45" s="7">
        <f t="shared" si="4"/>
        <v>44</v>
      </c>
      <c r="C45">
        <v>105933.003626313</v>
      </c>
      <c r="D45">
        <f t="shared" si="7"/>
        <v>0</v>
      </c>
      <c r="E45">
        <f t="shared" si="8"/>
        <v>5.7543853821700897E-3</v>
      </c>
      <c r="F45">
        <f t="shared" si="9"/>
        <v>1.8832533978011202E-2</v>
      </c>
      <c r="G45">
        <f t="shared" si="10"/>
        <v>2.4586919360181293E-2</v>
      </c>
      <c r="H45" s="20">
        <f t="shared" si="11"/>
        <v>1.4752151616108775E-2</v>
      </c>
      <c r="I45" s="20">
        <f t="shared" si="13"/>
        <v>2.4586919360181296E-3</v>
      </c>
    </row>
    <row r="46" spans="1:9" x14ac:dyDescent="0.3">
      <c r="A46" s="5">
        <v>43896</v>
      </c>
      <c r="B46" s="7">
        <f t="shared" si="4"/>
        <v>45</v>
      </c>
      <c r="C46">
        <v>112136.486492164</v>
      </c>
      <c r="D46">
        <f t="shared" si="7"/>
        <v>0</v>
      </c>
      <c r="E46">
        <f t="shared" si="8"/>
        <v>6.0913646983397733E-3</v>
      </c>
      <c r="F46">
        <f t="shared" si="9"/>
        <v>1.993537537638471E-2</v>
      </c>
      <c r="G46">
        <f t="shared" si="10"/>
        <v>2.6026740074724483E-2</v>
      </c>
      <c r="H46" s="20">
        <f t="shared" si="11"/>
        <v>1.5616044044834689E-2</v>
      </c>
      <c r="I46" s="20">
        <f t="shared" si="13"/>
        <v>2.6026740074724486E-3</v>
      </c>
    </row>
    <row r="47" spans="1:9" x14ac:dyDescent="0.3">
      <c r="A47" s="5">
        <v>43897</v>
      </c>
      <c r="B47" s="7">
        <f t="shared" si="4"/>
        <v>46</v>
      </c>
      <c r="C47">
        <v>120013.532100108</v>
      </c>
      <c r="D47">
        <f t="shared" si="7"/>
        <v>0</v>
      </c>
      <c r="E47">
        <f t="shared" si="8"/>
        <v>6.5192535955614231E-3</v>
      </c>
      <c r="F47">
        <f t="shared" si="9"/>
        <v>2.1335739040019203E-2</v>
      </c>
      <c r="G47">
        <f t="shared" si="10"/>
        <v>2.7854992635580625E-2</v>
      </c>
      <c r="H47" s="20">
        <f t="shared" si="11"/>
        <v>1.6712995581348374E-2</v>
      </c>
      <c r="I47" s="20">
        <f t="shared" si="13"/>
        <v>2.7854992635580628E-3</v>
      </c>
    </row>
    <row r="48" spans="1:9" x14ac:dyDescent="0.3">
      <c r="A48" s="5">
        <v>43898</v>
      </c>
      <c r="B48" s="7">
        <f t="shared" si="4"/>
        <v>47</v>
      </c>
      <c r="C48">
        <v>131577.47886445699</v>
      </c>
      <c r="D48">
        <f t="shared" si="7"/>
        <v>0</v>
      </c>
      <c r="E48">
        <f t="shared" si="8"/>
        <v>7.1474186049828494E-3</v>
      </c>
      <c r="F48">
        <f t="shared" si="9"/>
        <v>2.3391551798125687E-2</v>
      </c>
      <c r="G48">
        <f t="shared" si="10"/>
        <v>3.0538970403108538E-2</v>
      </c>
      <c r="H48" s="20">
        <f t="shared" si="11"/>
        <v>1.8323382241865121E-2</v>
      </c>
      <c r="I48" s="20">
        <f t="shared" si="13"/>
        <v>3.0538970403108539E-3</v>
      </c>
    </row>
    <row r="49" spans="1:9" x14ac:dyDescent="0.3">
      <c r="A49" s="5">
        <v>43899</v>
      </c>
      <c r="B49" s="7">
        <f t="shared" si="4"/>
        <v>48</v>
      </c>
      <c r="C49">
        <v>143780.394182558</v>
      </c>
      <c r="D49">
        <f t="shared" si="7"/>
        <v>0</v>
      </c>
      <c r="E49">
        <f t="shared" si="8"/>
        <v>7.8102930173241389E-3</v>
      </c>
      <c r="F49">
        <f t="shared" si="9"/>
        <v>2.556095896578809E-2</v>
      </c>
      <c r="G49">
        <f t="shared" si="10"/>
        <v>3.3371251983112228E-2</v>
      </c>
      <c r="H49" s="20">
        <f t="shared" si="11"/>
        <v>2.0022751189867335E-2</v>
      </c>
      <c r="I49" s="20">
        <f t="shared" si="13"/>
        <v>3.3371251983112232E-3</v>
      </c>
    </row>
    <row r="50" spans="1:9" x14ac:dyDescent="0.3">
      <c r="A50" s="5">
        <v>43900</v>
      </c>
      <c r="B50" s="7">
        <f t="shared" si="4"/>
        <v>49</v>
      </c>
      <c r="C50">
        <v>151479.25414284499</v>
      </c>
      <c r="D50">
        <f t="shared" si="7"/>
        <v>0</v>
      </c>
      <c r="E50">
        <f t="shared" si="8"/>
        <v>8.2285026941792353E-3</v>
      </c>
      <c r="F50">
        <f t="shared" si="9"/>
        <v>2.6929645180950222E-2</v>
      </c>
      <c r="G50">
        <f t="shared" si="10"/>
        <v>3.5158147875129456E-2</v>
      </c>
      <c r="H50" s="20">
        <f t="shared" si="11"/>
        <v>2.1094888725077674E-2</v>
      </c>
      <c r="I50" s="20">
        <f t="shared" si="13"/>
        <v>3.5158147875129458E-3</v>
      </c>
    </row>
    <row r="51" spans="1:9" x14ac:dyDescent="0.3">
      <c r="A51" s="5">
        <v>43901</v>
      </c>
      <c r="B51" s="7">
        <f t="shared" si="4"/>
        <v>50</v>
      </c>
      <c r="C51">
        <v>154734.13864789801</v>
      </c>
      <c r="D51">
        <f t="shared" si="7"/>
        <v>0</v>
      </c>
      <c r="E51">
        <f t="shared" si="8"/>
        <v>8.4053112351944615E-3</v>
      </c>
      <c r="F51">
        <f t="shared" si="9"/>
        <v>2.7508291315181871E-2</v>
      </c>
      <c r="G51">
        <f t="shared" si="10"/>
        <v>3.5913602550376331E-2</v>
      </c>
      <c r="H51" s="20">
        <f t="shared" si="11"/>
        <v>2.1548161530225797E-2</v>
      </c>
      <c r="I51" s="20">
        <f t="shared" si="13"/>
        <v>3.5913602550376334E-3</v>
      </c>
    </row>
    <row r="52" spans="1:9" x14ac:dyDescent="0.3">
      <c r="A52" s="5">
        <v>43902</v>
      </c>
      <c r="B52" s="7">
        <f t="shared" si="4"/>
        <v>51</v>
      </c>
      <c r="C52">
        <v>159294.46021337499</v>
      </c>
      <c r="D52">
        <f t="shared" si="7"/>
        <v>0</v>
      </c>
      <c r="E52">
        <f t="shared" si="8"/>
        <v>8.6530324066524684E-3</v>
      </c>
      <c r="F52">
        <f t="shared" si="9"/>
        <v>2.8319015149044443E-2</v>
      </c>
      <c r="G52">
        <f t="shared" si="10"/>
        <v>3.6972047555696913E-2</v>
      </c>
      <c r="H52" s="20">
        <f t="shared" si="11"/>
        <v>2.2183228533418146E-2</v>
      </c>
      <c r="I52" s="20">
        <f t="shared" si="13"/>
        <v>3.6972047555696914E-3</v>
      </c>
    </row>
    <row r="53" spans="1:9" x14ac:dyDescent="0.3">
      <c r="A53" s="5">
        <v>43903</v>
      </c>
      <c r="B53" s="7">
        <f t="shared" si="4"/>
        <v>52</v>
      </c>
      <c r="C53">
        <v>163130.43346111799</v>
      </c>
      <c r="D53">
        <f t="shared" si="7"/>
        <v>0</v>
      </c>
      <c r="E53">
        <f t="shared" si="8"/>
        <v>8.8614062620854216E-3</v>
      </c>
      <c r="F53">
        <f t="shared" si="9"/>
        <v>2.9000965948643199E-2</v>
      </c>
      <c r="G53">
        <f t="shared" si="10"/>
        <v>3.786237221072862E-2</v>
      </c>
      <c r="H53" s="20">
        <f t="shared" si="11"/>
        <v>2.2717423326437173E-2</v>
      </c>
      <c r="I53" s="20">
        <f t="shared" si="13"/>
        <v>3.7862372210728623E-3</v>
      </c>
    </row>
    <row r="54" spans="1:9" x14ac:dyDescent="0.3">
      <c r="A54" s="5">
        <v>43904</v>
      </c>
      <c r="B54" s="7">
        <f t="shared" si="4"/>
        <v>53</v>
      </c>
      <c r="C54" s="6"/>
      <c r="D54">
        <f t="shared" si="7"/>
        <v>0</v>
      </c>
      <c r="E54">
        <f t="shared" si="8"/>
        <v>0</v>
      </c>
      <c r="F54">
        <f t="shared" si="9"/>
        <v>0</v>
      </c>
      <c r="G54">
        <f t="shared" si="10"/>
        <v>0</v>
      </c>
      <c r="H54" s="20">
        <f t="shared" si="11"/>
        <v>0</v>
      </c>
      <c r="I54" s="20">
        <f t="shared" si="13"/>
        <v>0</v>
      </c>
    </row>
    <row r="55" spans="1:9" x14ac:dyDescent="0.3">
      <c r="A55" s="5">
        <v>43905</v>
      </c>
      <c r="B55" s="7">
        <f t="shared" si="4"/>
        <v>54</v>
      </c>
      <c r="C55" s="6"/>
      <c r="D55">
        <f t="shared" si="7"/>
        <v>0</v>
      </c>
      <c r="E55">
        <f t="shared" si="8"/>
        <v>0</v>
      </c>
      <c r="F55">
        <f t="shared" si="9"/>
        <v>0</v>
      </c>
      <c r="G55">
        <f t="shared" si="10"/>
        <v>0</v>
      </c>
      <c r="H55" s="20">
        <f t="shared" si="11"/>
        <v>0</v>
      </c>
      <c r="I55" s="20">
        <f t="shared" si="13"/>
        <v>0</v>
      </c>
    </row>
    <row r="56" spans="1:9" x14ac:dyDescent="0.3">
      <c r="A56" s="5">
        <v>43906</v>
      </c>
      <c r="B56" s="7">
        <f t="shared" si="4"/>
        <v>55</v>
      </c>
      <c r="C56" s="6"/>
      <c r="D56">
        <f t="shared" si="7"/>
        <v>0</v>
      </c>
      <c r="E56">
        <f t="shared" si="8"/>
        <v>0</v>
      </c>
      <c r="F56">
        <f t="shared" si="9"/>
        <v>0</v>
      </c>
      <c r="G56">
        <f t="shared" si="10"/>
        <v>0</v>
      </c>
      <c r="H56" s="20">
        <f t="shared" si="11"/>
        <v>0</v>
      </c>
      <c r="I56" s="20">
        <f t="shared" si="13"/>
        <v>0</v>
      </c>
    </row>
    <row r="57" spans="1:9" x14ac:dyDescent="0.3">
      <c r="A57" s="5">
        <v>43907</v>
      </c>
      <c r="B57" s="7">
        <f t="shared" si="4"/>
        <v>56</v>
      </c>
      <c r="C57" s="6"/>
      <c r="D57">
        <f t="shared" si="7"/>
        <v>0</v>
      </c>
      <c r="E57">
        <f t="shared" si="8"/>
        <v>0</v>
      </c>
      <c r="F57">
        <f t="shared" si="9"/>
        <v>0</v>
      </c>
      <c r="G57">
        <f t="shared" si="10"/>
        <v>0</v>
      </c>
      <c r="H57" s="20">
        <f t="shared" si="11"/>
        <v>0</v>
      </c>
      <c r="I57" s="20">
        <f t="shared" si="13"/>
        <v>0</v>
      </c>
    </row>
    <row r="58" spans="1:9" x14ac:dyDescent="0.3">
      <c r="A58" s="5">
        <v>43908</v>
      </c>
      <c r="B58" s="7">
        <f t="shared" si="4"/>
        <v>57</v>
      </c>
      <c r="C58" s="6"/>
      <c r="D58">
        <f t="shared" si="7"/>
        <v>0</v>
      </c>
      <c r="E58">
        <f t="shared" si="8"/>
        <v>0</v>
      </c>
      <c r="F58">
        <f t="shared" si="9"/>
        <v>0</v>
      </c>
      <c r="G58">
        <f t="shared" si="10"/>
        <v>0</v>
      </c>
      <c r="H58" s="20">
        <f t="shared" si="11"/>
        <v>0</v>
      </c>
      <c r="I58" s="20">
        <f t="shared" si="13"/>
        <v>0</v>
      </c>
    </row>
    <row r="59" spans="1:9" x14ac:dyDescent="0.3">
      <c r="A59" s="5">
        <v>43909</v>
      </c>
      <c r="B59" s="7">
        <f t="shared" si="4"/>
        <v>58</v>
      </c>
      <c r="C59" s="6"/>
      <c r="D59">
        <f t="shared" si="7"/>
        <v>0</v>
      </c>
      <c r="E59">
        <f t="shared" si="8"/>
        <v>0</v>
      </c>
      <c r="F59">
        <f t="shared" si="9"/>
        <v>0</v>
      </c>
      <c r="G59">
        <f t="shared" si="10"/>
        <v>0</v>
      </c>
      <c r="H59" s="20">
        <f t="shared" si="11"/>
        <v>0</v>
      </c>
      <c r="I59" s="20">
        <f t="shared" si="13"/>
        <v>0</v>
      </c>
    </row>
    <row r="60" spans="1:9" x14ac:dyDescent="0.3">
      <c r="B60" s="7"/>
    </row>
    <row r="61" spans="1:9" x14ac:dyDescent="0.3">
      <c r="B61" s="7"/>
    </row>
    <row r="62" spans="1:9" x14ac:dyDescent="0.3">
      <c r="B62" s="7"/>
    </row>
    <row r="63" spans="1:9" x14ac:dyDescent="0.3">
      <c r="B63" s="7"/>
    </row>
    <row r="64" spans="1:9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C21F-4FE3-4DC8-98F1-2BB708DB39E5}">
  <dimension ref="A1:N64"/>
  <sheetViews>
    <sheetView topLeftCell="A5" workbookViewId="0">
      <selection activeCell="H23" sqref="H23"/>
    </sheetView>
  </sheetViews>
  <sheetFormatPr defaultRowHeight="14.4" x14ac:dyDescent="0.3"/>
  <cols>
    <col min="3" max="3" width="19" customWidth="1"/>
    <col min="8" max="8" width="14.44140625" customWidth="1"/>
    <col min="9" max="9" width="14.5546875" customWidth="1"/>
    <col min="14" max="14" width="14" customWidth="1"/>
  </cols>
  <sheetData>
    <row r="1" spans="1:14" x14ac:dyDescent="0.3">
      <c r="B1" s="4" t="s">
        <v>98</v>
      </c>
      <c r="C1" s="19" t="s">
        <v>108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1:14" x14ac:dyDescent="0.3">
      <c r="A2" s="5">
        <v>43852</v>
      </c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5" t="s">
        <v>89</v>
      </c>
      <c r="L2" s="15" t="s">
        <v>87</v>
      </c>
      <c r="M2" s="15" t="s">
        <v>88</v>
      </c>
    </row>
    <row r="3" spans="1:14" x14ac:dyDescent="0.3">
      <c r="A3" s="5">
        <v>43853</v>
      </c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60500000</v>
      </c>
      <c r="K3" s="14">
        <v>2.9</v>
      </c>
      <c r="L3" s="14">
        <v>224.8</v>
      </c>
      <c r="M3" s="14">
        <v>1152.8</v>
      </c>
      <c r="N3" s="16" t="s">
        <v>93</v>
      </c>
    </row>
    <row r="4" spans="1:14" x14ac:dyDescent="0.3">
      <c r="A4" s="5">
        <v>43854</v>
      </c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K4" s="14">
        <f>0.6*K3</f>
        <v>1.74</v>
      </c>
      <c r="L4" s="14">
        <f t="shared" ref="L4:M4" si="5">0.6*L3</f>
        <v>134.88</v>
      </c>
      <c r="M4" s="14">
        <f t="shared" si="5"/>
        <v>691.68</v>
      </c>
      <c r="N4" s="16" t="s">
        <v>94</v>
      </c>
    </row>
    <row r="5" spans="1:14" x14ac:dyDescent="0.3">
      <c r="A5" s="5">
        <v>43855</v>
      </c>
      <c r="B5" s="7">
        <f t="shared" si="4"/>
        <v>4</v>
      </c>
      <c r="C5">
        <v>32.6086956521739</v>
      </c>
      <c r="D5">
        <f t="shared" si="0"/>
        <v>1.5630614444843686E-6</v>
      </c>
      <c r="E5">
        <f t="shared" si="1"/>
        <v>1.2116421128278831E-4</v>
      </c>
      <c r="F5">
        <f t="shared" si="2"/>
        <v>6.2134387351778632E-4</v>
      </c>
      <c r="G5">
        <f t="shared" si="3"/>
        <v>7.4407114624505904E-4</v>
      </c>
      <c r="K5" s="14">
        <f>0.1*K3</f>
        <v>0.28999999999999998</v>
      </c>
      <c r="L5" s="14">
        <f t="shared" ref="L5:M5" si="6">0.1*L3</f>
        <v>22.480000000000004</v>
      </c>
      <c r="M5" s="14">
        <f t="shared" si="6"/>
        <v>115.28</v>
      </c>
      <c r="N5" s="16" t="s">
        <v>95</v>
      </c>
    </row>
    <row r="6" spans="1:14" x14ac:dyDescent="0.3">
      <c r="A6" s="5">
        <v>43856</v>
      </c>
      <c r="B6" s="7">
        <f t="shared" si="4"/>
        <v>5</v>
      </c>
      <c r="C6">
        <v>32.0533263648271</v>
      </c>
      <c r="D6">
        <f t="shared" si="0"/>
        <v>1.5364404373222908E-6</v>
      </c>
      <c r="E6">
        <f t="shared" si="1"/>
        <v>1.1910062424484517E-4</v>
      </c>
      <c r="F6">
        <f t="shared" si="2"/>
        <v>6.1076156418797816E-4</v>
      </c>
      <c r="G6">
        <f t="shared" si="3"/>
        <v>7.3139862887014559E-4</v>
      </c>
    </row>
    <row r="7" spans="1:14" x14ac:dyDescent="0.3">
      <c r="A7" s="5">
        <v>43857</v>
      </c>
      <c r="B7" s="7">
        <f t="shared" si="4"/>
        <v>6</v>
      </c>
      <c r="C7">
        <v>30.140650200054399</v>
      </c>
      <c r="D7">
        <f t="shared" si="0"/>
        <v>1.4447584393414504E-6</v>
      </c>
      <c r="E7">
        <f t="shared" si="1"/>
        <v>1.1199368867722692E-4</v>
      </c>
      <c r="F7">
        <f t="shared" si="2"/>
        <v>5.7431638926649107E-4</v>
      </c>
      <c r="G7">
        <f t="shared" si="3"/>
        <v>6.8775483638305944E-4</v>
      </c>
    </row>
    <row r="8" spans="1:14" x14ac:dyDescent="0.3">
      <c r="A8" s="5">
        <v>43858</v>
      </c>
      <c r="B8" s="7">
        <f t="shared" si="4"/>
        <v>7</v>
      </c>
      <c r="C8">
        <v>27.2329011078794</v>
      </c>
      <c r="D8">
        <f t="shared" si="0"/>
        <v>1.3053787307909132E-6</v>
      </c>
      <c r="E8">
        <f t="shared" si="1"/>
        <v>1.01189358166137E-4</v>
      </c>
      <c r="F8">
        <f t="shared" si="2"/>
        <v>5.1891055201922919E-4</v>
      </c>
      <c r="G8">
        <f t="shared" si="3"/>
        <v>6.2140528891615706E-4</v>
      </c>
    </row>
    <row r="9" spans="1:14" x14ac:dyDescent="0.3">
      <c r="A9" s="5">
        <v>43859</v>
      </c>
      <c r="B9" s="7">
        <f t="shared" si="4"/>
        <v>8</v>
      </c>
      <c r="C9">
        <v>23.829994127894299</v>
      </c>
      <c r="D9">
        <f t="shared" si="0"/>
        <v>1.1422641813370821E-6</v>
      </c>
      <c r="E9">
        <f t="shared" si="1"/>
        <v>8.8545168263646926E-5</v>
      </c>
      <c r="F9">
        <f t="shared" si="2"/>
        <v>4.5406970629151321E-4</v>
      </c>
      <c r="G9">
        <f t="shared" si="3"/>
        <v>5.4375713873649719E-4</v>
      </c>
    </row>
    <row r="10" spans="1:14" x14ac:dyDescent="0.3">
      <c r="A10" s="5">
        <v>43860</v>
      </c>
      <c r="B10" s="7">
        <f t="shared" si="4"/>
        <v>9</v>
      </c>
      <c r="C10">
        <v>18.457694543368099</v>
      </c>
      <c r="D10">
        <f t="shared" si="0"/>
        <v>8.847489946407848E-7</v>
      </c>
      <c r="E10">
        <f t="shared" si="1"/>
        <v>6.8583301377671873E-5</v>
      </c>
      <c r="F10">
        <f t="shared" si="2"/>
        <v>3.5170297966272303E-4</v>
      </c>
      <c r="G10">
        <f t="shared" si="3"/>
        <v>4.2117103003503568E-4</v>
      </c>
    </row>
    <row r="11" spans="1:14" x14ac:dyDescent="0.3">
      <c r="A11" s="5">
        <v>43861</v>
      </c>
      <c r="B11" s="7">
        <f t="shared" si="4"/>
        <v>10</v>
      </c>
      <c r="C11">
        <v>15.425981012469</v>
      </c>
      <c r="D11">
        <f t="shared" si="0"/>
        <v>7.3942718902743976E-7</v>
      </c>
      <c r="E11">
        <f t="shared" si="1"/>
        <v>5.7318355894264989E-5</v>
      </c>
      <c r="F11">
        <f t="shared" si="2"/>
        <v>2.9393505638304569E-4</v>
      </c>
      <c r="G11">
        <f t="shared" si="3"/>
        <v>3.519928394663381E-4</v>
      </c>
    </row>
    <row r="12" spans="1:14" x14ac:dyDescent="0.3">
      <c r="A12" s="5">
        <v>43862</v>
      </c>
      <c r="B12" s="7">
        <f t="shared" si="4"/>
        <v>11</v>
      </c>
      <c r="C12">
        <v>12.6786195623532</v>
      </c>
      <c r="D12">
        <f t="shared" si="0"/>
        <v>6.0773548315412028E-7</v>
      </c>
      <c r="E12">
        <f t="shared" si="1"/>
        <v>4.7109978142429743E-5</v>
      </c>
      <c r="F12">
        <f t="shared" si="2"/>
        <v>2.4158533275174822E-4</v>
      </c>
      <c r="G12">
        <f t="shared" si="3"/>
        <v>2.8930304637733207E-4</v>
      </c>
    </row>
    <row r="13" spans="1:14" x14ac:dyDescent="0.3">
      <c r="A13" s="5">
        <v>43863</v>
      </c>
      <c r="B13" s="7">
        <f t="shared" si="4"/>
        <v>12</v>
      </c>
      <c r="C13">
        <v>10.277328326080401</v>
      </c>
      <c r="D13">
        <f t="shared" si="0"/>
        <v>4.9263226686996965E-7</v>
      </c>
      <c r="E13">
        <f t="shared" si="1"/>
        <v>3.8187494342196266E-5</v>
      </c>
      <c r="F13">
        <f t="shared" si="2"/>
        <v>1.9582981974058654E-4</v>
      </c>
      <c r="G13">
        <f t="shared" si="3"/>
        <v>2.3450994634965276E-4</v>
      </c>
    </row>
    <row r="14" spans="1:14" x14ac:dyDescent="0.3">
      <c r="A14" s="5">
        <v>43864</v>
      </c>
      <c r="B14" s="7">
        <f t="shared" si="4"/>
        <v>13</v>
      </c>
      <c r="C14">
        <v>8.2345409434202796</v>
      </c>
      <c r="D14">
        <f t="shared" si="0"/>
        <v>3.9471353282510429E-7</v>
      </c>
      <c r="E14">
        <f t="shared" si="1"/>
        <v>3.0597104199683948E-5</v>
      </c>
      <c r="F14">
        <f t="shared" si="2"/>
        <v>1.5690543470371732E-4</v>
      </c>
      <c r="G14">
        <f t="shared" si="3"/>
        <v>1.8789725243622638E-4</v>
      </c>
    </row>
    <row r="15" spans="1:14" x14ac:dyDescent="0.3">
      <c r="A15" s="5">
        <v>43865</v>
      </c>
      <c r="B15" s="7">
        <f t="shared" si="4"/>
        <v>14</v>
      </c>
      <c r="C15">
        <v>6.5328717262999998</v>
      </c>
      <c r="D15">
        <f t="shared" si="0"/>
        <v>3.1314591745900825E-7</v>
      </c>
      <c r="E15">
        <f t="shared" si="1"/>
        <v>2.4274207670615539E-5</v>
      </c>
      <c r="F15">
        <f t="shared" si="2"/>
        <v>1.2448090125749816E-4</v>
      </c>
      <c r="G15">
        <f t="shared" si="3"/>
        <v>1.4906825484557271E-4</v>
      </c>
    </row>
    <row r="16" spans="1:14" x14ac:dyDescent="0.3">
      <c r="A16" s="5">
        <v>43866</v>
      </c>
      <c r="B16" s="7">
        <f t="shared" si="4"/>
        <v>15</v>
      </c>
      <c r="C16">
        <v>5.1389642793646004</v>
      </c>
      <c r="D16">
        <f t="shared" si="0"/>
        <v>2.4633051917615441E-7</v>
      </c>
      <c r="E16">
        <f t="shared" si="1"/>
        <v>1.9094862314068797E-5</v>
      </c>
      <c r="F16">
        <f t="shared" si="2"/>
        <v>9.7920628450438198E-5</v>
      </c>
      <c r="G16">
        <f t="shared" si="3"/>
        <v>1.1726182128368315E-4</v>
      </c>
    </row>
    <row r="17" spans="1:7" x14ac:dyDescent="0.3">
      <c r="A17" s="5">
        <v>43867</v>
      </c>
      <c r="B17" s="7">
        <f t="shared" si="4"/>
        <v>16</v>
      </c>
      <c r="C17">
        <v>4.0127250921781599</v>
      </c>
      <c r="D17">
        <f t="shared" si="0"/>
        <v>1.9234550028622583E-7</v>
      </c>
      <c r="E17">
        <f t="shared" si="1"/>
        <v>1.4910092573911576E-5</v>
      </c>
      <c r="F17">
        <f t="shared" si="2"/>
        <v>7.6460652665503846E-5</v>
      </c>
      <c r="G17">
        <f t="shared" si="3"/>
        <v>9.1563090739701645E-5</v>
      </c>
    </row>
    <row r="18" spans="1:7" x14ac:dyDescent="0.3">
      <c r="A18" s="5">
        <v>43868</v>
      </c>
      <c r="B18" s="7">
        <f t="shared" si="4"/>
        <v>17</v>
      </c>
      <c r="C18">
        <v>3.1130984985955901</v>
      </c>
      <c r="D18">
        <f t="shared" si="0"/>
        <v>1.492229032384663E-7</v>
      </c>
      <c r="E18">
        <f t="shared" si="1"/>
        <v>1.1567347809657665E-5</v>
      </c>
      <c r="F18">
        <f t="shared" si="2"/>
        <v>5.9318676845966878E-5</v>
      </c>
      <c r="G18">
        <f t="shared" si="3"/>
        <v>7.1035247558863003E-5</v>
      </c>
    </row>
    <row r="19" spans="1:7" x14ac:dyDescent="0.3">
      <c r="A19" s="5">
        <v>43869</v>
      </c>
      <c r="B19" s="7">
        <f t="shared" si="4"/>
        <v>18</v>
      </c>
      <c r="C19">
        <v>2.40140159247033</v>
      </c>
      <c r="D19">
        <f t="shared" si="0"/>
        <v>1.1510850608535466E-7</v>
      </c>
      <c r="E19">
        <f t="shared" si="1"/>
        <v>8.9228938510302513E-6</v>
      </c>
      <c r="F19">
        <f t="shared" si="2"/>
        <v>4.5757615798343743E-5</v>
      </c>
      <c r="G19">
        <f t="shared" si="3"/>
        <v>5.4795618155459349E-5</v>
      </c>
    </row>
    <row r="20" spans="1:7" x14ac:dyDescent="0.3">
      <c r="A20" s="5">
        <v>43870</v>
      </c>
      <c r="B20" s="7">
        <f t="shared" si="4"/>
        <v>19</v>
      </c>
      <c r="C20">
        <v>1.8430207404307399</v>
      </c>
      <c r="D20">
        <f t="shared" si="0"/>
        <v>8.8343142929737944E-8</v>
      </c>
      <c r="E20">
        <f t="shared" si="1"/>
        <v>6.8481167346914115E-6</v>
      </c>
      <c r="F20">
        <f t="shared" si="2"/>
        <v>3.5117922472207551E-5</v>
      </c>
      <c r="G20">
        <f t="shared" si="3"/>
        <v>4.2054382349828699E-5</v>
      </c>
    </row>
    <row r="21" spans="1:7" x14ac:dyDescent="0.3">
      <c r="A21" s="5">
        <v>43871</v>
      </c>
      <c r="B21" s="7">
        <f t="shared" si="4"/>
        <v>20</v>
      </c>
      <c r="C21">
        <v>1.40806058869409</v>
      </c>
      <c r="D21">
        <f t="shared" si="0"/>
        <v>6.7493813342361339E-8</v>
      </c>
      <c r="E21">
        <f t="shared" si="1"/>
        <v>5.2319342204699414E-6</v>
      </c>
      <c r="F21">
        <f t="shared" si="2"/>
        <v>2.6829954490025568E-5</v>
      </c>
      <c r="G21">
        <f t="shared" si="3"/>
        <v>3.2129382523837872E-5</v>
      </c>
    </row>
    <row r="22" spans="1:7" x14ac:dyDescent="0.3">
      <c r="A22" s="5">
        <v>43872</v>
      </c>
      <c r="B22" s="7">
        <f t="shared" si="4"/>
        <v>21</v>
      </c>
      <c r="C22">
        <v>1.07136113078578</v>
      </c>
      <c r="D22">
        <f t="shared" si="0"/>
        <v>5.1354500483946476E-8</v>
      </c>
      <c r="E22">
        <f t="shared" si="1"/>
        <v>3.980859209927989E-6</v>
      </c>
      <c r="F22">
        <f t="shared" si="2"/>
        <v>2.0414299364790859E-5</v>
      </c>
      <c r="G22">
        <f t="shared" si="3"/>
        <v>2.4446513075202793E-5</v>
      </c>
    </row>
    <row r="23" spans="1:7" x14ac:dyDescent="0.3">
      <c r="A23" s="5">
        <v>43873</v>
      </c>
      <c r="B23" s="7">
        <f t="shared" si="4"/>
        <v>22</v>
      </c>
      <c r="C23">
        <v>0.81216365952893799</v>
      </c>
      <c r="D23">
        <f t="shared" si="0"/>
        <v>3.8930158886511078E-8</v>
      </c>
      <c r="E23">
        <f t="shared" si="1"/>
        <v>3.0177585233405832E-6</v>
      </c>
      <c r="F23">
        <f t="shared" si="2"/>
        <v>1.5475409367024128E-5</v>
      </c>
      <c r="G23">
        <f t="shared" si="3"/>
        <v>1.8532098049251222E-5</v>
      </c>
    </row>
    <row r="24" spans="1:7" x14ac:dyDescent="0.3">
      <c r="A24" s="5">
        <v>43874</v>
      </c>
      <c r="B24" s="7">
        <f t="shared" si="4"/>
        <v>23</v>
      </c>
      <c r="C24">
        <v>0.61360802220950195</v>
      </c>
      <c r="D24">
        <f t="shared" si="0"/>
        <v>2.9412615940620754E-8</v>
      </c>
      <c r="E24">
        <f t="shared" si="1"/>
        <v>2.2799848494660504E-6</v>
      </c>
      <c r="F24">
        <f t="shared" si="2"/>
        <v>1.1692021950464691E-5</v>
      </c>
      <c r="G24">
        <f t="shared" si="3"/>
        <v>1.4001419415871362E-5</v>
      </c>
    </row>
    <row r="25" spans="1:7" x14ac:dyDescent="0.3">
      <c r="A25" s="5">
        <v>43875</v>
      </c>
      <c r="B25" s="7">
        <f t="shared" si="4"/>
        <v>24</v>
      </c>
      <c r="C25">
        <v>0.46217445062094598</v>
      </c>
      <c r="D25">
        <f t="shared" si="0"/>
        <v>2.2153816641334601E-8</v>
      </c>
      <c r="E25">
        <f t="shared" si="1"/>
        <v>1.7173027520593167E-6</v>
      </c>
      <c r="F25">
        <f t="shared" si="2"/>
        <v>8.8065240772863881E-6</v>
      </c>
      <c r="G25">
        <f t="shared" si="3"/>
        <v>1.054598064598704E-5</v>
      </c>
    </row>
    <row r="26" spans="1:7" x14ac:dyDescent="0.3">
      <c r="A26" s="5">
        <v>43876</v>
      </c>
      <c r="B26" s="7">
        <f t="shared" si="4"/>
        <v>25</v>
      </c>
      <c r="C26">
        <v>0.34713624877459498</v>
      </c>
      <c r="D26">
        <f t="shared" si="0"/>
        <v>1.6639588784236783E-8</v>
      </c>
      <c r="E26">
        <f t="shared" si="1"/>
        <v>1.2898550202401481E-6</v>
      </c>
      <c r="F26">
        <f t="shared" si="2"/>
        <v>6.6145234311959186E-6</v>
      </c>
      <c r="G26">
        <f t="shared" si="3"/>
        <v>7.9210180402203025E-6</v>
      </c>
    </row>
    <row r="27" spans="1:7" x14ac:dyDescent="0.3">
      <c r="A27" s="5">
        <v>43877</v>
      </c>
      <c r="B27" s="7">
        <f t="shared" si="4"/>
        <v>26</v>
      </c>
      <c r="C27">
        <v>152.433971768932</v>
      </c>
      <c r="D27">
        <f t="shared" si="0"/>
        <v>7.3067523657835173E-6</v>
      </c>
      <c r="E27">
        <f t="shared" si="1"/>
        <v>5.6639928683728785E-4</v>
      </c>
      <c r="F27">
        <f t="shared" si="2"/>
        <v>2.9045600438880135E-3</v>
      </c>
      <c r="G27">
        <f t="shared" si="3"/>
        <v>3.4782660830910851E-3</v>
      </c>
    </row>
    <row r="28" spans="1:7" x14ac:dyDescent="0.3">
      <c r="A28" s="5">
        <v>43878</v>
      </c>
      <c r="B28" s="7">
        <f t="shared" si="4"/>
        <v>27</v>
      </c>
      <c r="C28">
        <v>823.68959335528598</v>
      </c>
      <c r="D28">
        <f t="shared" si="0"/>
        <v>3.9482641664964116E-5</v>
      </c>
      <c r="E28">
        <f t="shared" si="1"/>
        <v>3.0605854642358397E-3</v>
      </c>
      <c r="F28">
        <f t="shared" si="2"/>
        <v>1.5695030797024358E-2</v>
      </c>
      <c r="G28">
        <f t="shared" si="3"/>
        <v>1.8795098902925161E-2</v>
      </c>
    </row>
    <row r="29" spans="1:7" x14ac:dyDescent="0.3">
      <c r="A29" s="5">
        <v>43879</v>
      </c>
      <c r="B29" s="7">
        <f t="shared" si="4"/>
        <v>28</v>
      </c>
      <c r="C29">
        <v>1379.32367450743</v>
      </c>
      <c r="D29">
        <f t="shared" si="0"/>
        <v>6.6116341422670208E-5</v>
      </c>
      <c r="E29">
        <f t="shared" si="1"/>
        <v>5.1251563971780219E-3</v>
      </c>
      <c r="F29">
        <f t="shared" si="2"/>
        <v>2.6282385652432485E-2</v>
      </c>
      <c r="G29">
        <f t="shared" si="3"/>
        <v>3.147365839103318E-2</v>
      </c>
    </row>
    <row r="30" spans="1:7" x14ac:dyDescent="0.3">
      <c r="A30" s="5">
        <v>43880</v>
      </c>
      <c r="B30" s="7">
        <f t="shared" si="4"/>
        <v>29</v>
      </c>
      <c r="C30">
        <v>2370.7247642869702</v>
      </c>
      <c r="D30">
        <f t="shared" si="0"/>
        <v>1.1363804655259857E-4</v>
      </c>
      <c r="E30">
        <f t="shared" si="1"/>
        <v>8.8089078844910892E-3</v>
      </c>
      <c r="F30">
        <f t="shared" si="2"/>
        <v>4.5173082781322628E-2</v>
      </c>
      <c r="G30">
        <f t="shared" si="3"/>
        <v>5.4095628712366312E-2</v>
      </c>
    </row>
    <row r="31" spans="1:7" x14ac:dyDescent="0.3">
      <c r="A31" s="5">
        <v>43881</v>
      </c>
      <c r="B31" s="7">
        <f t="shared" si="4"/>
        <v>30</v>
      </c>
      <c r="C31">
        <v>3253.8453186881002</v>
      </c>
      <c r="D31">
        <f t="shared" si="0"/>
        <v>1.5596944502802463E-4</v>
      </c>
      <c r="E31">
        <f t="shared" si="1"/>
        <v>1.2090321118034462E-2</v>
      </c>
      <c r="F31">
        <f t="shared" si="2"/>
        <v>6.2000543527002343E-2</v>
      </c>
      <c r="G31">
        <f t="shared" si="3"/>
        <v>7.4246834090064828E-2</v>
      </c>
    </row>
    <row r="32" spans="1:7" x14ac:dyDescent="0.3">
      <c r="A32" s="5">
        <v>43882</v>
      </c>
      <c r="B32" s="7">
        <f t="shared" si="4"/>
        <v>31</v>
      </c>
      <c r="C32">
        <v>3875.8233383967799</v>
      </c>
      <c r="D32">
        <f t="shared" si="0"/>
        <v>1.8578326746034149E-4</v>
      </c>
      <c r="E32">
        <f t="shared" si="1"/>
        <v>1.4401406387960267E-2</v>
      </c>
      <c r="F32">
        <f t="shared" si="2"/>
        <v>7.3852051975269548E-2</v>
      </c>
      <c r="G32">
        <f t="shared" si="3"/>
        <v>8.8439241630690155E-2</v>
      </c>
    </row>
    <row r="33" spans="1:7" x14ac:dyDescent="0.3">
      <c r="A33" s="5">
        <v>43883</v>
      </c>
      <c r="B33" s="7">
        <f t="shared" si="4"/>
        <v>32</v>
      </c>
      <c r="C33">
        <v>6240.1558834051903</v>
      </c>
      <c r="D33">
        <f t="shared" si="0"/>
        <v>2.9911491011363719E-4</v>
      </c>
      <c r="E33">
        <f t="shared" si="1"/>
        <v>2.3186562687429534E-2</v>
      </c>
      <c r="F33">
        <f t="shared" si="2"/>
        <v>0.11890333392379343</v>
      </c>
      <c r="G33">
        <f t="shared" si="3"/>
        <v>0.14238901152133659</v>
      </c>
    </row>
    <row r="34" spans="1:7" x14ac:dyDescent="0.3">
      <c r="A34" s="5">
        <v>43884</v>
      </c>
      <c r="B34" s="7">
        <f t="shared" si="4"/>
        <v>33</v>
      </c>
      <c r="C34">
        <v>8360.5359707385396</v>
      </c>
      <c r="D34">
        <f t="shared" si="0"/>
        <v>4.0075296388664074E-4</v>
      </c>
      <c r="E34">
        <f t="shared" si="1"/>
        <v>3.1065264235074774E-2</v>
      </c>
      <c r="F34">
        <f t="shared" si="2"/>
        <v>0.1593062126787998</v>
      </c>
      <c r="G34">
        <f t="shared" si="3"/>
        <v>0.19077222987776121</v>
      </c>
    </row>
    <row r="35" spans="1:7" x14ac:dyDescent="0.3">
      <c r="A35" s="5">
        <v>43885</v>
      </c>
      <c r="B35" s="7">
        <f t="shared" si="4"/>
        <v>34</v>
      </c>
      <c r="C35">
        <v>10289.4330832992</v>
      </c>
      <c r="D35">
        <f t="shared" si="0"/>
        <v>4.9321249490194509E-4</v>
      </c>
      <c r="E35">
        <f t="shared" si="1"/>
        <v>3.8232472018605954E-2</v>
      </c>
      <c r="F35">
        <f t="shared" si="2"/>
        <v>0.19606047038722837</v>
      </c>
      <c r="G35">
        <f t="shared" si="3"/>
        <v>0.23478615490073629</v>
      </c>
    </row>
    <row r="36" spans="1:7" x14ac:dyDescent="0.3">
      <c r="A36" s="5">
        <v>43886</v>
      </c>
      <c r="B36" s="7">
        <f t="shared" si="4"/>
        <v>35</v>
      </c>
      <c r="C36">
        <v>15488.0332337702</v>
      </c>
      <c r="D36">
        <f t="shared" si="0"/>
        <v>7.4240159302369543E-4</v>
      </c>
      <c r="E36">
        <f t="shared" si="1"/>
        <v>5.7548923486802329E-2</v>
      </c>
      <c r="F36">
        <f t="shared" si="2"/>
        <v>0.29511743325438489</v>
      </c>
      <c r="G36">
        <f t="shared" si="3"/>
        <v>0.35340875833421093</v>
      </c>
    </row>
    <row r="37" spans="1:7" x14ac:dyDescent="0.3">
      <c r="A37" s="5">
        <v>43887</v>
      </c>
      <c r="B37" s="7">
        <f t="shared" si="4"/>
        <v>36</v>
      </c>
      <c r="C37">
        <v>15888.7841269403</v>
      </c>
      <c r="D37">
        <f t="shared" si="0"/>
        <v>7.6161113996903922E-4</v>
      </c>
      <c r="E37">
        <f t="shared" si="1"/>
        <v>5.903799457415173E-2</v>
      </c>
      <c r="F37">
        <f t="shared" si="2"/>
        <v>0.30275355936424425</v>
      </c>
      <c r="G37">
        <f t="shared" si="3"/>
        <v>0.36255316507836499</v>
      </c>
    </row>
    <row r="38" spans="1:7" x14ac:dyDescent="0.3">
      <c r="A38" s="5">
        <v>43888</v>
      </c>
      <c r="B38" s="7">
        <f t="shared" si="4"/>
        <v>37</v>
      </c>
      <c r="C38">
        <v>21484.410270530301</v>
      </c>
      <c r="D38">
        <f t="shared" si="0"/>
        <v>1.029831236108064E-3</v>
      </c>
      <c r="E38">
        <f t="shared" si="1"/>
        <v>7.9829676509342348E-2</v>
      </c>
      <c r="F38">
        <f t="shared" si="2"/>
        <v>0.40937567206392284</v>
      </c>
      <c r="G38">
        <f t="shared" si="3"/>
        <v>0.49023517980937326</v>
      </c>
    </row>
    <row r="39" spans="1:7" x14ac:dyDescent="0.3">
      <c r="A39" s="5">
        <v>43889</v>
      </c>
      <c r="B39" s="7">
        <f t="shared" si="4"/>
        <v>38</v>
      </c>
      <c r="C39">
        <v>25877.4073892095</v>
      </c>
      <c r="D39">
        <f t="shared" si="0"/>
        <v>1.2404046517141745E-3</v>
      </c>
      <c r="E39">
        <f t="shared" si="1"/>
        <v>9.615274679494705E-2</v>
      </c>
      <c r="F39">
        <f t="shared" si="2"/>
        <v>0.49308223534348283</v>
      </c>
      <c r="G39">
        <f t="shared" si="3"/>
        <v>0.590475386790144</v>
      </c>
    </row>
    <row r="40" spans="1:7" x14ac:dyDescent="0.3">
      <c r="A40" s="5">
        <v>43890</v>
      </c>
      <c r="B40" s="7">
        <f t="shared" si="4"/>
        <v>39</v>
      </c>
      <c r="C40">
        <v>31792.201305064202</v>
      </c>
      <c r="D40">
        <f t="shared" si="0"/>
        <v>1.5239236989204328E-3</v>
      </c>
      <c r="E40">
        <f t="shared" si="1"/>
        <v>0.11813036121286666</v>
      </c>
      <c r="F40">
        <f t="shared" si="2"/>
        <v>0.60578594486740511</v>
      </c>
      <c r="G40">
        <f t="shared" si="3"/>
        <v>0.7254402297791922</v>
      </c>
    </row>
    <row r="41" spans="1:7" x14ac:dyDescent="0.3">
      <c r="A41" s="5">
        <v>43891</v>
      </c>
      <c r="B41" s="7">
        <f t="shared" si="4"/>
        <v>40</v>
      </c>
      <c r="C41">
        <v>37062.0509805127</v>
      </c>
      <c r="D41">
        <f t="shared" si="0"/>
        <v>1.776528063528708E-3</v>
      </c>
      <c r="E41">
        <f t="shared" si="1"/>
        <v>0.13771155471767366</v>
      </c>
      <c r="F41">
        <f t="shared" si="2"/>
        <v>0.7062005350468602</v>
      </c>
      <c r="G41">
        <f t="shared" si="3"/>
        <v>0.84568861782806259</v>
      </c>
    </row>
    <row r="42" spans="1:7" x14ac:dyDescent="0.3">
      <c r="A42" s="5">
        <v>43892</v>
      </c>
      <c r="B42" s="7">
        <f t="shared" si="4"/>
        <v>41</v>
      </c>
      <c r="C42">
        <v>47090.576985271102</v>
      </c>
      <c r="D42">
        <f t="shared" si="0"/>
        <v>2.2572342687154742E-3</v>
      </c>
      <c r="E42">
        <f t="shared" si="1"/>
        <v>0.1749745736576685</v>
      </c>
      <c r="F42">
        <f t="shared" si="2"/>
        <v>0.89728953964662028</v>
      </c>
      <c r="G42">
        <f t="shared" si="3"/>
        <v>1.0745213475730042</v>
      </c>
    </row>
    <row r="43" spans="1:7" x14ac:dyDescent="0.3">
      <c r="A43" s="5">
        <v>43893</v>
      </c>
      <c r="B43" s="7">
        <f t="shared" si="4"/>
        <v>42</v>
      </c>
      <c r="C43">
        <v>58691.812489800097</v>
      </c>
      <c r="D43">
        <f t="shared" si="0"/>
        <v>2.8133265490978558E-3</v>
      </c>
      <c r="E43">
        <f t="shared" si="1"/>
        <v>0.21808131318524068</v>
      </c>
      <c r="F43">
        <f t="shared" si="2"/>
        <v>1.1183458088965545</v>
      </c>
      <c r="G43">
        <f t="shared" si="3"/>
        <v>1.3392404486308931</v>
      </c>
    </row>
    <row r="44" spans="1:7" x14ac:dyDescent="0.3">
      <c r="A44" s="5">
        <v>43894</v>
      </c>
      <c r="B44" s="7">
        <f t="shared" si="4"/>
        <v>43</v>
      </c>
      <c r="C44">
        <v>72703.660809278401</v>
      </c>
      <c r="D44">
        <f t="shared" si="0"/>
        <v>3.4849688652381383E-3</v>
      </c>
      <c r="E44">
        <f t="shared" si="1"/>
        <v>0.27014517272604605</v>
      </c>
      <c r="F44">
        <f t="shared" si="2"/>
        <v>1.3853352096022502</v>
      </c>
      <c r="G44">
        <f t="shared" si="3"/>
        <v>1.6589653511935345</v>
      </c>
    </row>
    <row r="45" spans="1:7" x14ac:dyDescent="0.3">
      <c r="A45" s="5">
        <v>43895</v>
      </c>
      <c r="B45" s="7">
        <f t="shared" si="4"/>
        <v>44</v>
      </c>
      <c r="C45">
        <v>76448.2517022541</v>
      </c>
      <c r="D45">
        <f t="shared" si="0"/>
        <v>3.6644616518435847E-3</v>
      </c>
      <c r="E45">
        <f t="shared" si="1"/>
        <v>0.2840589583911855</v>
      </c>
      <c r="F45">
        <f t="shared" si="2"/>
        <v>1.4566866869811326</v>
      </c>
      <c r="G45">
        <f t="shared" si="3"/>
        <v>1.7444101070241618</v>
      </c>
    </row>
    <row r="46" spans="1:7" x14ac:dyDescent="0.3">
      <c r="A46" s="5">
        <v>43896</v>
      </c>
      <c r="B46" s="7">
        <f t="shared" si="4"/>
        <v>45</v>
      </c>
      <c r="C46">
        <v>93405.035266439998</v>
      </c>
      <c r="D46">
        <f t="shared" si="0"/>
        <v>4.4772661532673716E-3</v>
      </c>
      <c r="E46">
        <f t="shared" si="1"/>
        <v>0.3470653211222432</v>
      </c>
      <c r="F46">
        <f t="shared" si="2"/>
        <v>1.7797904901678021</v>
      </c>
      <c r="G46">
        <f t="shared" si="3"/>
        <v>2.1313330774433128</v>
      </c>
    </row>
    <row r="47" spans="1:7" x14ac:dyDescent="0.3">
      <c r="A47" s="5">
        <v>43897</v>
      </c>
      <c r="B47" s="7">
        <f t="shared" si="4"/>
        <v>46</v>
      </c>
      <c r="C47">
        <v>112474.933681592</v>
      </c>
      <c r="D47">
        <f t="shared" si="0"/>
        <v>5.3913604574647401E-3</v>
      </c>
      <c r="E47">
        <f t="shared" si="1"/>
        <v>0.41792338994416334</v>
      </c>
      <c r="F47">
        <f t="shared" si="2"/>
        <v>2.1431587363328801</v>
      </c>
      <c r="G47">
        <f t="shared" si="3"/>
        <v>2.566473486734508</v>
      </c>
    </row>
    <row r="48" spans="1:7" x14ac:dyDescent="0.3">
      <c r="A48" s="5">
        <v>43898</v>
      </c>
      <c r="B48" s="7">
        <f t="shared" si="4"/>
        <v>47</v>
      </c>
      <c r="C48">
        <v>128680.212390959</v>
      </c>
      <c r="D48">
        <f t="shared" si="0"/>
        <v>6.1681424121286139E-3</v>
      </c>
      <c r="E48">
        <f t="shared" si="1"/>
        <v>0.47813738422293534</v>
      </c>
      <c r="F48">
        <f t="shared" si="2"/>
        <v>2.4519429561040917</v>
      </c>
      <c r="G48">
        <f t="shared" si="3"/>
        <v>2.9362484827391557</v>
      </c>
    </row>
    <row r="49" spans="1:9" x14ac:dyDescent="0.3">
      <c r="A49" s="5">
        <v>43899</v>
      </c>
      <c r="B49" s="7">
        <f t="shared" si="4"/>
        <v>48</v>
      </c>
      <c r="C49">
        <v>116100.511368675</v>
      </c>
      <c r="D49">
        <f t="shared" si="0"/>
        <v>5.5651484788290491E-3</v>
      </c>
      <c r="E49">
        <f t="shared" si="1"/>
        <v>0.43139495794509325</v>
      </c>
      <c r="F49">
        <f t="shared" si="2"/>
        <v>2.2122424711703892</v>
      </c>
      <c r="G49">
        <f t="shared" si="3"/>
        <v>2.6492025775943113</v>
      </c>
    </row>
    <row r="50" spans="1:9" x14ac:dyDescent="0.3">
      <c r="A50" s="5">
        <v>43900</v>
      </c>
      <c r="B50" s="7">
        <f t="shared" si="4"/>
        <v>49</v>
      </c>
      <c r="C50">
        <v>169259.05763113301</v>
      </c>
      <c r="D50">
        <f t="shared" si="0"/>
        <v>8.1132440847981099E-3</v>
      </c>
      <c r="E50">
        <f t="shared" si="1"/>
        <v>0.62891630009055699</v>
      </c>
      <c r="F50">
        <f t="shared" si="2"/>
        <v>3.2251544072259524</v>
      </c>
      <c r="G50">
        <f t="shared" si="3"/>
        <v>3.8621839514013074</v>
      </c>
    </row>
    <row r="51" spans="1:9" x14ac:dyDescent="0.3">
      <c r="A51" s="5">
        <v>43901</v>
      </c>
      <c r="B51" s="7">
        <f t="shared" si="4"/>
        <v>50</v>
      </c>
      <c r="C51">
        <v>195774.652101413</v>
      </c>
      <c r="D51">
        <f t="shared" si="0"/>
        <v>9.3842395222164914E-3</v>
      </c>
      <c r="E51">
        <f t="shared" si="1"/>
        <v>0.72744036020491976</v>
      </c>
      <c r="F51">
        <f t="shared" si="2"/>
        <v>3.7303970073141968</v>
      </c>
      <c r="G51">
        <f t="shared" si="3"/>
        <v>4.4672216070413331</v>
      </c>
    </row>
    <row r="52" spans="1:9" x14ac:dyDescent="0.3">
      <c r="A52" s="5">
        <v>43902</v>
      </c>
      <c r="B52" s="7">
        <f t="shared" si="4"/>
        <v>51</v>
      </c>
      <c r="C52">
        <v>214101.13960596401</v>
      </c>
      <c r="D52">
        <f t="shared" si="0"/>
        <v>1.0262699253839597E-2</v>
      </c>
      <c r="E52">
        <f t="shared" si="1"/>
        <v>0.79553613526315226</v>
      </c>
      <c r="F52">
        <f t="shared" si="2"/>
        <v>4.079599896491823</v>
      </c>
      <c r="G52">
        <f t="shared" si="3"/>
        <v>4.8853987310088147</v>
      </c>
      <c r="H52" s="4" t="s">
        <v>104</v>
      </c>
      <c r="I52" s="4" t="s">
        <v>105</v>
      </c>
    </row>
    <row r="53" spans="1:9" x14ac:dyDescent="0.3">
      <c r="A53" s="21">
        <v>43903</v>
      </c>
      <c r="B53" s="17">
        <f t="shared" si="4"/>
        <v>52</v>
      </c>
      <c r="C53">
        <v>236767.339289945</v>
      </c>
      <c r="D53" s="13">
        <f t="shared" si="0"/>
        <v>1.134917824695604E-2</v>
      </c>
      <c r="E53" s="13">
        <f t="shared" si="1"/>
        <v>0.8797569896261096</v>
      </c>
      <c r="F53" s="13">
        <f t="shared" si="2"/>
        <v>4.5114940286520424</v>
      </c>
      <c r="G53" s="13">
        <f t="shared" si="3"/>
        <v>5.4026001965251078</v>
      </c>
      <c r="H53">
        <f>0.6*G53</f>
        <v>3.2415601179150646</v>
      </c>
      <c r="I53">
        <f>0.1*G53</f>
        <v>0.5402600196525108</v>
      </c>
    </row>
    <row r="54" spans="1:9" x14ac:dyDescent="0.3">
      <c r="A54" s="5">
        <v>43904</v>
      </c>
      <c r="B54" s="7">
        <f t="shared" si="4"/>
        <v>53</v>
      </c>
      <c r="C54" s="6"/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ref="H54:H59" si="7">0.6*G54</f>
        <v>0</v>
      </c>
      <c r="I54">
        <f t="shared" ref="I54:I59" si="8">0.1*G54</f>
        <v>0</v>
      </c>
    </row>
    <row r="55" spans="1:9" x14ac:dyDescent="0.3">
      <c r="A55" s="5">
        <v>43905</v>
      </c>
      <c r="B55" s="7">
        <f t="shared" si="4"/>
        <v>54</v>
      </c>
      <c r="C55" s="6"/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7"/>
        <v>0</v>
      </c>
      <c r="I55">
        <f t="shared" si="8"/>
        <v>0</v>
      </c>
    </row>
    <row r="56" spans="1:9" x14ac:dyDescent="0.3">
      <c r="A56" s="5">
        <v>43906</v>
      </c>
      <c r="B56" s="7">
        <f t="shared" si="4"/>
        <v>55</v>
      </c>
      <c r="C56" s="6"/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7"/>
        <v>0</v>
      </c>
      <c r="I56">
        <f t="shared" si="8"/>
        <v>0</v>
      </c>
    </row>
    <row r="57" spans="1:9" x14ac:dyDescent="0.3">
      <c r="A57" s="5">
        <v>43907</v>
      </c>
      <c r="B57" s="7">
        <f t="shared" si="4"/>
        <v>56</v>
      </c>
      <c r="C57" s="6"/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7"/>
        <v>0</v>
      </c>
      <c r="I57">
        <f t="shared" si="8"/>
        <v>0</v>
      </c>
    </row>
    <row r="58" spans="1:9" x14ac:dyDescent="0.3">
      <c r="A58" s="5">
        <v>43908</v>
      </c>
      <c r="B58" s="7">
        <f t="shared" si="4"/>
        <v>57</v>
      </c>
      <c r="C58" s="6"/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7"/>
        <v>0</v>
      </c>
      <c r="I58">
        <f t="shared" si="8"/>
        <v>0</v>
      </c>
    </row>
    <row r="59" spans="1:9" x14ac:dyDescent="0.3">
      <c r="A59" s="5">
        <v>43909</v>
      </c>
      <c r="B59" s="7">
        <f t="shared" si="4"/>
        <v>58</v>
      </c>
      <c r="C59" s="6"/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7"/>
        <v>0</v>
      </c>
      <c r="I59">
        <f t="shared" si="8"/>
        <v>0</v>
      </c>
    </row>
    <row r="60" spans="1:9" x14ac:dyDescent="0.3">
      <c r="B60" s="7"/>
    </row>
    <row r="61" spans="1:9" x14ac:dyDescent="0.3">
      <c r="B61" s="7"/>
    </row>
    <row r="62" spans="1:9" x14ac:dyDescent="0.3">
      <c r="B62" s="7"/>
    </row>
    <row r="63" spans="1:9" x14ac:dyDescent="0.3">
      <c r="B63" s="7"/>
    </row>
    <row r="64" spans="1:9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3BF7-D9DE-41A1-AE15-1E54FEF4EBDE}">
  <dimension ref="A1:N64"/>
  <sheetViews>
    <sheetView workbookViewId="0">
      <selection activeCell="I14" sqref="I14"/>
    </sheetView>
  </sheetViews>
  <sheetFormatPr defaultRowHeight="14.4" x14ac:dyDescent="0.3"/>
  <cols>
    <col min="3" max="3" width="17.21875" customWidth="1"/>
    <col min="7" max="7" width="9.6640625" customWidth="1"/>
    <col min="8" max="8" width="14.5546875" customWidth="1"/>
    <col min="9" max="9" width="13.77734375" customWidth="1"/>
    <col min="14" max="14" width="13.109375" customWidth="1"/>
  </cols>
  <sheetData>
    <row r="1" spans="1:14" x14ac:dyDescent="0.3">
      <c r="B1" s="4" t="s">
        <v>98</v>
      </c>
      <c r="C1" s="19" t="s">
        <v>108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1:14" x14ac:dyDescent="0.3">
      <c r="A2" s="5">
        <v>43852</v>
      </c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5" t="s">
        <v>89</v>
      </c>
      <c r="L2" s="15" t="s">
        <v>87</v>
      </c>
      <c r="M2" s="15" t="s">
        <v>88</v>
      </c>
    </row>
    <row r="3" spans="1:14" x14ac:dyDescent="0.3">
      <c r="A3" s="5">
        <v>43853</v>
      </c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46700000</v>
      </c>
      <c r="K3" s="14">
        <v>4.5999999999999996</v>
      </c>
      <c r="L3" s="14">
        <v>311.10000000000002</v>
      </c>
      <c r="M3" s="14">
        <v>972.2</v>
      </c>
      <c r="N3" s="16" t="s">
        <v>93</v>
      </c>
    </row>
    <row r="4" spans="1:14" x14ac:dyDescent="0.3">
      <c r="A4" s="5">
        <v>43854</v>
      </c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K4" s="14">
        <f>0.6*K3</f>
        <v>2.76</v>
      </c>
      <c r="L4" s="14">
        <f t="shared" ref="L4:M4" si="5">0.6*L3</f>
        <v>186.66</v>
      </c>
      <c r="M4" s="14">
        <f t="shared" si="5"/>
        <v>583.32000000000005</v>
      </c>
      <c r="N4" s="16" t="s">
        <v>94</v>
      </c>
    </row>
    <row r="5" spans="1:14" x14ac:dyDescent="0.3">
      <c r="A5" s="5">
        <v>43855</v>
      </c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K5" s="14">
        <f>0.1*K3</f>
        <v>0.45999999999999996</v>
      </c>
      <c r="L5" s="14">
        <f t="shared" ref="L5:M5" si="6">0.1*L3</f>
        <v>31.110000000000003</v>
      </c>
      <c r="M5" s="14">
        <f t="shared" si="6"/>
        <v>97.220000000000013</v>
      </c>
      <c r="N5" s="16" t="s">
        <v>95</v>
      </c>
    </row>
    <row r="6" spans="1:14" x14ac:dyDescent="0.3">
      <c r="A6" s="5">
        <v>43856</v>
      </c>
      <c r="B6" s="7">
        <f t="shared" si="4"/>
        <v>5</v>
      </c>
      <c r="C6">
        <v>10.869565217391299</v>
      </c>
      <c r="D6">
        <f t="shared" si="0"/>
        <v>1.0706638115631686E-6</v>
      </c>
      <c r="E6">
        <f t="shared" si="1"/>
        <v>7.240945908202213E-5</v>
      </c>
      <c r="F6">
        <f t="shared" si="2"/>
        <v>2.2628246904385057E-4</v>
      </c>
      <c r="G6">
        <f t="shared" si="3"/>
        <v>2.9976259193743588E-4</v>
      </c>
    </row>
    <row r="7" spans="1:14" x14ac:dyDescent="0.3">
      <c r="A7" s="5">
        <v>43857</v>
      </c>
      <c r="B7" s="7">
        <f t="shared" si="4"/>
        <v>6</v>
      </c>
      <c r="C7">
        <v>10.684442121609001</v>
      </c>
      <c r="D7">
        <f t="shared" si="0"/>
        <v>1.0524289884240128E-6</v>
      </c>
      <c r="E7">
        <f t="shared" si="1"/>
        <v>7.1176230064937056E-5</v>
      </c>
      <c r="F7">
        <f t="shared" si="2"/>
        <v>2.2242857881430987E-4</v>
      </c>
      <c r="G7">
        <f t="shared" si="3"/>
        <v>2.9465723786767091E-4</v>
      </c>
    </row>
    <row r="8" spans="1:14" x14ac:dyDescent="0.3">
      <c r="A8" s="5">
        <v>43858</v>
      </c>
      <c r="B8" s="7">
        <f t="shared" si="4"/>
        <v>7</v>
      </c>
      <c r="C8">
        <v>10.0468834000181</v>
      </c>
      <c r="D8">
        <f t="shared" si="0"/>
        <v>9.8962877173625807E-7</v>
      </c>
      <c r="E8">
        <f t="shared" si="1"/>
        <v>6.6929024105902166E-5</v>
      </c>
      <c r="F8">
        <f t="shared" si="2"/>
        <v>2.0915588953956309E-4</v>
      </c>
      <c r="G8">
        <f t="shared" si="3"/>
        <v>2.7707454241720152E-4</v>
      </c>
    </row>
    <row r="9" spans="1:14" x14ac:dyDescent="0.3">
      <c r="A9" s="5">
        <v>43859</v>
      </c>
      <c r="B9" s="7">
        <f t="shared" si="4"/>
        <v>8</v>
      </c>
      <c r="C9">
        <v>9.0776337026264606</v>
      </c>
      <c r="D9">
        <f t="shared" si="0"/>
        <v>8.9415663880260637E-7</v>
      </c>
      <c r="E9">
        <f t="shared" si="1"/>
        <v>6.047220224597628E-5</v>
      </c>
      <c r="F9">
        <f t="shared" si="2"/>
        <v>1.8897806179215087E-4</v>
      </c>
      <c r="G9">
        <f t="shared" si="3"/>
        <v>2.5034442067692976E-4</v>
      </c>
    </row>
    <row r="10" spans="1:14" x14ac:dyDescent="0.3">
      <c r="A10" s="5">
        <v>43860</v>
      </c>
      <c r="B10" s="7">
        <f t="shared" si="4"/>
        <v>9</v>
      </c>
      <c r="C10">
        <v>7.9433313759647701</v>
      </c>
      <c r="D10">
        <f t="shared" si="0"/>
        <v>7.8242664516997728E-7</v>
      </c>
      <c r="E10">
        <f t="shared" si="1"/>
        <v>5.2915854198343471E-5</v>
      </c>
      <c r="F10">
        <f t="shared" si="2"/>
        <v>1.6536417052918521E-4</v>
      </c>
      <c r="G10">
        <f t="shared" si="3"/>
        <v>2.1906245137269867E-4</v>
      </c>
    </row>
    <row r="11" spans="1:14" x14ac:dyDescent="0.3">
      <c r="A11" s="5">
        <v>43861</v>
      </c>
      <c r="B11" s="7">
        <f t="shared" si="4"/>
        <v>10</v>
      </c>
      <c r="C11">
        <v>6.1525648477893498</v>
      </c>
      <c r="D11">
        <f t="shared" si="0"/>
        <v>6.0603422483578176E-7</v>
      </c>
      <c r="E11">
        <f t="shared" si="1"/>
        <v>4.0986358118785159E-5</v>
      </c>
      <c r="F11">
        <f t="shared" si="2"/>
        <v>1.2808401595333632E-4</v>
      </c>
      <c r="G11">
        <f t="shared" si="3"/>
        <v>1.6967640829695726E-4</v>
      </c>
    </row>
    <row r="12" spans="1:14" x14ac:dyDescent="0.3">
      <c r="A12" s="5">
        <v>43862</v>
      </c>
      <c r="B12" s="7">
        <f t="shared" si="4"/>
        <v>11</v>
      </c>
      <c r="C12">
        <v>5.1419936708230001</v>
      </c>
      <c r="D12">
        <f t="shared" si="0"/>
        <v>5.0649188192260811E-7</v>
      </c>
      <c r="E12">
        <f t="shared" si="1"/>
        <v>3.4254266188287694E-5</v>
      </c>
      <c r="F12">
        <f t="shared" si="2"/>
        <v>1.0704595817503471E-4</v>
      </c>
      <c r="G12">
        <f t="shared" si="3"/>
        <v>1.4180671624524502E-4</v>
      </c>
    </row>
    <row r="13" spans="1:14" x14ac:dyDescent="0.3">
      <c r="A13" s="5">
        <v>43863</v>
      </c>
      <c r="B13" s="7">
        <f t="shared" si="4"/>
        <v>12</v>
      </c>
      <c r="C13">
        <v>4.2262065207844097</v>
      </c>
      <c r="D13">
        <f t="shared" si="0"/>
        <v>4.1628586714364627E-7</v>
      </c>
      <c r="E13">
        <f t="shared" si="1"/>
        <v>2.8153594188780084E-5</v>
      </c>
      <c r="F13">
        <f t="shared" si="2"/>
        <v>8.798111305153326E-5</v>
      </c>
      <c r="G13">
        <f t="shared" si="3"/>
        <v>1.1655099310745699E-4</v>
      </c>
    </row>
    <row r="14" spans="1:14" x14ac:dyDescent="0.3">
      <c r="A14" s="5">
        <v>43864</v>
      </c>
      <c r="B14" s="7">
        <f t="shared" si="4"/>
        <v>13</v>
      </c>
      <c r="C14">
        <v>3.4257761086934502</v>
      </c>
      <c r="D14">
        <f t="shared" si="0"/>
        <v>3.3744261456081092E-7</v>
      </c>
      <c r="E14">
        <f t="shared" si="1"/>
        <v>2.2821390736927887E-5</v>
      </c>
      <c r="F14">
        <f t="shared" si="2"/>
        <v>7.1317763016526178E-5</v>
      </c>
      <c r="G14">
        <f t="shared" si="3"/>
        <v>9.4476596368014875E-5</v>
      </c>
    </row>
    <row r="15" spans="1:14" x14ac:dyDescent="0.3">
      <c r="A15" s="5">
        <v>43865</v>
      </c>
      <c r="B15" s="7">
        <f t="shared" si="4"/>
        <v>14</v>
      </c>
      <c r="C15">
        <v>13.614412198531401</v>
      </c>
      <c r="D15">
        <f t="shared" si="0"/>
        <v>1.3410341780137995E-6</v>
      </c>
      <c r="E15">
        <f t="shared" si="1"/>
        <v>9.0694724517411543E-5</v>
      </c>
      <c r="F15">
        <f t="shared" si="2"/>
        <v>2.8342465823152522E-4</v>
      </c>
      <c r="G15">
        <f t="shared" si="3"/>
        <v>3.7546041692695058E-4</v>
      </c>
    </row>
    <row r="16" spans="1:14" x14ac:dyDescent="0.3">
      <c r="A16" s="5">
        <v>43866</v>
      </c>
      <c r="B16" s="7">
        <f t="shared" si="4"/>
        <v>15</v>
      </c>
      <c r="C16">
        <v>12.862066030375701</v>
      </c>
      <c r="D16">
        <f t="shared" si="0"/>
        <v>1.2669272749406472E-6</v>
      </c>
      <c r="E16">
        <f t="shared" si="1"/>
        <v>8.5682842442181604E-5</v>
      </c>
      <c r="F16">
        <f t="shared" si="2"/>
        <v>2.6776232536897769E-4</v>
      </c>
      <c r="G16">
        <f t="shared" si="3"/>
        <v>3.5471209508609994E-4</v>
      </c>
    </row>
    <row r="17" spans="1:7" x14ac:dyDescent="0.3">
      <c r="A17" s="5">
        <v>43867</v>
      </c>
      <c r="B17" s="7">
        <f t="shared" si="4"/>
        <v>16</v>
      </c>
      <c r="C17">
        <v>11.7598714931397</v>
      </c>
      <c r="D17">
        <f t="shared" si="0"/>
        <v>1.1583599329430968E-6</v>
      </c>
      <c r="E17">
        <f t="shared" si="1"/>
        <v>7.8340385899695105E-5</v>
      </c>
      <c r="F17">
        <f t="shared" si="2"/>
        <v>2.4481685365375627E-4</v>
      </c>
      <c r="G17">
        <f t="shared" si="3"/>
        <v>3.2431559948639449E-4</v>
      </c>
    </row>
    <row r="18" spans="1:7" x14ac:dyDescent="0.3">
      <c r="A18" s="5">
        <v>43868</v>
      </c>
      <c r="B18" s="7">
        <f t="shared" si="4"/>
        <v>17</v>
      </c>
      <c r="C18">
        <v>10.4152087333525</v>
      </c>
      <c r="D18">
        <f t="shared" si="0"/>
        <v>1.0259092114223019E-6</v>
      </c>
      <c r="E18">
        <f t="shared" si="1"/>
        <v>6.9382686015973514E-5</v>
      </c>
      <c r="F18">
        <f t="shared" si="2"/>
        <v>2.168236815966874E-4</v>
      </c>
      <c r="G18">
        <f t="shared" si="3"/>
        <v>2.8723227682408319E-4</v>
      </c>
    </row>
    <row r="19" spans="1:7" x14ac:dyDescent="0.3">
      <c r="A19" s="5">
        <v>43869</v>
      </c>
      <c r="B19" s="7">
        <f t="shared" si="4"/>
        <v>18</v>
      </c>
      <c r="C19">
        <v>8.9810308754966304</v>
      </c>
      <c r="D19">
        <f t="shared" si="0"/>
        <v>8.8464115690116701E-7</v>
      </c>
      <c r="E19">
        <f t="shared" si="1"/>
        <v>5.9828666067815889E-5</v>
      </c>
      <c r="F19">
        <f t="shared" si="2"/>
        <v>1.869669853781119E-4</v>
      </c>
      <c r="G19">
        <f t="shared" si="3"/>
        <v>2.4768029260282897E-4</v>
      </c>
    </row>
    <row r="20" spans="1:7" x14ac:dyDescent="0.3">
      <c r="A20" s="5">
        <v>43870</v>
      </c>
      <c r="B20" s="7">
        <f t="shared" si="4"/>
        <v>19</v>
      </c>
      <c r="C20">
        <v>6.9530320452794596</v>
      </c>
      <c r="D20">
        <f t="shared" si="0"/>
        <v>6.8488110081981825E-7</v>
      </c>
      <c r="E20">
        <f t="shared" si="1"/>
        <v>4.6318806622835975E-5</v>
      </c>
      <c r="F20">
        <f t="shared" si="2"/>
        <v>1.4474813178631029E-4</v>
      </c>
      <c r="G20">
        <f t="shared" si="3"/>
        <v>1.9175181950996609E-4</v>
      </c>
    </row>
    <row r="21" spans="1:7" x14ac:dyDescent="0.3">
      <c r="A21" s="5">
        <v>43871</v>
      </c>
      <c r="B21" s="7">
        <f t="shared" si="4"/>
        <v>20</v>
      </c>
      <c r="C21">
        <v>5.7563339176332402</v>
      </c>
      <c r="D21">
        <f t="shared" si="0"/>
        <v>5.6700505398528698E-7</v>
      </c>
      <c r="E21">
        <f t="shared" si="1"/>
        <v>3.8346798324961485E-5</v>
      </c>
      <c r="F21">
        <f t="shared" si="2"/>
        <v>1.1983528554010786E-4</v>
      </c>
      <c r="G21">
        <f t="shared" si="3"/>
        <v>1.5874908891905462E-4</v>
      </c>
    </row>
    <row r="22" spans="1:7" x14ac:dyDescent="0.3">
      <c r="A22" s="5">
        <v>43872</v>
      </c>
      <c r="B22" s="7">
        <f t="shared" si="4"/>
        <v>21</v>
      </c>
      <c r="C22">
        <v>4.6955600503491102</v>
      </c>
      <c r="D22">
        <f t="shared" si="0"/>
        <v>4.6251769232560823E-7</v>
      </c>
      <c r="E22">
        <f t="shared" si="1"/>
        <v>3.1280272626629726E-5</v>
      </c>
      <c r="F22">
        <f t="shared" si="2"/>
        <v>9.7752108799773127E-5</v>
      </c>
      <c r="G22">
        <f t="shared" si="3"/>
        <v>1.2949489911872846E-4</v>
      </c>
    </row>
    <row r="23" spans="1:7" x14ac:dyDescent="0.3">
      <c r="A23" s="5">
        <v>43873</v>
      </c>
      <c r="B23" s="7">
        <f t="shared" si="4"/>
        <v>22</v>
      </c>
      <c r="C23">
        <v>3.7828964856220502</v>
      </c>
      <c r="D23">
        <f t="shared" si="0"/>
        <v>3.7261935404414195E-7</v>
      </c>
      <c r="E23">
        <f t="shared" si="1"/>
        <v>2.5200408922420125E-5</v>
      </c>
      <c r="F23">
        <f t="shared" si="2"/>
        <v>7.8752290435155398E-5</v>
      </c>
      <c r="G23">
        <f t="shared" si="3"/>
        <v>1.0432531871161966E-4</v>
      </c>
    </row>
    <row r="24" spans="1:7" x14ac:dyDescent="0.3">
      <c r="A24" s="5">
        <v>43874</v>
      </c>
      <c r="B24" s="7">
        <f t="shared" si="4"/>
        <v>23</v>
      </c>
      <c r="C24">
        <v>3.0155682009830702</v>
      </c>
      <c r="D24">
        <f t="shared" si="0"/>
        <v>2.9703669645657648E-7</v>
      </c>
      <c r="E24">
        <f t="shared" si="1"/>
        <v>2.0088720927748036E-5</v>
      </c>
      <c r="F24">
        <f t="shared" si="2"/>
        <v>6.2778060064148629E-5</v>
      </c>
      <c r="G24">
        <f t="shared" si="3"/>
        <v>8.3163817688353242E-5</v>
      </c>
    </row>
    <row r="25" spans="1:7" x14ac:dyDescent="0.3">
      <c r="A25" s="5">
        <v>43875</v>
      </c>
      <c r="B25" s="7">
        <f t="shared" si="4"/>
        <v>24</v>
      </c>
      <c r="C25">
        <v>2.3821599161698299</v>
      </c>
      <c r="D25">
        <f t="shared" si="0"/>
        <v>2.3464530223514384E-7</v>
      </c>
      <c r="E25">
        <f t="shared" si="1"/>
        <v>1.5869163809859405E-5</v>
      </c>
      <c r="F25">
        <f t="shared" si="2"/>
        <v>4.9591774528914536E-5</v>
      </c>
      <c r="G25">
        <f t="shared" si="3"/>
        <v>6.5695583641009085E-5</v>
      </c>
    </row>
    <row r="26" spans="1:7" x14ac:dyDescent="0.3">
      <c r="A26" s="5">
        <v>43876</v>
      </c>
      <c r="B26" s="7">
        <f t="shared" si="4"/>
        <v>25</v>
      </c>
      <c r="C26">
        <v>1.86704624332852</v>
      </c>
      <c r="D26">
        <f t="shared" si="0"/>
        <v>1.8390605394670645E-7</v>
      </c>
      <c r="E26">
        <f t="shared" si="1"/>
        <v>1.2437646387569649E-5</v>
      </c>
      <c r="F26">
        <f t="shared" si="2"/>
        <v>3.886814470586696E-5</v>
      </c>
      <c r="G26">
        <f t="shared" si="3"/>
        <v>5.1489697147383314E-5</v>
      </c>
    </row>
    <row r="27" spans="1:7" x14ac:dyDescent="0.3">
      <c r="A27" s="5">
        <v>43877</v>
      </c>
      <c r="B27" s="7">
        <f t="shared" si="4"/>
        <v>26</v>
      </c>
      <c r="C27">
        <v>1.45328711365092</v>
      </c>
      <c r="D27">
        <f t="shared" si="0"/>
        <v>1.4315033667653602E-7</v>
      </c>
      <c r="E27">
        <f t="shared" si="1"/>
        <v>9.6813195087109478E-6</v>
      </c>
      <c r="F27">
        <f t="shared" si="2"/>
        <v>3.0254512460201812E-5</v>
      </c>
      <c r="G27">
        <f t="shared" si="3"/>
        <v>4.0078982305589292E-5</v>
      </c>
    </row>
    <row r="28" spans="1:7" x14ac:dyDescent="0.3">
      <c r="A28" s="5">
        <v>43878</v>
      </c>
      <c r="B28" s="7">
        <f t="shared" si="4"/>
        <v>27</v>
      </c>
      <c r="C28">
        <v>1.12438574134977</v>
      </c>
      <c r="D28">
        <f t="shared" si="0"/>
        <v>1.1075319936207585E-7</v>
      </c>
      <c r="E28">
        <f t="shared" si="1"/>
        <v>7.4902870264221301E-6</v>
      </c>
      <c r="F28">
        <f t="shared" si="2"/>
        <v>2.3407447917350032E-5</v>
      </c>
      <c r="G28">
        <f t="shared" si="3"/>
        <v>3.1008488143134236E-5</v>
      </c>
    </row>
    <row r="29" spans="1:7" x14ac:dyDescent="0.3">
      <c r="A29" s="5">
        <v>43879</v>
      </c>
      <c r="B29" s="7">
        <f t="shared" si="4"/>
        <v>28</v>
      </c>
      <c r="C29">
        <v>0.86525392232291298</v>
      </c>
      <c r="D29">
        <f t="shared" si="0"/>
        <v>8.5228437744869376E-8</v>
      </c>
      <c r="E29">
        <f t="shared" si="1"/>
        <v>5.7640363005280143E-6</v>
      </c>
      <c r="F29">
        <f t="shared" si="2"/>
        <v>1.8012845038165656E-5</v>
      </c>
      <c r="G29">
        <f t="shared" si="3"/>
        <v>2.3862109776438539E-5</v>
      </c>
    </row>
    <row r="30" spans="1:7" x14ac:dyDescent="0.3">
      <c r="A30" s="5">
        <v>43880</v>
      </c>
      <c r="B30" s="7">
        <f t="shared" si="4"/>
        <v>29</v>
      </c>
      <c r="C30">
        <v>11.5322184127614</v>
      </c>
      <c r="D30">
        <f t="shared" si="0"/>
        <v>1.1359358607859194E-6</v>
      </c>
      <c r="E30">
        <f t="shared" si="1"/>
        <v>7.6823836150108604E-5</v>
      </c>
      <c r="F30">
        <f t="shared" si="2"/>
        <v>2.4007757475131978E-4</v>
      </c>
      <c r="G30">
        <f t="shared" si="3"/>
        <v>3.1803734676221428E-4</v>
      </c>
    </row>
    <row r="31" spans="1:7" x14ac:dyDescent="0.3">
      <c r="A31" s="5">
        <v>43881</v>
      </c>
      <c r="B31" s="7">
        <f t="shared" si="4"/>
        <v>30</v>
      </c>
      <c r="C31">
        <v>54.6680108930206</v>
      </c>
      <c r="D31">
        <f t="shared" si="0"/>
        <v>5.3848576040234423E-6</v>
      </c>
      <c r="E31">
        <f t="shared" si="1"/>
        <v>3.6418026100254198E-4</v>
      </c>
      <c r="F31">
        <f t="shared" si="2"/>
        <v>1.138077948398172E-3</v>
      </c>
      <c r="G31">
        <f t="shared" si="3"/>
        <v>1.5076430670047374E-3</v>
      </c>
    </row>
    <row r="32" spans="1:7" x14ac:dyDescent="0.3">
      <c r="A32" s="5">
        <v>43882</v>
      </c>
      <c r="B32" s="7">
        <f t="shared" si="4"/>
        <v>31</v>
      </c>
      <c r="C32">
        <v>107.516304566114</v>
      </c>
      <c r="D32">
        <f t="shared" si="0"/>
        <v>1.059047111357868E-5</v>
      </c>
      <c r="E32">
        <f t="shared" si="1"/>
        <v>7.1623816596398432E-4</v>
      </c>
      <c r="F32">
        <f t="shared" si="2"/>
        <v>2.238273047091564E-3</v>
      </c>
      <c r="G32">
        <f t="shared" si="3"/>
        <v>2.9651016841691271E-3</v>
      </c>
    </row>
    <row r="33" spans="1:7" x14ac:dyDescent="0.3">
      <c r="A33" s="5">
        <v>43883</v>
      </c>
      <c r="B33" s="7">
        <f t="shared" si="4"/>
        <v>32</v>
      </c>
      <c r="C33">
        <v>244.28224859360299</v>
      </c>
      <c r="D33">
        <f t="shared" si="0"/>
        <v>2.4062063030633268E-5</v>
      </c>
      <c r="E33">
        <f t="shared" si="1"/>
        <v>1.6273277845282633E-3</v>
      </c>
      <c r="F33">
        <f t="shared" si="2"/>
        <v>5.0854647126916666E-3</v>
      </c>
      <c r="G33">
        <f t="shared" si="3"/>
        <v>6.7368545602505634E-3</v>
      </c>
    </row>
    <row r="34" spans="1:7" x14ac:dyDescent="0.3">
      <c r="A34" s="5">
        <v>43884</v>
      </c>
      <c r="B34" s="7">
        <f t="shared" si="4"/>
        <v>33</v>
      </c>
      <c r="C34">
        <v>331.43131150967503</v>
      </c>
      <c r="D34">
        <f t="shared" si="0"/>
        <v>3.2646339035214242E-5</v>
      </c>
      <c r="E34">
        <f t="shared" si="1"/>
        <v>2.2078861030119896E-3</v>
      </c>
      <c r="F34">
        <f t="shared" si="2"/>
        <v>6.8997327847902801E-3</v>
      </c>
      <c r="G34">
        <f t="shared" si="3"/>
        <v>9.1402652268374844E-3</v>
      </c>
    </row>
    <row r="35" spans="1:7" x14ac:dyDescent="0.3">
      <c r="A35" s="5">
        <v>43885</v>
      </c>
      <c r="B35" s="7">
        <f t="shared" si="4"/>
        <v>34</v>
      </c>
      <c r="C35">
        <v>658.07450052224101</v>
      </c>
      <c r="D35">
        <f t="shared" si="0"/>
        <v>6.4821042877993753E-5</v>
      </c>
      <c r="E35">
        <f t="shared" si="1"/>
        <v>4.3838753129008395E-3</v>
      </c>
      <c r="F35">
        <f t="shared" si="2"/>
        <v>1.3699786496953378E-2</v>
      </c>
      <c r="G35">
        <f t="shared" si="3"/>
        <v>1.8148482852732212E-2</v>
      </c>
    </row>
    <row r="36" spans="1:7" x14ac:dyDescent="0.3">
      <c r="A36" s="5">
        <v>43886</v>
      </c>
      <c r="B36" s="7">
        <f t="shared" si="4"/>
        <v>35</v>
      </c>
      <c r="C36">
        <v>804.70856228240996</v>
      </c>
      <c r="D36">
        <f t="shared" si="0"/>
        <v>7.9264654957153879E-5</v>
      </c>
      <c r="E36">
        <f t="shared" si="1"/>
        <v>5.3607030776457766E-3</v>
      </c>
      <c r="F36">
        <f t="shared" si="2"/>
        <v>1.6752412510727174E-2</v>
      </c>
      <c r="G36">
        <f t="shared" si="3"/>
        <v>2.2192380243330104E-2</v>
      </c>
    </row>
    <row r="37" spans="1:7" x14ac:dyDescent="0.3">
      <c r="A37" s="5">
        <v>43887</v>
      </c>
      <c r="B37" s="7">
        <f t="shared" si="4"/>
        <v>36</v>
      </c>
      <c r="C37">
        <v>1080.7039016532899</v>
      </c>
      <c r="D37">
        <f t="shared" si="0"/>
        <v>1.0645049138340757E-4</v>
      </c>
      <c r="E37">
        <f t="shared" si="1"/>
        <v>7.1992930150821957E-3</v>
      </c>
      <c r="F37">
        <f t="shared" si="2"/>
        <v>2.249807993977149E-2</v>
      </c>
      <c r="G37">
        <f t="shared" si="3"/>
        <v>2.9803823446237093E-2</v>
      </c>
    </row>
    <row r="38" spans="1:7" x14ac:dyDescent="0.3">
      <c r="A38" s="5">
        <v>43888</v>
      </c>
      <c r="B38" s="7">
        <f t="shared" si="4"/>
        <v>37</v>
      </c>
      <c r="C38">
        <v>1392.25593457794</v>
      </c>
      <c r="D38">
        <f t="shared" si="0"/>
        <v>1.3713870019397265E-4</v>
      </c>
      <c r="E38">
        <f t="shared" si="1"/>
        <v>9.2747499196401961E-3</v>
      </c>
      <c r="F38">
        <f t="shared" si="2"/>
        <v>2.8983966158387008E-2</v>
      </c>
      <c r="G38">
        <f t="shared" si="3"/>
        <v>3.8395854778221175E-2</v>
      </c>
    </row>
    <row r="39" spans="1:7" x14ac:dyDescent="0.3">
      <c r="A39" s="5">
        <v>43889</v>
      </c>
      <c r="B39" s="7">
        <f t="shared" si="4"/>
        <v>38</v>
      </c>
      <c r="C39">
        <v>1807.7423029669201</v>
      </c>
      <c r="D39">
        <f t="shared" si="0"/>
        <v>1.7806455232650603E-4</v>
      </c>
      <c r="E39">
        <f t="shared" si="1"/>
        <v>1.2042583093212182E-2</v>
      </c>
      <c r="F39">
        <f t="shared" si="2"/>
        <v>3.7633556037354174E-2</v>
      </c>
      <c r="G39">
        <f t="shared" si="3"/>
        <v>4.985420368289286E-2</v>
      </c>
    </row>
    <row r="40" spans="1:7" x14ac:dyDescent="0.3">
      <c r="A40" s="5">
        <v>43890</v>
      </c>
      <c r="B40" s="7">
        <f t="shared" si="4"/>
        <v>39</v>
      </c>
      <c r="C40">
        <v>2303.18399685639</v>
      </c>
      <c r="D40">
        <f t="shared" si="0"/>
        <v>2.2686608962611121E-4</v>
      </c>
      <c r="E40">
        <f t="shared" si="1"/>
        <v>1.5343052278844175E-2</v>
      </c>
      <c r="F40">
        <f t="shared" si="2"/>
        <v>4.7947654855327246E-2</v>
      </c>
      <c r="G40">
        <f t="shared" si="3"/>
        <v>6.351757322379753E-2</v>
      </c>
    </row>
    <row r="41" spans="1:7" x14ac:dyDescent="0.3">
      <c r="A41" s="5">
        <v>43891</v>
      </c>
      <c r="B41" s="7">
        <f t="shared" si="4"/>
        <v>40</v>
      </c>
      <c r="C41">
        <v>3330.3093351195598</v>
      </c>
      <c r="D41">
        <f t="shared" si="0"/>
        <v>3.28039035150963E-4</v>
      </c>
      <c r="E41">
        <f t="shared" si="1"/>
        <v>2.2185422572927087E-2</v>
      </c>
      <c r="F41">
        <f t="shared" si="2"/>
        <v>6.9330336950818749E-2</v>
      </c>
      <c r="G41">
        <f t="shared" si="3"/>
        <v>9.1843798558896794E-2</v>
      </c>
    </row>
    <row r="42" spans="1:7" x14ac:dyDescent="0.3">
      <c r="A42" s="5">
        <v>43892</v>
      </c>
      <c r="B42" s="7">
        <f t="shared" si="4"/>
        <v>41</v>
      </c>
      <c r="C42">
        <v>3666.6005254380998</v>
      </c>
      <c r="D42">
        <f t="shared" si="0"/>
        <v>3.6116407745214688E-4</v>
      </c>
      <c r="E42">
        <f t="shared" si="1"/>
        <v>2.4425683585948457E-2</v>
      </c>
      <c r="F42">
        <f t="shared" si="2"/>
        <v>7.6331242630212445E-2</v>
      </c>
      <c r="G42">
        <f t="shared" si="3"/>
        <v>0.10111809029361304</v>
      </c>
    </row>
    <row r="43" spans="1:7" x14ac:dyDescent="0.3">
      <c r="A43" s="5">
        <v>43893</v>
      </c>
      <c r="B43" s="7">
        <f t="shared" si="4"/>
        <v>42</v>
      </c>
      <c r="C43">
        <v>5041.3446477981197</v>
      </c>
      <c r="D43">
        <f t="shared" si="0"/>
        <v>4.9657784539339071E-4</v>
      </c>
      <c r="E43">
        <f t="shared" si="1"/>
        <v>3.3583775587366062E-2</v>
      </c>
      <c r="F43">
        <f t="shared" si="2"/>
        <v>0.10495064810683795</v>
      </c>
      <c r="G43">
        <f t="shared" si="3"/>
        <v>0.13903100153959741</v>
      </c>
    </row>
    <row r="44" spans="1:7" x14ac:dyDescent="0.3">
      <c r="A44" s="5">
        <v>43894</v>
      </c>
      <c r="B44" s="7">
        <f t="shared" si="4"/>
        <v>43</v>
      </c>
      <c r="C44">
        <v>11278.8834489942</v>
      </c>
      <c r="D44">
        <f t="shared" si="0"/>
        <v>1.1109820956182724E-3</v>
      </c>
      <c r="E44">
        <f t="shared" si="1"/>
        <v>7.5136202162357515E-2</v>
      </c>
      <c r="F44">
        <f t="shared" si="2"/>
        <v>0.23480365073045315</v>
      </c>
      <c r="G44">
        <f t="shared" si="3"/>
        <v>0.31105083498842895</v>
      </c>
    </row>
    <row r="45" spans="1:7" x14ac:dyDescent="0.3">
      <c r="A45" s="5">
        <v>43895</v>
      </c>
      <c r="B45" s="7">
        <f t="shared" si="4"/>
        <v>44</v>
      </c>
      <c r="C45">
        <v>15350.5889395671</v>
      </c>
      <c r="D45">
        <f t="shared" si="0"/>
        <v>1.512049445867423E-3</v>
      </c>
      <c r="E45">
        <f t="shared" si="1"/>
        <v>0.10226056143681639</v>
      </c>
      <c r="F45">
        <f t="shared" si="2"/>
        <v>0.31956836332006711</v>
      </c>
      <c r="G45">
        <f t="shared" si="3"/>
        <v>0.42334097420275091</v>
      </c>
    </row>
    <row r="46" spans="1:7" x14ac:dyDescent="0.3">
      <c r="A46" s="5">
        <v>43896</v>
      </c>
      <c r="B46" s="7">
        <f t="shared" si="4"/>
        <v>45</v>
      </c>
      <c r="C46">
        <v>19712.516433365399</v>
      </c>
      <c r="D46">
        <f t="shared" si="0"/>
        <v>1.9417039741644719E-3</v>
      </c>
      <c r="E46">
        <f t="shared" si="1"/>
        <v>0.13131828399186246</v>
      </c>
      <c r="F46">
        <f t="shared" si="2"/>
        <v>0.41037491384406516</v>
      </c>
      <c r="G46">
        <f t="shared" si="3"/>
        <v>0.54363490181009211</v>
      </c>
    </row>
    <row r="47" spans="1:7" x14ac:dyDescent="0.3">
      <c r="A47" s="5">
        <v>43897</v>
      </c>
      <c r="B47" s="7">
        <f t="shared" si="4"/>
        <v>46</v>
      </c>
      <c r="C47">
        <v>27577.6341707088</v>
      </c>
      <c r="D47">
        <f t="shared" si="0"/>
        <v>2.7164264921897313E-3</v>
      </c>
      <c r="E47">
        <f t="shared" si="1"/>
        <v>0.18371310472178817</v>
      </c>
      <c r="F47">
        <f t="shared" si="2"/>
        <v>0.57411083384931683</v>
      </c>
      <c r="G47">
        <f t="shared" si="3"/>
        <v>0.7605403650632947</v>
      </c>
    </row>
    <row r="48" spans="1:7" x14ac:dyDescent="0.3">
      <c r="A48" s="5">
        <v>43898</v>
      </c>
      <c r="B48" s="7">
        <f t="shared" si="4"/>
        <v>47</v>
      </c>
      <c r="C48">
        <v>38731.823045496902</v>
      </c>
      <c r="D48">
        <f t="shared" si="0"/>
        <v>3.815126038742735E-3</v>
      </c>
      <c r="E48">
        <f t="shared" si="1"/>
        <v>0.25801863275062281</v>
      </c>
      <c r="F48">
        <f t="shared" si="2"/>
        <v>0.80631859453601906</v>
      </c>
      <c r="G48">
        <f t="shared" si="3"/>
        <v>1.0681523533253845</v>
      </c>
    </row>
    <row r="49" spans="1:9" x14ac:dyDescent="0.3">
      <c r="A49" s="5">
        <v>43899</v>
      </c>
      <c r="B49" s="7">
        <f t="shared" si="4"/>
        <v>48</v>
      </c>
      <c r="C49">
        <v>51999.170901311998</v>
      </c>
      <c r="D49">
        <f t="shared" si="0"/>
        <v>5.1219740074097469E-3</v>
      </c>
      <c r="E49">
        <f t="shared" si="1"/>
        <v>0.3464013290663418</v>
      </c>
      <c r="F49">
        <f t="shared" si="2"/>
        <v>1.082518071739947</v>
      </c>
      <c r="G49">
        <f t="shared" si="3"/>
        <v>1.4340413748136984</v>
      </c>
    </row>
    <row r="50" spans="1:9" x14ac:dyDescent="0.3">
      <c r="A50" s="5">
        <v>43900</v>
      </c>
      <c r="B50" s="7">
        <f t="shared" si="4"/>
        <v>49</v>
      </c>
      <c r="C50">
        <v>69506.623277349601</v>
      </c>
      <c r="D50">
        <f t="shared" si="0"/>
        <v>6.8464768110451423E-3</v>
      </c>
      <c r="E50">
        <f t="shared" si="1"/>
        <v>0.46303020346003132</v>
      </c>
      <c r="F50">
        <f t="shared" si="2"/>
        <v>1.4469879903691496</v>
      </c>
      <c r="G50">
        <f t="shared" si="3"/>
        <v>1.9168646706402261</v>
      </c>
    </row>
    <row r="51" spans="1:9" x14ac:dyDescent="0.3">
      <c r="A51" s="5">
        <v>43901</v>
      </c>
      <c r="B51" s="7">
        <f t="shared" si="4"/>
        <v>50</v>
      </c>
      <c r="C51">
        <v>79421.966330018593</v>
      </c>
      <c r="D51">
        <f t="shared" si="0"/>
        <v>7.8231487177320234E-3</v>
      </c>
      <c r="E51">
        <f t="shared" si="1"/>
        <v>0.52908294914922449</v>
      </c>
      <c r="F51">
        <f t="shared" si="2"/>
        <v>1.6534054746476248</v>
      </c>
      <c r="G51">
        <f t="shared" si="3"/>
        <v>2.1903115725145814</v>
      </c>
    </row>
    <row r="52" spans="1:9" x14ac:dyDescent="0.3">
      <c r="A52" s="5">
        <v>43902</v>
      </c>
      <c r="B52" s="7">
        <f t="shared" si="4"/>
        <v>51</v>
      </c>
      <c r="C52">
        <v>93414.523323179106</v>
      </c>
      <c r="D52">
        <f t="shared" si="0"/>
        <v>9.2014305628827387E-3</v>
      </c>
      <c r="E52">
        <f t="shared" si="1"/>
        <v>0.62229674958974357</v>
      </c>
      <c r="F52">
        <f t="shared" si="2"/>
        <v>1.9447023463553477</v>
      </c>
      <c r="G52">
        <f t="shared" si="3"/>
        <v>2.5762005265079742</v>
      </c>
      <c r="H52" s="4" t="s">
        <v>104</v>
      </c>
      <c r="I52" s="4" t="s">
        <v>105</v>
      </c>
    </row>
    <row r="53" spans="1:9" x14ac:dyDescent="0.3">
      <c r="A53" s="21">
        <v>43903</v>
      </c>
      <c r="B53" s="17">
        <f t="shared" si="4"/>
        <v>52</v>
      </c>
      <c r="C53">
        <v>111549.56880731101</v>
      </c>
      <c r="D53">
        <f t="shared" si="0"/>
        <v>1.098775195960665E-2</v>
      </c>
      <c r="E53">
        <f t="shared" si="1"/>
        <v>0.74310644231165857</v>
      </c>
      <c r="F53">
        <f t="shared" si="2"/>
        <v>2.3222374902455623</v>
      </c>
      <c r="G53">
        <f t="shared" si="3"/>
        <v>3.0763316845168274</v>
      </c>
      <c r="H53">
        <f>0.6*G53</f>
        <v>1.8457990107100963</v>
      </c>
      <c r="I53">
        <f>0.1*G53</f>
        <v>0.30763316845168276</v>
      </c>
    </row>
    <row r="54" spans="1:9" x14ac:dyDescent="0.3">
      <c r="A54" s="5">
        <v>43904</v>
      </c>
      <c r="B54" s="7">
        <f t="shared" si="4"/>
        <v>53</v>
      </c>
      <c r="C54" s="6"/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ref="H54:H59" si="7">0.6*G54</f>
        <v>0</v>
      </c>
      <c r="I54">
        <f t="shared" ref="I54:I59" si="8">0.1*G54</f>
        <v>0</v>
      </c>
    </row>
    <row r="55" spans="1:9" x14ac:dyDescent="0.3">
      <c r="A55" s="5">
        <v>43905</v>
      </c>
      <c r="B55" s="7">
        <f t="shared" si="4"/>
        <v>54</v>
      </c>
      <c r="C55" s="6"/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7"/>
        <v>0</v>
      </c>
      <c r="I55">
        <f t="shared" si="8"/>
        <v>0</v>
      </c>
    </row>
    <row r="56" spans="1:9" x14ac:dyDescent="0.3">
      <c r="A56" s="5">
        <v>43906</v>
      </c>
      <c r="B56" s="7">
        <f t="shared" si="4"/>
        <v>55</v>
      </c>
      <c r="C56" s="6"/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7"/>
        <v>0</v>
      </c>
      <c r="I56">
        <f t="shared" si="8"/>
        <v>0</v>
      </c>
    </row>
    <row r="57" spans="1:9" x14ac:dyDescent="0.3">
      <c r="A57" s="5">
        <v>43907</v>
      </c>
      <c r="B57" s="7">
        <f t="shared" si="4"/>
        <v>56</v>
      </c>
      <c r="C57" s="6"/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7"/>
        <v>0</v>
      </c>
      <c r="I57">
        <f t="shared" si="8"/>
        <v>0</v>
      </c>
    </row>
    <row r="58" spans="1:9" x14ac:dyDescent="0.3">
      <c r="A58" s="5">
        <v>43908</v>
      </c>
      <c r="B58" s="7">
        <f t="shared" si="4"/>
        <v>57</v>
      </c>
      <c r="C58" s="6"/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7"/>
        <v>0</v>
      </c>
      <c r="I58">
        <f t="shared" si="8"/>
        <v>0</v>
      </c>
    </row>
    <row r="59" spans="1:9" x14ac:dyDescent="0.3">
      <c r="A59" s="5">
        <v>43909</v>
      </c>
      <c r="B59" s="7">
        <f t="shared" si="4"/>
        <v>58</v>
      </c>
      <c r="C59" s="6"/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7"/>
        <v>0</v>
      </c>
      <c r="I59">
        <f t="shared" si="8"/>
        <v>0</v>
      </c>
    </row>
    <row r="60" spans="1:9" x14ac:dyDescent="0.3">
      <c r="B60" s="7"/>
    </row>
    <row r="61" spans="1:9" x14ac:dyDescent="0.3">
      <c r="B61" s="7"/>
    </row>
    <row r="62" spans="1:9" x14ac:dyDescent="0.3">
      <c r="B62" s="7"/>
    </row>
    <row r="63" spans="1:9" x14ac:dyDescent="0.3">
      <c r="B63" s="7"/>
    </row>
    <row r="64" spans="1:9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9CBD-8A48-4C75-8F5B-B06961D9B717}">
  <dimension ref="A1:P64"/>
  <sheetViews>
    <sheetView workbookViewId="0">
      <selection activeCell="H11" sqref="H11"/>
    </sheetView>
  </sheetViews>
  <sheetFormatPr defaultRowHeight="14.4" x14ac:dyDescent="0.3"/>
  <cols>
    <col min="3" max="3" width="18.21875" customWidth="1"/>
    <col min="8" max="8" width="13.44140625" customWidth="1"/>
    <col min="9" max="9" width="14.88671875" customWidth="1"/>
    <col min="14" max="14" width="14.6640625" customWidth="1"/>
  </cols>
  <sheetData>
    <row r="1" spans="1:16" x14ac:dyDescent="0.3">
      <c r="B1" s="4" t="s">
        <v>98</v>
      </c>
      <c r="C1" s="19" t="s">
        <v>106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1:16" x14ac:dyDescent="0.3">
      <c r="A2" s="5">
        <v>43852</v>
      </c>
      <c r="B2" s="7">
        <v>1</v>
      </c>
      <c r="C2">
        <v>5</v>
      </c>
      <c r="D2">
        <f>($C2/$I$3)*K$3</f>
        <v>7.9710144927536228E-7</v>
      </c>
      <c r="E2">
        <f t="shared" ref="E2:F2" si="0">($C2/$I$3)*L$3</f>
        <v>1.7041062801932368E-5</v>
      </c>
      <c r="F2">
        <f t="shared" si="0"/>
        <v>3.7101449275362318E-5</v>
      </c>
      <c r="G2">
        <f>SUM(D2:F2)</f>
        <v>5.4939613526570047E-5</v>
      </c>
      <c r="I2" s="4" t="s">
        <v>112</v>
      </c>
      <c r="K2" s="15" t="s">
        <v>89</v>
      </c>
      <c r="L2" s="15" t="s">
        <v>87</v>
      </c>
      <c r="M2" s="15" t="s">
        <v>88</v>
      </c>
      <c r="P2" s="18"/>
    </row>
    <row r="3" spans="1:16" x14ac:dyDescent="0.3">
      <c r="A3" s="5">
        <v>43853</v>
      </c>
      <c r="B3" s="7">
        <f>B2+1</f>
        <v>2</v>
      </c>
      <c r="C3">
        <v>19.914843375940201</v>
      </c>
      <c r="D3">
        <f t="shared" ref="D3:D59" si="1">($C3/$I$3)*K$3</f>
        <v>3.174830103410756E-6</v>
      </c>
      <c r="E3">
        <f t="shared" ref="E3:E59" si="2">($C3/$I$3)*L$3</f>
        <v>6.7874019332008739E-5</v>
      </c>
      <c r="F3">
        <f t="shared" ref="F3:F59" si="3">($C3/$I$3)*M$3</f>
        <v>1.4777391026784612E-4</v>
      </c>
      <c r="G3">
        <f t="shared" ref="G3:G59" si="4">SUM(D3:F3)</f>
        <v>2.188227597032656E-4</v>
      </c>
      <c r="I3">
        <v>82800000</v>
      </c>
      <c r="K3" s="14">
        <v>13.2</v>
      </c>
      <c r="L3" s="14">
        <v>282.2</v>
      </c>
      <c r="M3" s="14">
        <v>614.4</v>
      </c>
      <c r="N3" s="16" t="s">
        <v>93</v>
      </c>
      <c r="P3" s="20"/>
    </row>
    <row r="4" spans="1:16" x14ac:dyDescent="0.3">
      <c r="A4" s="5">
        <v>43854</v>
      </c>
      <c r="B4" s="7">
        <f t="shared" ref="B4:B59" si="5">B3+1</f>
        <v>3</v>
      </c>
      <c r="C4">
        <v>19.366096491828799</v>
      </c>
      <c r="D4">
        <f t="shared" si="1"/>
        <v>3.087348716088649E-6</v>
      </c>
      <c r="E4">
        <f t="shared" si="2"/>
        <v>6.6003773309107326E-5</v>
      </c>
      <c r="F4">
        <f t="shared" si="3"/>
        <v>1.4370204933067166E-4</v>
      </c>
      <c r="G4">
        <f t="shared" si="4"/>
        <v>2.1279317135586761E-4</v>
      </c>
      <c r="K4" s="14">
        <f>0.6*K3</f>
        <v>7.919999999999999</v>
      </c>
      <c r="L4" s="14">
        <f t="shared" ref="L4:M4" si="6">0.6*L3</f>
        <v>169.32</v>
      </c>
      <c r="M4" s="14">
        <f t="shared" si="6"/>
        <v>368.64</v>
      </c>
      <c r="N4" s="16" t="s">
        <v>94</v>
      </c>
    </row>
    <row r="5" spans="1:16" x14ac:dyDescent="0.3">
      <c r="A5" s="5">
        <v>43855</v>
      </c>
      <c r="B5" s="7">
        <f t="shared" si="5"/>
        <v>4</v>
      </c>
      <c r="C5">
        <v>23.040410595233201</v>
      </c>
      <c r="D5">
        <f t="shared" si="1"/>
        <v>3.6731089354719595E-6</v>
      </c>
      <c r="E5">
        <f t="shared" si="2"/>
        <v>7.8526616787135377E-5</v>
      </c>
      <c r="F5">
        <f t="shared" si="3"/>
        <v>1.7096652499651302E-4</v>
      </c>
      <c r="G5">
        <f t="shared" si="4"/>
        <v>2.5316625071912036E-4</v>
      </c>
      <c r="K5" s="14">
        <f>0.1*K3</f>
        <v>1.32</v>
      </c>
      <c r="L5" s="14">
        <f t="shared" ref="L5:M5" si="7">0.1*L3</f>
        <v>28.22</v>
      </c>
      <c r="M5" s="14">
        <f t="shared" si="7"/>
        <v>61.44</v>
      </c>
      <c r="N5" s="16" t="s">
        <v>95</v>
      </c>
    </row>
    <row r="6" spans="1:16" x14ac:dyDescent="0.3">
      <c r="A6" s="5">
        <v>43856</v>
      </c>
      <c r="B6" s="7">
        <f t="shared" si="5"/>
        <v>5</v>
      </c>
      <c r="C6">
        <v>31.095910318508501</v>
      </c>
      <c r="D6">
        <f t="shared" si="1"/>
        <v>4.9573190362839644E-6</v>
      </c>
      <c r="E6">
        <f t="shared" si="2"/>
        <v>1.0598147212419202E-4</v>
      </c>
      <c r="F6">
        <f t="shared" si="3"/>
        <v>2.3074066787067177E-4</v>
      </c>
      <c r="G6">
        <f t="shared" si="4"/>
        <v>3.4167945903114773E-4</v>
      </c>
    </row>
    <row r="7" spans="1:16" x14ac:dyDescent="0.3">
      <c r="A7" s="5">
        <v>43857</v>
      </c>
      <c r="B7" s="7">
        <f t="shared" si="5"/>
        <v>6</v>
      </c>
      <c r="C7">
        <v>32.906600925718401</v>
      </c>
      <c r="D7">
        <f t="shared" si="1"/>
        <v>5.2459798577232225E-6</v>
      </c>
      <c r="E7">
        <f t="shared" si="2"/>
        <v>1.121526905946586E-4</v>
      </c>
      <c r="F7">
        <f t="shared" si="3"/>
        <v>2.4417651701402635E-4</v>
      </c>
      <c r="G7">
        <f t="shared" si="4"/>
        <v>3.6157518746640817E-4</v>
      </c>
    </row>
    <row r="8" spans="1:16" x14ac:dyDescent="0.3">
      <c r="A8" s="5">
        <v>43858</v>
      </c>
      <c r="B8" s="7">
        <f t="shared" si="5"/>
        <v>7</v>
      </c>
      <c r="C8">
        <v>32.8983189538856</v>
      </c>
      <c r="D8">
        <f t="shared" si="1"/>
        <v>5.2446595433730658E-6</v>
      </c>
      <c r="E8">
        <f t="shared" si="2"/>
        <v>1.1212446387423328E-4</v>
      </c>
      <c r="F8">
        <f t="shared" si="3"/>
        <v>2.4411506238245545E-4</v>
      </c>
      <c r="G8">
        <f t="shared" si="4"/>
        <v>3.6148418580006178E-4</v>
      </c>
    </row>
    <row r="9" spans="1:16" x14ac:dyDescent="0.3">
      <c r="A9" s="5">
        <v>43859</v>
      </c>
      <c r="B9" s="7">
        <f t="shared" si="5"/>
        <v>8</v>
      </c>
      <c r="C9">
        <v>39.506528408644797</v>
      </c>
      <c r="D9">
        <f t="shared" si="1"/>
        <v>6.2981422100738082E-6</v>
      </c>
      <c r="E9">
        <f t="shared" si="2"/>
        <v>1.3464664633960823E-4</v>
      </c>
      <c r="F9">
        <f t="shared" si="3"/>
        <v>2.9314989195979908E-4</v>
      </c>
      <c r="G9">
        <f t="shared" si="4"/>
        <v>4.3409468050948112E-4</v>
      </c>
    </row>
    <row r="10" spans="1:16" x14ac:dyDescent="0.3">
      <c r="A10" s="5">
        <v>43860</v>
      </c>
      <c r="B10" s="7">
        <f t="shared" si="5"/>
        <v>9</v>
      </c>
      <c r="C10">
        <v>34.9552716335876</v>
      </c>
      <c r="D10">
        <f t="shared" si="1"/>
        <v>5.5725795357893269E-6</v>
      </c>
      <c r="E10">
        <f t="shared" si="2"/>
        <v>1.1913499583331425E-4</v>
      </c>
      <c r="F10">
        <f t="shared" si="3"/>
        <v>2.5937824748401234E-4</v>
      </c>
      <c r="G10">
        <f t="shared" si="4"/>
        <v>3.8408582285311588E-4</v>
      </c>
    </row>
    <row r="11" spans="1:16" x14ac:dyDescent="0.3">
      <c r="A11" s="5">
        <v>43861</v>
      </c>
      <c r="B11" s="7">
        <f t="shared" si="5"/>
        <v>10</v>
      </c>
      <c r="C11">
        <v>29.421567316033101</v>
      </c>
      <c r="D11">
        <f t="shared" si="1"/>
        <v>4.6903947895125232E-6</v>
      </c>
      <c r="E11">
        <f t="shared" si="2"/>
        <v>1.0027495527276016E-4</v>
      </c>
      <c r="F11">
        <f t="shared" si="3"/>
        <v>2.1831655747549199E-4</v>
      </c>
      <c r="G11">
        <f t="shared" si="4"/>
        <v>3.2328190753776469E-4</v>
      </c>
    </row>
    <row r="12" spans="1:16" x14ac:dyDescent="0.3">
      <c r="A12" s="5">
        <v>43862</v>
      </c>
      <c r="B12" s="7">
        <f t="shared" si="5"/>
        <v>11</v>
      </c>
      <c r="C12">
        <v>29.599597588000702</v>
      </c>
      <c r="D12">
        <f t="shared" si="1"/>
        <v>4.7187764270725752E-6</v>
      </c>
      <c r="E12">
        <f t="shared" si="2"/>
        <v>1.0088172028180916E-4</v>
      </c>
      <c r="F12">
        <f t="shared" si="3"/>
        <v>2.1963759369646898E-4</v>
      </c>
      <c r="G12">
        <f t="shared" si="4"/>
        <v>3.2523809040535068E-4</v>
      </c>
    </row>
    <row r="13" spans="1:16" x14ac:dyDescent="0.3">
      <c r="A13" s="5">
        <v>43863</v>
      </c>
      <c r="B13" s="7">
        <f t="shared" si="5"/>
        <v>12</v>
      </c>
      <c r="C13">
        <v>29.9562407921504</v>
      </c>
      <c r="D13">
        <f t="shared" si="1"/>
        <v>4.7756325900529619E-6</v>
      </c>
      <c r="E13">
        <f t="shared" si="2"/>
        <v>1.0209723612976862E-4</v>
      </c>
      <c r="F13">
        <f t="shared" si="3"/>
        <v>2.2228398964610149E-4</v>
      </c>
      <c r="G13">
        <f t="shared" si="4"/>
        <v>3.2915685836592309E-4</v>
      </c>
    </row>
    <row r="14" spans="1:16" x14ac:dyDescent="0.3">
      <c r="A14" s="5">
        <v>43864</v>
      </c>
      <c r="B14" s="7">
        <f t="shared" si="5"/>
        <v>13</v>
      </c>
      <c r="C14">
        <v>24.834456843093601</v>
      </c>
      <c r="D14">
        <f t="shared" si="1"/>
        <v>3.959116308319269E-6</v>
      </c>
      <c r="E14">
        <f t="shared" si="2"/>
        <v>8.4641107743007406E-5</v>
      </c>
      <c r="F14">
        <f t="shared" si="3"/>
        <v>1.8427886816904237E-4</v>
      </c>
      <c r="G14">
        <f t="shared" si="4"/>
        <v>2.7287909222036905E-4</v>
      </c>
    </row>
    <row r="15" spans="1:16" x14ac:dyDescent="0.3">
      <c r="A15" s="5">
        <v>43865</v>
      </c>
      <c r="B15" s="7">
        <f t="shared" si="5"/>
        <v>14</v>
      </c>
      <c r="C15">
        <v>21.220808897687998</v>
      </c>
      <c r="D15">
        <f t="shared" si="1"/>
        <v>3.3830275054285214E-6</v>
      </c>
      <c r="E15">
        <f t="shared" si="2"/>
        <v>7.2325027426661266E-5</v>
      </c>
      <c r="F15">
        <f t="shared" si="3"/>
        <v>1.5746455297994572E-4</v>
      </c>
      <c r="G15">
        <f t="shared" si="4"/>
        <v>2.3317260791203551E-4</v>
      </c>
    </row>
    <row r="16" spans="1:16" x14ac:dyDescent="0.3">
      <c r="A16" s="5">
        <v>43866</v>
      </c>
      <c r="B16" s="7">
        <f t="shared" si="5"/>
        <v>15</v>
      </c>
      <c r="C16">
        <v>17.801648658218699</v>
      </c>
      <c r="D16">
        <f t="shared" si="1"/>
        <v>2.8379439889913867E-6</v>
      </c>
      <c r="E16">
        <f t="shared" si="2"/>
        <v>6.0671802552527977E-5</v>
      </c>
      <c r="F16">
        <f t="shared" si="3"/>
        <v>1.3209339294214455E-4</v>
      </c>
      <c r="G16">
        <f t="shared" si="4"/>
        <v>1.9560313948366391E-4</v>
      </c>
    </row>
    <row r="17" spans="1:7" x14ac:dyDescent="0.3">
      <c r="A17" s="5">
        <v>43867</v>
      </c>
      <c r="B17" s="7">
        <f t="shared" si="5"/>
        <v>16</v>
      </c>
      <c r="C17">
        <v>24.072174957360598</v>
      </c>
      <c r="D17">
        <f t="shared" si="1"/>
        <v>3.8375931091444426E-6</v>
      </c>
      <c r="E17">
        <f t="shared" si="2"/>
        <v>8.2043089045497105E-5</v>
      </c>
      <c r="F17">
        <f t="shared" si="3"/>
        <v>1.7862251562563225E-4</v>
      </c>
      <c r="G17">
        <f t="shared" si="4"/>
        <v>2.6450319778027379E-4</v>
      </c>
    </row>
    <row r="18" spans="1:7" x14ac:dyDescent="0.3">
      <c r="A18" s="5">
        <v>43868</v>
      </c>
      <c r="B18" s="7">
        <f t="shared" si="5"/>
        <v>17</v>
      </c>
      <c r="C18">
        <v>20.650867918690601</v>
      </c>
      <c r="D18">
        <f t="shared" si="1"/>
        <v>3.2921673493564726E-6</v>
      </c>
      <c r="E18">
        <f t="shared" si="2"/>
        <v>7.0382547423363372E-5</v>
      </c>
      <c r="F18">
        <f t="shared" si="3"/>
        <v>1.5323542571550128E-4</v>
      </c>
      <c r="G18">
        <f t="shared" si="4"/>
        <v>2.2691014048822113E-4</v>
      </c>
    </row>
    <row r="19" spans="1:7" x14ac:dyDescent="0.3">
      <c r="A19" s="5">
        <v>43869</v>
      </c>
      <c r="B19" s="7">
        <f t="shared" si="5"/>
        <v>18</v>
      </c>
      <c r="C19">
        <v>17.922363402708999</v>
      </c>
      <c r="D19">
        <f t="shared" si="1"/>
        <v>2.8571883685478115E-6</v>
      </c>
      <c r="E19">
        <f t="shared" si="2"/>
        <v>6.1083224060923662E-5</v>
      </c>
      <c r="F19">
        <f t="shared" si="3"/>
        <v>1.3298913133604357E-4</v>
      </c>
      <c r="G19">
        <f t="shared" si="4"/>
        <v>1.9692954376551505E-4</v>
      </c>
    </row>
    <row r="20" spans="1:7" x14ac:dyDescent="0.3">
      <c r="A20" s="5">
        <v>43870</v>
      </c>
      <c r="B20" s="7">
        <f t="shared" si="5"/>
        <v>19</v>
      </c>
      <c r="C20">
        <v>15.245582967353</v>
      </c>
      <c r="D20">
        <f t="shared" si="1"/>
        <v>2.4304552556649707E-6</v>
      </c>
      <c r="E20">
        <f t="shared" si="2"/>
        <v>5.1960187359746577E-5</v>
      </c>
      <c r="F20">
        <f t="shared" si="3"/>
        <v>1.13126644627315E-4</v>
      </c>
      <c r="G20">
        <f t="shared" si="4"/>
        <v>1.6751728724272654E-4</v>
      </c>
    </row>
    <row r="21" spans="1:7" x14ac:dyDescent="0.3">
      <c r="A21" s="5">
        <v>43871</v>
      </c>
      <c r="B21" s="7">
        <f t="shared" si="5"/>
        <v>20</v>
      </c>
      <c r="C21">
        <v>12.738164273531201</v>
      </c>
      <c r="D21">
        <f t="shared" si="1"/>
        <v>2.0307218407078725E-6</v>
      </c>
      <c r="E21">
        <f t="shared" si="2"/>
        <v>4.3414371473315278E-5</v>
      </c>
      <c r="F21">
        <f t="shared" si="3"/>
        <v>9.4520871131130064E-5</v>
      </c>
      <c r="G21">
        <f t="shared" si="4"/>
        <v>1.3996596444515322E-4</v>
      </c>
    </row>
    <row r="22" spans="1:7" x14ac:dyDescent="0.3">
      <c r="A22" s="5">
        <v>43872</v>
      </c>
      <c r="B22" s="7">
        <f t="shared" si="5"/>
        <v>21</v>
      </c>
      <c r="C22">
        <v>9.2329500380343994</v>
      </c>
      <c r="D22">
        <f t="shared" si="1"/>
        <v>1.471919571280846E-6</v>
      </c>
      <c r="E22">
        <f t="shared" si="2"/>
        <v>3.1467856289049604E-5</v>
      </c>
      <c r="F22">
        <f t="shared" si="3"/>
        <v>6.8511165499617573E-5</v>
      </c>
      <c r="G22">
        <f t="shared" si="4"/>
        <v>1.0145094135994803E-4</v>
      </c>
    </row>
    <row r="23" spans="1:7" x14ac:dyDescent="0.3">
      <c r="A23" s="5">
        <v>43873</v>
      </c>
      <c r="B23" s="7">
        <f t="shared" si="5"/>
        <v>22</v>
      </c>
      <c r="C23">
        <v>7.4662158327596897</v>
      </c>
      <c r="D23">
        <f t="shared" si="1"/>
        <v>1.1902662921790809E-6</v>
      </c>
      <c r="E23">
        <f t="shared" si="2"/>
        <v>2.5446450579767927E-5</v>
      </c>
      <c r="F23">
        <f t="shared" si="3"/>
        <v>5.5401485599608132E-5</v>
      </c>
      <c r="G23">
        <f t="shared" si="4"/>
        <v>8.2038202471555136E-5</v>
      </c>
    </row>
    <row r="24" spans="1:7" x14ac:dyDescent="0.3">
      <c r="A24" s="5">
        <v>43874</v>
      </c>
      <c r="B24" s="7">
        <f t="shared" si="5"/>
        <v>23</v>
      </c>
      <c r="C24">
        <v>5.9730823713457601</v>
      </c>
      <c r="D24">
        <f t="shared" si="1"/>
        <v>9.5223052296816463E-7</v>
      </c>
      <c r="E24">
        <f t="shared" si="2"/>
        <v>2.0357534362243641E-5</v>
      </c>
      <c r="F24">
        <f t="shared" si="3"/>
        <v>4.4322002523609116E-5</v>
      </c>
      <c r="G24">
        <f t="shared" si="4"/>
        <v>6.563176740882092E-5</v>
      </c>
    </row>
    <row r="25" spans="1:7" x14ac:dyDescent="0.3">
      <c r="A25" s="5">
        <v>43875</v>
      </c>
      <c r="B25" s="7">
        <f t="shared" si="5"/>
        <v>24</v>
      </c>
      <c r="C25">
        <v>4.7342920428801696</v>
      </c>
      <c r="D25">
        <f t="shared" si="1"/>
        <v>7.5474220973451972E-7</v>
      </c>
      <c r="E25">
        <f t="shared" si="2"/>
        <v>1.6135473605081931E-5</v>
      </c>
      <c r="F25">
        <f t="shared" si="3"/>
        <v>3.5129819216734009E-5</v>
      </c>
      <c r="G25">
        <f t="shared" si="4"/>
        <v>5.2020035031550462E-5</v>
      </c>
    </row>
    <row r="26" spans="1:7" x14ac:dyDescent="0.3">
      <c r="A26" s="5">
        <v>43876</v>
      </c>
      <c r="B26" s="7">
        <f t="shared" si="5"/>
        <v>25</v>
      </c>
      <c r="C26">
        <v>3.7220930991446601</v>
      </c>
      <c r="D26">
        <f t="shared" si="1"/>
        <v>5.933771607332066E-7</v>
      </c>
      <c r="E26">
        <f t="shared" si="2"/>
        <v>1.2685684451432646E-5</v>
      </c>
      <c r="F26">
        <f t="shared" si="3"/>
        <v>2.7619009663218347E-5</v>
      </c>
      <c r="G26">
        <f t="shared" si="4"/>
        <v>4.0898071275384195E-5</v>
      </c>
    </row>
    <row r="27" spans="1:7" x14ac:dyDescent="0.3">
      <c r="A27" s="5">
        <v>43877</v>
      </c>
      <c r="B27" s="7">
        <f t="shared" si="5"/>
        <v>26</v>
      </c>
      <c r="C27">
        <v>2.9055364960255399</v>
      </c>
      <c r="D27">
        <f t="shared" si="1"/>
        <v>4.6320147038088314E-7</v>
      </c>
      <c r="E27">
        <f t="shared" si="2"/>
        <v>9.9026859804155472E-6</v>
      </c>
      <c r="F27">
        <f t="shared" si="3"/>
        <v>2.1559922985001106E-5</v>
      </c>
      <c r="G27">
        <f t="shared" si="4"/>
        <v>3.1925810435797536E-5</v>
      </c>
    </row>
    <row r="28" spans="1:7" x14ac:dyDescent="0.3">
      <c r="A28" s="5">
        <v>43878</v>
      </c>
      <c r="B28" s="7">
        <f t="shared" si="5"/>
        <v>27</v>
      </c>
      <c r="C28">
        <v>2.2538949301818301</v>
      </c>
      <c r="D28">
        <f t="shared" si="1"/>
        <v>3.5931658307246564E-7</v>
      </c>
      <c r="E28">
        <f t="shared" si="2"/>
        <v>7.6817530108371069E-6</v>
      </c>
      <c r="F28">
        <f t="shared" si="3"/>
        <v>1.6724553684827494E-5</v>
      </c>
      <c r="G28">
        <f t="shared" si="4"/>
        <v>2.4765623278737064E-5</v>
      </c>
    </row>
    <row r="29" spans="1:7" x14ac:dyDescent="0.3">
      <c r="A29" s="5">
        <v>43879</v>
      </c>
      <c r="B29" s="7">
        <f t="shared" si="5"/>
        <v>28</v>
      </c>
      <c r="C29">
        <v>1.7386562350367301</v>
      </c>
      <c r="D29">
        <f t="shared" si="1"/>
        <v>2.771770809478845E-7</v>
      </c>
      <c r="E29">
        <f t="shared" si="2"/>
        <v>5.9257100184464393E-6</v>
      </c>
      <c r="F29">
        <f t="shared" si="3"/>
        <v>1.2901333222301532E-5</v>
      </c>
      <c r="G29">
        <f t="shared" si="4"/>
        <v>1.9104220321695857E-5</v>
      </c>
    </row>
    <row r="30" spans="1:7" x14ac:dyDescent="0.3">
      <c r="A30" s="5">
        <v>43880</v>
      </c>
      <c r="B30" s="7">
        <f t="shared" si="5"/>
        <v>29</v>
      </c>
      <c r="C30">
        <v>1.3345190448686299</v>
      </c>
      <c r="D30">
        <f t="shared" si="1"/>
        <v>2.1274941295007144E-7</v>
      </c>
      <c r="E30">
        <f t="shared" si="2"/>
        <v>4.5483245707962246E-6</v>
      </c>
      <c r="F30">
        <f t="shared" si="3"/>
        <v>9.9025181300396894E-6</v>
      </c>
      <c r="G30">
        <f t="shared" si="4"/>
        <v>1.4663592113785986E-5</v>
      </c>
    </row>
    <row r="31" spans="1:7" x14ac:dyDescent="0.3">
      <c r="A31" s="5">
        <v>43881</v>
      </c>
      <c r="B31" s="7">
        <f t="shared" si="5"/>
        <v>30</v>
      </c>
      <c r="C31">
        <v>11.0197350237835</v>
      </c>
      <c r="D31">
        <f t="shared" si="1"/>
        <v>1.7567693516176593E-6</v>
      </c>
      <c r="E31">
        <f t="shared" si="2"/>
        <v>3.7557599320189653E-5</v>
      </c>
      <c r="F31">
        <f t="shared" si="3"/>
        <v>8.1769628002567412E-5</v>
      </c>
      <c r="G31">
        <f t="shared" si="4"/>
        <v>1.2108399667437472E-4</v>
      </c>
    </row>
    <row r="32" spans="1:7" x14ac:dyDescent="0.3">
      <c r="A32" s="5">
        <v>43882</v>
      </c>
      <c r="B32" s="7">
        <f t="shared" si="5"/>
        <v>31</v>
      </c>
      <c r="C32">
        <v>30.6057388483257</v>
      </c>
      <c r="D32">
        <f t="shared" si="1"/>
        <v>4.8791757584287344E-6</v>
      </c>
      <c r="E32">
        <f t="shared" si="2"/>
        <v>1.0431086356277189E-4</v>
      </c>
      <c r="F32">
        <f t="shared" si="3"/>
        <v>2.2710345348322838E-4</v>
      </c>
      <c r="G32">
        <f t="shared" si="4"/>
        <v>3.3629349280442898E-4</v>
      </c>
    </row>
    <row r="33" spans="1:7" x14ac:dyDescent="0.3">
      <c r="A33" s="5">
        <v>43883</v>
      </c>
      <c r="B33" s="7">
        <f t="shared" si="5"/>
        <v>32</v>
      </c>
      <c r="C33">
        <v>159.49094219890799</v>
      </c>
      <c r="D33">
        <f t="shared" si="1"/>
        <v>2.5426092234608518E-5</v>
      </c>
      <c r="E33">
        <f t="shared" si="2"/>
        <v>5.4357903247019112E-4</v>
      </c>
      <c r="F33">
        <f t="shared" si="3"/>
        <v>1.1834690203745056E-3</v>
      </c>
      <c r="G33">
        <f t="shared" si="4"/>
        <v>1.7524741450793053E-3</v>
      </c>
    </row>
    <row r="34" spans="1:7" x14ac:dyDescent="0.3">
      <c r="A34" s="5">
        <v>43884</v>
      </c>
      <c r="B34" s="7">
        <f t="shared" si="5"/>
        <v>33</v>
      </c>
      <c r="C34">
        <v>205.06830360431599</v>
      </c>
      <c r="D34">
        <f t="shared" si="1"/>
        <v>3.2692048400688051E-5</v>
      </c>
      <c r="E34">
        <f t="shared" si="2"/>
        <v>6.9891636808137641E-4</v>
      </c>
      <c r="F34">
        <f t="shared" si="3"/>
        <v>1.5216662528320258E-3</v>
      </c>
      <c r="G34">
        <f t="shared" si="4"/>
        <v>2.2532746693140903E-3</v>
      </c>
    </row>
    <row r="35" spans="1:7" x14ac:dyDescent="0.3">
      <c r="A35" s="5">
        <v>43885</v>
      </c>
      <c r="B35" s="7">
        <f t="shared" si="5"/>
        <v>34</v>
      </c>
      <c r="C35">
        <v>463.654898937582</v>
      </c>
      <c r="D35">
        <f t="shared" si="1"/>
        <v>7.391599838135365E-5</v>
      </c>
      <c r="E35">
        <f t="shared" si="2"/>
        <v>1.5802344502437878E-3</v>
      </c>
      <c r="F35">
        <f t="shared" si="3"/>
        <v>3.4404537428411879E-3</v>
      </c>
      <c r="G35">
        <f t="shared" si="4"/>
        <v>5.0946041914663297E-3</v>
      </c>
    </row>
    <row r="36" spans="1:7" x14ac:dyDescent="0.3">
      <c r="A36" s="5">
        <v>43886</v>
      </c>
      <c r="B36" s="7">
        <f t="shared" si="5"/>
        <v>35</v>
      </c>
      <c r="C36">
        <v>530.04024022189606</v>
      </c>
      <c r="D36">
        <f t="shared" si="1"/>
        <v>8.4499168731026904E-5</v>
      </c>
      <c r="E36">
        <f t="shared" si="2"/>
        <v>1.8064898042345298E-3</v>
      </c>
      <c r="F36">
        <f t="shared" si="3"/>
        <v>3.9330522172987071E-3</v>
      </c>
      <c r="G36">
        <f t="shared" si="4"/>
        <v>5.8240411902642638E-3</v>
      </c>
    </row>
    <row r="37" spans="1:7" x14ac:dyDescent="0.3">
      <c r="A37" s="5">
        <v>43887</v>
      </c>
      <c r="B37" s="7">
        <f t="shared" si="5"/>
        <v>36</v>
      </c>
      <c r="C37">
        <v>629.12189997131804</v>
      </c>
      <c r="D37">
        <f t="shared" si="1"/>
        <v>1.0029479564760142E-4</v>
      </c>
      <c r="E37">
        <f t="shared" si="2"/>
        <v>2.1441811614964488E-3</v>
      </c>
      <c r="F37">
        <f t="shared" si="3"/>
        <v>4.6682668519610849E-3</v>
      </c>
      <c r="G37">
        <f t="shared" si="4"/>
        <v>6.9127428091051348E-3</v>
      </c>
    </row>
    <row r="38" spans="1:7" x14ac:dyDescent="0.3">
      <c r="A38" s="5">
        <v>43888</v>
      </c>
      <c r="B38" s="7">
        <f t="shared" si="5"/>
        <v>37</v>
      </c>
      <c r="C38">
        <v>754.56643761064595</v>
      </c>
      <c r="D38">
        <f t="shared" si="1"/>
        <v>1.2029320019879861E-4</v>
      </c>
      <c r="E38">
        <f t="shared" si="2"/>
        <v>2.5717228103106795E-3</v>
      </c>
      <c r="F38">
        <f t="shared" si="3"/>
        <v>5.5991016819804448E-3</v>
      </c>
      <c r="G38">
        <f t="shared" si="4"/>
        <v>8.2911176924899237E-3</v>
      </c>
    </row>
    <row r="39" spans="1:7" x14ac:dyDescent="0.3">
      <c r="A39" s="5">
        <v>43889</v>
      </c>
      <c r="B39" s="7">
        <f t="shared" si="5"/>
        <v>38</v>
      </c>
      <c r="C39">
        <v>1012.41020078649</v>
      </c>
      <c r="D39">
        <f t="shared" si="1"/>
        <v>1.6139872766161436E-4</v>
      </c>
      <c r="E39">
        <f t="shared" si="2"/>
        <v>3.4505091625839069E-3</v>
      </c>
      <c r="F39">
        <f t="shared" si="3"/>
        <v>7.5123771420678677E-3</v>
      </c>
      <c r="G39">
        <f t="shared" si="4"/>
        <v>1.1124285032313389E-2</v>
      </c>
    </row>
    <row r="40" spans="1:7" x14ac:dyDescent="0.3">
      <c r="A40" s="5">
        <v>43890</v>
      </c>
      <c r="B40" s="7">
        <f t="shared" si="5"/>
        <v>39</v>
      </c>
      <c r="C40">
        <v>1585.19327235533</v>
      </c>
      <c r="D40">
        <f t="shared" si="1"/>
        <v>2.5271197095519751E-4</v>
      </c>
      <c r="E40">
        <f t="shared" si="2"/>
        <v>5.4026756214815711E-3</v>
      </c>
      <c r="F40">
        <f t="shared" si="3"/>
        <v>1.1762593557187376E-2</v>
      </c>
      <c r="G40">
        <f t="shared" si="4"/>
        <v>1.7417981149624145E-2</v>
      </c>
    </row>
    <row r="41" spans="1:7" x14ac:dyDescent="0.3">
      <c r="A41" s="5">
        <v>43891</v>
      </c>
      <c r="B41" s="7">
        <f t="shared" si="5"/>
        <v>40</v>
      </c>
      <c r="C41">
        <v>2885.3536937054701</v>
      </c>
      <c r="D41">
        <f t="shared" si="1"/>
        <v>4.5998392218492994E-4</v>
      </c>
      <c r="E41">
        <f t="shared" si="2"/>
        <v>9.8338987000444866E-3</v>
      </c>
      <c r="F41">
        <f t="shared" si="3"/>
        <v>2.1410160741698558E-2</v>
      </c>
      <c r="G41">
        <f t="shared" si="4"/>
        <v>3.1704043363927972E-2</v>
      </c>
    </row>
    <row r="42" spans="1:7" x14ac:dyDescent="0.3">
      <c r="A42" s="5">
        <v>43892</v>
      </c>
      <c r="B42" s="7">
        <f t="shared" si="5"/>
        <v>41</v>
      </c>
      <c r="C42">
        <v>3514.2852997944101</v>
      </c>
      <c r="D42">
        <f t="shared" si="1"/>
        <v>5.6024838112664506E-4</v>
      </c>
      <c r="E42">
        <f t="shared" si="2"/>
        <v>1.1977431299540851E-2</v>
      </c>
      <c r="F42">
        <f t="shared" si="3"/>
        <v>2.6077015557894753E-2</v>
      </c>
      <c r="G42">
        <f t="shared" si="4"/>
        <v>3.8614695238562251E-2</v>
      </c>
    </row>
    <row r="43" spans="1:7" x14ac:dyDescent="0.3">
      <c r="A43" s="5">
        <v>43893</v>
      </c>
      <c r="B43" s="7">
        <f t="shared" si="5"/>
        <v>42</v>
      </c>
      <c r="C43">
        <v>3505.42170115509</v>
      </c>
      <c r="D43">
        <f t="shared" si="1"/>
        <v>5.5883534366240565E-4</v>
      </c>
      <c r="E43">
        <f t="shared" si="2"/>
        <v>1.1947222271328096E-2</v>
      </c>
      <c r="F43">
        <f t="shared" si="3"/>
        <v>2.6011245086831971E-2</v>
      </c>
      <c r="G43">
        <f t="shared" si="4"/>
        <v>3.8517302701822471E-2</v>
      </c>
    </row>
    <row r="44" spans="1:7" x14ac:dyDescent="0.3">
      <c r="A44" s="5">
        <v>43894</v>
      </c>
      <c r="B44" s="7">
        <f t="shared" si="5"/>
        <v>43</v>
      </c>
      <c r="C44">
        <v>4307.5581460264202</v>
      </c>
      <c r="D44">
        <f t="shared" si="1"/>
        <v>6.8671216820711048E-4</v>
      </c>
      <c r="E44">
        <f t="shared" si="2"/>
        <v>1.4681073777882317E-2</v>
      </c>
      <c r="F44">
        <f t="shared" si="3"/>
        <v>3.1963330011094596E-2</v>
      </c>
      <c r="G44">
        <f t="shared" si="4"/>
        <v>4.733111595718402E-2</v>
      </c>
    </row>
    <row r="45" spans="1:7" x14ac:dyDescent="0.3">
      <c r="A45" s="5">
        <v>43895</v>
      </c>
      <c r="B45" s="7">
        <f t="shared" si="5"/>
        <v>44</v>
      </c>
      <c r="C45">
        <v>4600.7583968007702</v>
      </c>
      <c r="D45">
        <f t="shared" si="1"/>
        <v>7.3345423717113725E-4</v>
      </c>
      <c r="E45">
        <f t="shared" si="2"/>
        <v>1.5680362555279919E-2</v>
      </c>
      <c r="F45">
        <f t="shared" si="3"/>
        <v>3.4138960857420207E-2</v>
      </c>
      <c r="G45">
        <f t="shared" si="4"/>
        <v>5.0552777649871261E-2</v>
      </c>
    </row>
    <row r="46" spans="1:7" x14ac:dyDescent="0.3">
      <c r="A46" s="5">
        <v>43896</v>
      </c>
      <c r="B46" s="7">
        <f t="shared" si="5"/>
        <v>45</v>
      </c>
      <c r="C46">
        <v>5312.8374883152901</v>
      </c>
      <c r="D46">
        <f t="shared" si="1"/>
        <v>8.4697409234011875E-4</v>
      </c>
      <c r="E46">
        <f t="shared" si="2"/>
        <v>1.8107279458968298E-2</v>
      </c>
      <c r="F46">
        <f t="shared" si="3"/>
        <v>3.942279411619462E-2</v>
      </c>
      <c r="G46">
        <f t="shared" si="4"/>
        <v>5.837704766750304E-2</v>
      </c>
    </row>
    <row r="47" spans="1:7" x14ac:dyDescent="0.3">
      <c r="A47" s="5">
        <v>43897</v>
      </c>
      <c r="B47" s="7">
        <f t="shared" si="5"/>
        <v>46</v>
      </c>
      <c r="C47">
        <v>8708.3163633745808</v>
      </c>
      <c r="D47">
        <f t="shared" si="1"/>
        <v>1.3882823187988463E-3</v>
      </c>
      <c r="E47">
        <f t="shared" si="2"/>
        <v>2.9679793209472304E-2</v>
      </c>
      <c r="F47">
        <f t="shared" si="3"/>
        <v>6.4618231565909928E-2</v>
      </c>
      <c r="G47">
        <f t="shared" si="4"/>
        <v>9.5686307094181078E-2</v>
      </c>
    </row>
    <row r="48" spans="1:7" x14ac:dyDescent="0.3">
      <c r="A48" s="5">
        <v>43898</v>
      </c>
      <c r="B48" s="7">
        <f t="shared" si="5"/>
        <v>47</v>
      </c>
      <c r="C48">
        <v>11506.119474539901</v>
      </c>
      <c r="D48">
        <f t="shared" si="1"/>
        <v>1.8343089017382448E-3</v>
      </c>
      <c r="E48">
        <f t="shared" si="2"/>
        <v>3.9215300914434294E-2</v>
      </c>
      <c r="F48">
        <f t="shared" si="3"/>
        <v>8.5378741608180125E-2</v>
      </c>
      <c r="G48">
        <f t="shared" si="4"/>
        <v>0.12642835142435266</v>
      </c>
    </row>
    <row r="49" spans="1:9" x14ac:dyDescent="0.3">
      <c r="A49" s="5">
        <v>43899</v>
      </c>
      <c r="B49" s="7">
        <f t="shared" si="5"/>
        <v>48</v>
      </c>
      <c r="C49">
        <v>14149.2093810857</v>
      </c>
      <c r="D49">
        <f t="shared" si="1"/>
        <v>2.2556710607527924E-3</v>
      </c>
      <c r="E49">
        <f t="shared" si="2"/>
        <v>4.8223513132154401E-2</v>
      </c>
      <c r="F49">
        <f t="shared" si="3"/>
        <v>0.10499123482776634</v>
      </c>
      <c r="G49">
        <f t="shared" si="4"/>
        <v>0.15547041902067354</v>
      </c>
    </row>
    <row r="50" spans="1:9" x14ac:dyDescent="0.3">
      <c r="A50" s="5">
        <v>43900</v>
      </c>
      <c r="B50" s="7">
        <f t="shared" si="5"/>
        <v>49</v>
      </c>
      <c r="C50">
        <v>18107.396166860301</v>
      </c>
      <c r="D50">
        <f t="shared" si="1"/>
        <v>2.8866863454414969E-3</v>
      </c>
      <c r="E50">
        <f t="shared" si="2"/>
        <v>6.1713855051787156E-2</v>
      </c>
      <c r="F50">
        <f t="shared" si="3"/>
        <v>0.13436212807873149</v>
      </c>
      <c r="G50">
        <f t="shared" si="4"/>
        <v>0.19896266947596014</v>
      </c>
    </row>
    <row r="51" spans="1:9" x14ac:dyDescent="0.3">
      <c r="A51" s="5">
        <v>43901</v>
      </c>
      <c r="B51" s="7">
        <f t="shared" si="5"/>
        <v>50</v>
      </c>
      <c r="C51">
        <v>22301.811638080999</v>
      </c>
      <c r="D51">
        <f t="shared" si="1"/>
        <v>3.5553612756361011E-3</v>
      </c>
      <c r="E51">
        <f t="shared" si="2"/>
        <v>7.6009314544280893E-2</v>
      </c>
      <c r="F51">
        <f t="shared" si="3"/>
        <v>0.16548590664778942</v>
      </c>
      <c r="G51">
        <f t="shared" si="4"/>
        <v>0.24505058246770642</v>
      </c>
    </row>
    <row r="52" spans="1:9" x14ac:dyDescent="0.3">
      <c r="A52" s="5">
        <v>43902</v>
      </c>
      <c r="B52" s="7">
        <f t="shared" si="5"/>
        <v>51</v>
      </c>
      <c r="C52">
        <v>25605.084789522101</v>
      </c>
      <c r="D52">
        <f t="shared" si="1"/>
        <v>4.0819700389093201E-3</v>
      </c>
      <c r="E52">
        <f t="shared" si="2"/>
        <v>8.7267571589409856E-2</v>
      </c>
      <c r="F52">
        <f t="shared" si="3"/>
        <v>0.18999715090196109</v>
      </c>
      <c r="G52">
        <f t="shared" si="4"/>
        <v>0.28134669253028027</v>
      </c>
      <c r="H52" s="4" t="s">
        <v>104</v>
      </c>
      <c r="I52" s="4" t="s">
        <v>105</v>
      </c>
    </row>
    <row r="53" spans="1:9" x14ac:dyDescent="0.3">
      <c r="A53" s="21">
        <v>43903</v>
      </c>
      <c r="B53" s="17">
        <f t="shared" si="5"/>
        <v>52</v>
      </c>
      <c r="C53">
        <v>28058.477651859699</v>
      </c>
      <c r="D53">
        <f t="shared" si="1"/>
        <v>4.4730906401515462E-3</v>
      </c>
      <c r="E53">
        <f t="shared" si="2"/>
        <v>9.562925595839139E-2</v>
      </c>
      <c r="F53">
        <f t="shared" si="3"/>
        <v>0.20820203706887197</v>
      </c>
      <c r="G53">
        <f t="shared" si="4"/>
        <v>0.30830438366741492</v>
      </c>
      <c r="H53">
        <f>0.6*G53</f>
        <v>0.18498263020044894</v>
      </c>
      <c r="I53">
        <f>0.1*G53</f>
        <v>3.0830438366741493E-2</v>
      </c>
    </row>
    <row r="54" spans="1:9" x14ac:dyDescent="0.3">
      <c r="A54" s="5">
        <v>43904</v>
      </c>
      <c r="B54" s="7">
        <f t="shared" si="5"/>
        <v>53</v>
      </c>
      <c r="C54" s="6"/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ref="H54:H59" si="8">0.6*G54</f>
        <v>0</v>
      </c>
      <c r="I54">
        <f t="shared" ref="I54:I59" si="9">0.1*G54</f>
        <v>0</v>
      </c>
    </row>
    <row r="55" spans="1:9" x14ac:dyDescent="0.3">
      <c r="A55" s="5">
        <v>43905</v>
      </c>
      <c r="B55" s="7">
        <f t="shared" si="5"/>
        <v>54</v>
      </c>
      <c r="C55" s="6"/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8"/>
        <v>0</v>
      </c>
      <c r="I55">
        <f t="shared" si="9"/>
        <v>0</v>
      </c>
    </row>
    <row r="56" spans="1:9" x14ac:dyDescent="0.3">
      <c r="A56" s="5">
        <v>43906</v>
      </c>
      <c r="B56" s="7">
        <f t="shared" si="5"/>
        <v>55</v>
      </c>
      <c r="C56" s="6"/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8"/>
        <v>0</v>
      </c>
      <c r="I56">
        <f t="shared" si="9"/>
        <v>0</v>
      </c>
    </row>
    <row r="57" spans="1:9" x14ac:dyDescent="0.3">
      <c r="A57" s="5">
        <v>43907</v>
      </c>
      <c r="B57" s="7">
        <f t="shared" si="5"/>
        <v>56</v>
      </c>
      <c r="C57" s="6"/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8"/>
        <v>0</v>
      </c>
      <c r="I57">
        <f t="shared" si="9"/>
        <v>0</v>
      </c>
    </row>
    <row r="58" spans="1:9" x14ac:dyDescent="0.3">
      <c r="A58" s="5">
        <v>43908</v>
      </c>
      <c r="B58" s="7">
        <f t="shared" si="5"/>
        <v>57</v>
      </c>
      <c r="C58" s="6"/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8"/>
        <v>0</v>
      </c>
      <c r="I58">
        <f t="shared" si="9"/>
        <v>0</v>
      </c>
    </row>
    <row r="59" spans="1:9" x14ac:dyDescent="0.3">
      <c r="A59" s="5">
        <v>43909</v>
      </c>
      <c r="B59" s="7">
        <f t="shared" si="5"/>
        <v>58</v>
      </c>
      <c r="C59" s="6"/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8"/>
        <v>0</v>
      </c>
      <c r="I59">
        <f t="shared" si="9"/>
        <v>0</v>
      </c>
    </row>
    <row r="60" spans="1:9" x14ac:dyDescent="0.3">
      <c r="B60" s="7"/>
    </row>
    <row r="61" spans="1:9" x14ac:dyDescent="0.3">
      <c r="B61" s="7"/>
    </row>
    <row r="62" spans="1:9" x14ac:dyDescent="0.3">
      <c r="B62" s="7"/>
    </row>
    <row r="63" spans="1:9" x14ac:dyDescent="0.3">
      <c r="B63" s="7"/>
    </row>
    <row r="64" spans="1:9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6647-2FB3-47D5-9609-DE2082804B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163B-E4E3-4557-BDF0-50B3E5EB3752}">
  <dimension ref="B2:E12"/>
  <sheetViews>
    <sheetView topLeftCell="A2" workbookViewId="0">
      <selection activeCell="D7" sqref="D7"/>
    </sheetView>
  </sheetViews>
  <sheetFormatPr defaultRowHeight="14.4" x14ac:dyDescent="0.3"/>
  <cols>
    <col min="2" max="2" width="13" customWidth="1"/>
    <col min="3" max="3" width="13.44140625" customWidth="1"/>
    <col min="4" max="4" width="18.109375" customWidth="1"/>
    <col min="5" max="5" width="22.5546875" customWidth="1"/>
  </cols>
  <sheetData>
    <row r="2" spans="2:5" x14ac:dyDescent="0.3">
      <c r="B2" s="4" t="s">
        <v>16</v>
      </c>
      <c r="C2" s="4" t="s">
        <v>15</v>
      </c>
      <c r="D2" s="4"/>
      <c r="E2" s="4"/>
    </row>
    <row r="3" spans="2:5" x14ac:dyDescent="0.3">
      <c r="B3" t="s">
        <v>3</v>
      </c>
      <c r="C3">
        <v>1386</v>
      </c>
      <c r="D3" s="33">
        <f>C3*1000000</f>
        <v>1386000000</v>
      </c>
      <c r="E3" s="33"/>
    </row>
    <row r="4" spans="2:5" x14ac:dyDescent="0.3">
      <c r="B4" t="s">
        <v>17</v>
      </c>
      <c r="C4">
        <v>7.5</v>
      </c>
      <c r="D4" s="33">
        <f t="shared" ref="D4:D12" si="0">C4*1000000</f>
        <v>7500000</v>
      </c>
      <c r="E4" s="33"/>
    </row>
    <row r="5" spans="2:5" x14ac:dyDescent="0.3">
      <c r="B5" t="s">
        <v>21</v>
      </c>
      <c r="C5">
        <v>12.7</v>
      </c>
      <c r="D5" s="33">
        <f t="shared" si="0"/>
        <v>12700000</v>
      </c>
      <c r="E5" s="33"/>
    </row>
    <row r="6" spans="2:5" x14ac:dyDescent="0.3">
      <c r="B6" t="s">
        <v>18</v>
      </c>
      <c r="C6">
        <v>39.6</v>
      </c>
      <c r="D6" s="33">
        <f t="shared" si="0"/>
        <v>39600000</v>
      </c>
      <c r="E6" s="33"/>
    </row>
    <row r="7" spans="2:5" x14ac:dyDescent="0.3">
      <c r="B7" t="s">
        <v>5</v>
      </c>
      <c r="C7">
        <v>82.8</v>
      </c>
      <c r="D7" s="33">
        <f t="shared" si="0"/>
        <v>82800000</v>
      </c>
      <c r="E7" s="33"/>
    </row>
    <row r="8" spans="2:5" x14ac:dyDescent="0.3">
      <c r="B8" t="s">
        <v>2</v>
      </c>
      <c r="C8">
        <v>60.5</v>
      </c>
      <c r="D8" s="33">
        <f t="shared" si="0"/>
        <v>60500000</v>
      </c>
      <c r="E8" s="33"/>
    </row>
    <row r="9" spans="2:5" x14ac:dyDescent="0.3">
      <c r="B9" t="s">
        <v>0</v>
      </c>
      <c r="C9">
        <v>46.7</v>
      </c>
      <c r="D9" s="33">
        <f t="shared" si="0"/>
        <v>46700000</v>
      </c>
      <c r="E9" s="33"/>
    </row>
    <row r="10" spans="2:5" x14ac:dyDescent="0.3">
      <c r="B10" t="s">
        <v>6</v>
      </c>
      <c r="C10">
        <v>81</v>
      </c>
      <c r="D10" s="33">
        <f t="shared" si="0"/>
        <v>81000000</v>
      </c>
      <c r="E10" s="33"/>
    </row>
    <row r="11" spans="2:5" x14ac:dyDescent="0.3">
      <c r="B11" t="s">
        <v>20</v>
      </c>
      <c r="C11">
        <v>21.3</v>
      </c>
      <c r="D11" s="33">
        <f t="shared" si="0"/>
        <v>21300000</v>
      </c>
      <c r="E11" s="33"/>
    </row>
    <row r="12" spans="2:5" x14ac:dyDescent="0.3">
      <c r="B12" t="s">
        <v>19</v>
      </c>
      <c r="C12">
        <v>4.7</v>
      </c>
      <c r="D12" s="33">
        <f t="shared" si="0"/>
        <v>4700000</v>
      </c>
      <c r="E1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DAA9-FF92-46CF-BFB9-4E4A9072F657}">
  <dimension ref="B2:K109"/>
  <sheetViews>
    <sheetView workbookViewId="0">
      <selection activeCell="F15" sqref="F15"/>
    </sheetView>
  </sheetViews>
  <sheetFormatPr defaultRowHeight="14.4" x14ac:dyDescent="0.3"/>
  <cols>
    <col min="1" max="1" width="3.6640625" customWidth="1"/>
    <col min="2" max="2" width="11.109375" customWidth="1"/>
    <col min="4" max="4" width="13.88671875" customWidth="1"/>
    <col min="5" max="5" width="14.21875" customWidth="1"/>
    <col min="6" max="6" width="12.5546875" customWidth="1"/>
    <col min="7" max="7" width="14.33203125" customWidth="1"/>
    <col min="8" max="8" width="8.77734375" customWidth="1"/>
    <col min="9" max="9" width="3.88671875" customWidth="1"/>
    <col min="10" max="10" width="19.5546875" customWidth="1"/>
    <col min="11" max="11" width="16.77734375" customWidth="1"/>
  </cols>
  <sheetData>
    <row r="2" spans="2:11" ht="28.8" x14ac:dyDescent="0.3">
      <c r="B2" s="1" t="s">
        <v>12</v>
      </c>
      <c r="C2" s="1" t="s">
        <v>8</v>
      </c>
      <c r="D2" s="1" t="s">
        <v>9</v>
      </c>
      <c r="E2" s="1" t="s">
        <v>11</v>
      </c>
      <c r="F2" s="1" t="s">
        <v>10</v>
      </c>
      <c r="G2" s="1" t="s">
        <v>14</v>
      </c>
      <c r="H2" s="1" t="s">
        <v>13</v>
      </c>
      <c r="I2" s="2"/>
      <c r="J2" s="1" t="s">
        <v>82</v>
      </c>
      <c r="K2" s="10" t="s">
        <v>83</v>
      </c>
    </row>
    <row r="3" spans="2:11" x14ac:dyDescent="0.3">
      <c r="B3" s="3">
        <v>43847</v>
      </c>
      <c r="C3" t="s">
        <v>17</v>
      </c>
      <c r="D3" t="s">
        <v>7</v>
      </c>
      <c r="E3" s="1">
        <f>J3/K3</f>
        <v>1</v>
      </c>
      <c r="F3" s="1">
        <v>58.2</v>
      </c>
      <c r="G3" s="1">
        <v>7.5</v>
      </c>
      <c r="H3" s="1">
        <f>(E3/G3)*F3</f>
        <v>7.7600000000000007</v>
      </c>
      <c r="I3" s="2"/>
      <c r="J3" s="1">
        <v>1</v>
      </c>
      <c r="K3" s="1">
        <v>1</v>
      </c>
    </row>
    <row r="4" spans="2:11" x14ac:dyDescent="0.3">
      <c r="B4" s="3">
        <v>43847</v>
      </c>
      <c r="C4" t="s">
        <v>17</v>
      </c>
      <c r="D4" t="s">
        <v>4</v>
      </c>
      <c r="E4" s="1"/>
      <c r="F4" s="1"/>
      <c r="G4" s="1">
        <v>7.5</v>
      </c>
      <c r="H4" s="1"/>
      <c r="I4" s="2"/>
      <c r="J4" s="1"/>
      <c r="K4" s="1"/>
    </row>
    <row r="5" spans="2:11" x14ac:dyDescent="0.3">
      <c r="B5" s="3">
        <v>43847</v>
      </c>
      <c r="C5" t="s">
        <v>17</v>
      </c>
      <c r="D5" t="s">
        <v>1</v>
      </c>
      <c r="E5" s="1"/>
      <c r="F5" s="1"/>
      <c r="G5" s="1">
        <v>7.5</v>
      </c>
      <c r="H5" s="1"/>
      <c r="I5" s="2"/>
      <c r="J5" s="1"/>
      <c r="K5" s="1"/>
    </row>
    <row r="6" spans="2:11" x14ac:dyDescent="0.3">
      <c r="B6" s="8">
        <v>43847</v>
      </c>
      <c r="C6" s="35" t="s">
        <v>81</v>
      </c>
      <c r="D6" s="35"/>
      <c r="E6" s="1"/>
      <c r="F6" s="1"/>
      <c r="G6" s="1"/>
      <c r="H6" s="1"/>
      <c r="I6" s="2"/>
      <c r="J6" s="1"/>
      <c r="K6" s="1"/>
    </row>
    <row r="7" spans="2:11" x14ac:dyDescent="0.3">
      <c r="B7" s="3">
        <v>43848</v>
      </c>
      <c r="C7" t="s">
        <v>17</v>
      </c>
      <c r="D7" t="s">
        <v>7</v>
      </c>
      <c r="E7" s="1"/>
      <c r="F7" s="1">
        <v>58.2</v>
      </c>
      <c r="G7" s="1">
        <v>7.5</v>
      </c>
      <c r="H7" s="1"/>
      <c r="I7" s="2"/>
      <c r="J7" s="1"/>
      <c r="K7" s="1"/>
    </row>
    <row r="8" spans="2:11" x14ac:dyDescent="0.3">
      <c r="B8" s="3">
        <v>43848</v>
      </c>
      <c r="C8" t="s">
        <v>17</v>
      </c>
      <c r="D8" t="s">
        <v>4</v>
      </c>
      <c r="E8" s="1"/>
      <c r="F8" s="1"/>
      <c r="G8" s="1">
        <v>7.5</v>
      </c>
      <c r="H8" s="1"/>
      <c r="I8" s="2"/>
      <c r="J8" s="1"/>
      <c r="K8" s="1"/>
    </row>
    <row r="9" spans="2:11" x14ac:dyDescent="0.3">
      <c r="B9" s="3">
        <v>43848</v>
      </c>
      <c r="C9" t="s">
        <v>17</v>
      </c>
      <c r="D9" t="s">
        <v>1</v>
      </c>
      <c r="E9" s="1"/>
      <c r="F9" s="1"/>
      <c r="G9" s="1">
        <v>7.5</v>
      </c>
      <c r="H9" s="1"/>
      <c r="I9" s="2"/>
      <c r="J9" s="1"/>
      <c r="K9" s="1"/>
    </row>
    <row r="10" spans="2:11" x14ac:dyDescent="0.3">
      <c r="B10" s="8">
        <v>43848</v>
      </c>
      <c r="C10" s="35" t="s">
        <v>81</v>
      </c>
      <c r="D10" s="35"/>
      <c r="E10" s="1"/>
      <c r="F10" s="1"/>
      <c r="G10" s="1"/>
      <c r="H10" s="1"/>
      <c r="I10" s="2"/>
      <c r="J10" s="1"/>
      <c r="K10" s="1"/>
    </row>
    <row r="11" spans="2:11" x14ac:dyDescent="0.3">
      <c r="B11" s="3">
        <v>43849</v>
      </c>
      <c r="C11" t="s">
        <v>17</v>
      </c>
      <c r="D11" t="s">
        <v>7</v>
      </c>
      <c r="E11" s="1"/>
      <c r="F11" s="1">
        <v>58.2</v>
      </c>
      <c r="G11" s="1">
        <v>7.5</v>
      </c>
      <c r="H11" s="1"/>
      <c r="I11" s="2"/>
      <c r="J11" s="1"/>
      <c r="K11" s="1"/>
    </row>
    <row r="12" spans="2:11" x14ac:dyDescent="0.3">
      <c r="B12" s="3">
        <v>43849</v>
      </c>
      <c r="C12" t="s">
        <v>17</v>
      </c>
      <c r="D12" t="s">
        <v>4</v>
      </c>
      <c r="E12" s="1"/>
      <c r="F12" s="1"/>
      <c r="G12" s="1">
        <v>7.5</v>
      </c>
      <c r="H12" s="1"/>
      <c r="I12" s="2"/>
      <c r="J12" s="1"/>
      <c r="K12" s="1"/>
    </row>
    <row r="13" spans="2:11" x14ac:dyDescent="0.3">
      <c r="B13" s="3">
        <v>43849</v>
      </c>
      <c r="C13" t="s">
        <v>17</v>
      </c>
      <c r="D13" t="s">
        <v>1</v>
      </c>
      <c r="E13" s="1"/>
      <c r="F13" s="1"/>
      <c r="G13" s="1">
        <v>7.5</v>
      </c>
      <c r="H13" s="1"/>
      <c r="I13" s="2"/>
      <c r="J13" s="1"/>
      <c r="K13" s="1"/>
    </row>
    <row r="14" spans="2:11" x14ac:dyDescent="0.3">
      <c r="B14" s="8">
        <v>43849</v>
      </c>
      <c r="C14" s="35" t="s">
        <v>81</v>
      </c>
      <c r="D14" s="35"/>
      <c r="E14" s="1"/>
      <c r="F14" s="1"/>
      <c r="G14" s="1"/>
      <c r="H14" s="1"/>
      <c r="I14" s="2"/>
      <c r="J14" s="1"/>
      <c r="K14" s="1"/>
    </row>
    <row r="15" spans="2:11" x14ac:dyDescent="0.3">
      <c r="B15" s="3">
        <v>43850</v>
      </c>
      <c r="C15" t="s">
        <v>17</v>
      </c>
      <c r="D15" t="s">
        <v>7</v>
      </c>
      <c r="E15" s="1"/>
      <c r="F15" s="1"/>
      <c r="G15" s="1">
        <v>7.5</v>
      </c>
      <c r="H15" s="1"/>
      <c r="I15" s="2"/>
      <c r="J15" s="1"/>
      <c r="K15" s="1"/>
    </row>
    <row r="16" spans="2:11" x14ac:dyDescent="0.3">
      <c r="B16" s="3">
        <v>43850</v>
      </c>
      <c r="C16" t="s">
        <v>17</v>
      </c>
      <c r="D16" t="s">
        <v>4</v>
      </c>
      <c r="E16" s="1"/>
      <c r="F16" s="1"/>
      <c r="G16" s="1">
        <v>7.5</v>
      </c>
      <c r="H16" s="1"/>
      <c r="I16" s="2"/>
      <c r="J16" s="1"/>
      <c r="K16" s="1"/>
    </row>
    <row r="17" spans="2:11" x14ac:dyDescent="0.3">
      <c r="B17" s="3">
        <v>43850</v>
      </c>
      <c r="C17" t="s">
        <v>17</v>
      </c>
      <c r="D17" t="s">
        <v>1</v>
      </c>
      <c r="E17" s="1"/>
      <c r="F17" s="1"/>
      <c r="G17" s="1">
        <v>7.5</v>
      </c>
      <c r="H17" s="1"/>
      <c r="I17" s="2"/>
      <c r="J17" s="1"/>
      <c r="K17" s="1"/>
    </row>
    <row r="18" spans="2:11" x14ac:dyDescent="0.3">
      <c r="B18" s="8">
        <v>43850</v>
      </c>
      <c r="C18" s="34" t="s">
        <v>81</v>
      </c>
      <c r="D18" s="34"/>
      <c r="E18" s="1"/>
      <c r="F18" s="1"/>
      <c r="G18" s="1"/>
      <c r="H18" s="1"/>
      <c r="I18" s="2"/>
      <c r="J18" s="1"/>
      <c r="K18" s="1"/>
    </row>
    <row r="19" spans="2:11" x14ac:dyDescent="0.3">
      <c r="B19" s="3">
        <v>43851</v>
      </c>
      <c r="C19" t="s">
        <v>17</v>
      </c>
      <c r="D19" t="s">
        <v>7</v>
      </c>
      <c r="E19" s="1"/>
      <c r="F19" s="1"/>
      <c r="G19" s="1">
        <v>7.5</v>
      </c>
      <c r="H19" s="1"/>
      <c r="I19" s="2"/>
      <c r="J19" s="1"/>
      <c r="K19" s="1"/>
    </row>
    <row r="20" spans="2:11" x14ac:dyDescent="0.3">
      <c r="B20" s="3">
        <v>43851</v>
      </c>
      <c r="C20" t="s">
        <v>17</v>
      </c>
      <c r="D20" t="s">
        <v>4</v>
      </c>
      <c r="E20" s="1"/>
      <c r="F20" s="1"/>
      <c r="G20" s="1">
        <v>7.5</v>
      </c>
      <c r="H20" s="1"/>
      <c r="I20" s="2"/>
      <c r="J20" s="1"/>
      <c r="K20" s="1"/>
    </row>
    <row r="21" spans="2:11" x14ac:dyDescent="0.3">
      <c r="B21" s="3">
        <v>43851</v>
      </c>
      <c r="C21" t="s">
        <v>17</v>
      </c>
      <c r="D21" t="s">
        <v>1</v>
      </c>
      <c r="E21" s="1"/>
      <c r="F21" s="1"/>
      <c r="G21" s="1">
        <v>7.5</v>
      </c>
      <c r="H21" s="1"/>
      <c r="I21" s="2"/>
      <c r="J21" s="1"/>
      <c r="K21" s="1"/>
    </row>
    <row r="22" spans="2:11" x14ac:dyDescent="0.3">
      <c r="B22" s="8">
        <v>43851</v>
      </c>
      <c r="C22" s="35" t="s">
        <v>81</v>
      </c>
      <c r="D22" s="35"/>
      <c r="E22" s="1"/>
      <c r="F22" s="1"/>
      <c r="G22" s="1"/>
      <c r="H22" s="1"/>
      <c r="I22" s="2"/>
      <c r="J22" s="1"/>
      <c r="K22" s="1"/>
    </row>
    <row r="23" spans="2:11" x14ac:dyDescent="0.3">
      <c r="B23" s="3">
        <v>43852</v>
      </c>
      <c r="C23" t="s">
        <v>17</v>
      </c>
      <c r="D23" t="s">
        <v>7</v>
      </c>
      <c r="F23">
        <v>58.2</v>
      </c>
      <c r="G23">
        <v>7.5</v>
      </c>
    </row>
    <row r="24" spans="2:11" x14ac:dyDescent="0.3">
      <c r="B24" s="3">
        <v>43852</v>
      </c>
      <c r="C24" t="s">
        <v>17</v>
      </c>
      <c r="D24" t="s">
        <v>4</v>
      </c>
      <c r="G24" s="1">
        <v>7.5</v>
      </c>
    </row>
    <row r="25" spans="2:11" x14ac:dyDescent="0.3">
      <c r="B25" s="3">
        <v>43852</v>
      </c>
      <c r="C25" t="s">
        <v>17</v>
      </c>
      <c r="D25" t="s">
        <v>1</v>
      </c>
      <c r="G25" s="1">
        <v>7.5</v>
      </c>
    </row>
    <row r="26" spans="2:11" x14ac:dyDescent="0.3">
      <c r="B26" s="8">
        <v>43852</v>
      </c>
      <c r="C26" s="34" t="s">
        <v>81</v>
      </c>
      <c r="D26" s="34"/>
    </row>
    <row r="27" spans="2:11" x14ac:dyDescent="0.3">
      <c r="B27" s="3">
        <v>43853</v>
      </c>
      <c r="C27" t="s">
        <v>17</v>
      </c>
      <c r="D27" t="s">
        <v>7</v>
      </c>
      <c r="G27" s="1">
        <v>7.5</v>
      </c>
    </row>
    <row r="28" spans="2:11" x14ac:dyDescent="0.3">
      <c r="B28" s="3">
        <v>43853</v>
      </c>
      <c r="C28" t="s">
        <v>17</v>
      </c>
      <c r="D28" t="s">
        <v>4</v>
      </c>
      <c r="G28" s="1">
        <v>7.5</v>
      </c>
    </row>
    <row r="29" spans="2:11" x14ac:dyDescent="0.3">
      <c r="B29" s="3">
        <v>43853</v>
      </c>
      <c r="C29" t="s">
        <v>17</v>
      </c>
      <c r="D29" t="s">
        <v>1</v>
      </c>
      <c r="G29" s="1">
        <v>7.5</v>
      </c>
    </row>
    <row r="30" spans="2:11" x14ac:dyDescent="0.3">
      <c r="B30" s="8">
        <v>43853</v>
      </c>
      <c r="C30" s="34" t="s">
        <v>81</v>
      </c>
      <c r="D30" s="34"/>
    </row>
    <row r="31" spans="2:11" x14ac:dyDescent="0.3">
      <c r="B31" s="3">
        <v>43854</v>
      </c>
      <c r="C31" t="s">
        <v>17</v>
      </c>
      <c r="D31" t="s">
        <v>7</v>
      </c>
      <c r="G31" s="1">
        <v>7.5</v>
      </c>
    </row>
    <row r="32" spans="2:11" x14ac:dyDescent="0.3">
      <c r="B32" s="3">
        <v>43854</v>
      </c>
      <c r="C32" t="s">
        <v>17</v>
      </c>
      <c r="D32" t="s">
        <v>4</v>
      </c>
      <c r="G32" s="1">
        <v>7.5</v>
      </c>
    </row>
    <row r="33" spans="2:7" x14ac:dyDescent="0.3">
      <c r="B33" s="3">
        <v>43854</v>
      </c>
      <c r="C33" t="s">
        <v>17</v>
      </c>
      <c r="D33" t="s">
        <v>1</v>
      </c>
      <c r="G33" s="1">
        <v>7.5</v>
      </c>
    </row>
    <row r="34" spans="2:7" x14ac:dyDescent="0.3">
      <c r="B34" s="3">
        <v>43854</v>
      </c>
      <c r="C34" t="s">
        <v>80</v>
      </c>
      <c r="D34" t="s">
        <v>7</v>
      </c>
    </row>
    <row r="35" spans="2:7" x14ac:dyDescent="0.3">
      <c r="B35" s="3">
        <v>43854</v>
      </c>
      <c r="C35" t="s">
        <v>80</v>
      </c>
      <c r="D35" t="s">
        <v>4</v>
      </c>
    </row>
    <row r="36" spans="2:7" x14ac:dyDescent="0.3">
      <c r="B36" s="3">
        <v>43854</v>
      </c>
      <c r="C36" t="s">
        <v>80</v>
      </c>
      <c r="D36" t="s">
        <v>1</v>
      </c>
    </row>
    <row r="37" spans="2:7" x14ac:dyDescent="0.3">
      <c r="B37" s="8">
        <v>43854</v>
      </c>
      <c r="C37" s="34" t="s">
        <v>81</v>
      </c>
      <c r="D37" s="34"/>
    </row>
    <row r="38" spans="2:7" x14ac:dyDescent="0.3">
      <c r="B38" s="3">
        <v>43855</v>
      </c>
      <c r="C38" t="s">
        <v>17</v>
      </c>
      <c r="D38" t="s">
        <v>7</v>
      </c>
      <c r="G38" s="1">
        <v>7.5</v>
      </c>
    </row>
    <row r="39" spans="2:7" x14ac:dyDescent="0.3">
      <c r="B39" s="3">
        <v>43855</v>
      </c>
      <c r="C39" t="s">
        <v>17</v>
      </c>
      <c r="D39" t="s">
        <v>4</v>
      </c>
      <c r="G39" s="1">
        <v>7.5</v>
      </c>
    </row>
    <row r="40" spans="2:7" x14ac:dyDescent="0.3">
      <c r="B40" s="3">
        <v>43855</v>
      </c>
      <c r="C40" t="s">
        <v>17</v>
      </c>
      <c r="D40" t="s">
        <v>1</v>
      </c>
      <c r="G40" s="1">
        <v>7.5</v>
      </c>
    </row>
    <row r="41" spans="2:7" x14ac:dyDescent="0.3">
      <c r="B41" s="3">
        <v>43855</v>
      </c>
      <c r="C41" t="s">
        <v>80</v>
      </c>
      <c r="D41" t="s">
        <v>7</v>
      </c>
    </row>
    <row r="42" spans="2:7" x14ac:dyDescent="0.3">
      <c r="B42" s="3">
        <v>43855</v>
      </c>
      <c r="C42" t="s">
        <v>80</v>
      </c>
      <c r="D42" t="s">
        <v>4</v>
      </c>
    </row>
    <row r="43" spans="2:7" x14ac:dyDescent="0.3">
      <c r="B43" s="3">
        <v>43855</v>
      </c>
      <c r="C43" t="s">
        <v>80</v>
      </c>
      <c r="D43" t="s">
        <v>1</v>
      </c>
    </row>
    <row r="44" spans="2:7" x14ac:dyDescent="0.3">
      <c r="B44" s="8">
        <v>43855</v>
      </c>
      <c r="C44" s="34" t="s">
        <v>81</v>
      </c>
      <c r="D44" s="34"/>
    </row>
    <row r="45" spans="2:7" x14ac:dyDescent="0.3">
      <c r="B45" s="3">
        <v>43856</v>
      </c>
      <c r="C45" t="s">
        <v>17</v>
      </c>
      <c r="D45" t="s">
        <v>7</v>
      </c>
      <c r="G45" s="1">
        <v>7.5</v>
      </c>
    </row>
    <row r="46" spans="2:7" x14ac:dyDescent="0.3">
      <c r="B46" s="3">
        <v>43856</v>
      </c>
      <c r="C46" t="s">
        <v>17</v>
      </c>
      <c r="D46" t="s">
        <v>4</v>
      </c>
      <c r="G46" s="1">
        <v>7.5</v>
      </c>
    </row>
    <row r="47" spans="2:7" x14ac:dyDescent="0.3">
      <c r="B47" s="3">
        <v>43856</v>
      </c>
      <c r="C47" t="s">
        <v>17</v>
      </c>
      <c r="D47" t="s">
        <v>1</v>
      </c>
      <c r="G47" s="1">
        <v>7.5</v>
      </c>
    </row>
    <row r="48" spans="2:7" x14ac:dyDescent="0.3">
      <c r="B48" s="3">
        <v>43856</v>
      </c>
      <c r="C48" t="s">
        <v>80</v>
      </c>
      <c r="D48" t="s">
        <v>7</v>
      </c>
    </row>
    <row r="49" spans="2:4" x14ac:dyDescent="0.3">
      <c r="B49" s="3">
        <v>43856</v>
      </c>
      <c r="C49" t="s">
        <v>80</v>
      </c>
      <c r="D49" t="s">
        <v>4</v>
      </c>
    </row>
    <row r="50" spans="2:4" x14ac:dyDescent="0.3">
      <c r="B50" s="3">
        <v>43856</v>
      </c>
      <c r="C50" t="s">
        <v>80</v>
      </c>
      <c r="D50" t="s">
        <v>1</v>
      </c>
    </row>
    <row r="51" spans="2:4" x14ac:dyDescent="0.3">
      <c r="B51" s="3">
        <v>43856</v>
      </c>
      <c r="C51" t="s">
        <v>18</v>
      </c>
      <c r="D51" t="s">
        <v>7</v>
      </c>
    </row>
    <row r="52" spans="2:4" x14ac:dyDescent="0.3">
      <c r="B52" s="3">
        <v>43856</v>
      </c>
      <c r="C52" t="s">
        <v>18</v>
      </c>
      <c r="D52" t="s">
        <v>4</v>
      </c>
    </row>
    <row r="53" spans="2:4" x14ac:dyDescent="0.3">
      <c r="B53" s="3">
        <v>43856</v>
      </c>
      <c r="C53" t="s">
        <v>18</v>
      </c>
      <c r="D53" t="s">
        <v>1</v>
      </c>
    </row>
    <row r="54" spans="2:4" x14ac:dyDescent="0.3">
      <c r="B54" s="8">
        <v>43856</v>
      </c>
      <c r="C54" s="34" t="s">
        <v>81</v>
      </c>
      <c r="D54" s="34"/>
    </row>
    <row r="55" spans="2:4" x14ac:dyDescent="0.3">
      <c r="B55" s="3">
        <v>43857</v>
      </c>
    </row>
    <row r="56" spans="2:4" x14ac:dyDescent="0.3">
      <c r="B56" s="3">
        <v>43858</v>
      </c>
    </row>
    <row r="57" spans="2:4" x14ac:dyDescent="0.3">
      <c r="B57" s="3">
        <v>43859</v>
      </c>
    </row>
    <row r="58" spans="2:4" x14ac:dyDescent="0.3">
      <c r="B58" s="3">
        <v>43860</v>
      </c>
    </row>
    <row r="59" spans="2:4" x14ac:dyDescent="0.3">
      <c r="B59" s="3">
        <v>43861</v>
      </c>
    </row>
    <row r="60" spans="2:4" x14ac:dyDescent="0.3">
      <c r="B60" s="3">
        <v>43862</v>
      </c>
    </row>
    <row r="61" spans="2:4" x14ac:dyDescent="0.3">
      <c r="B61" s="3">
        <v>43863</v>
      </c>
    </row>
    <row r="62" spans="2:4" x14ac:dyDescent="0.3">
      <c r="B62" s="3">
        <v>43864</v>
      </c>
    </row>
    <row r="63" spans="2:4" x14ac:dyDescent="0.3">
      <c r="B63" s="3">
        <v>43865</v>
      </c>
    </row>
    <row r="64" spans="2:4" x14ac:dyDescent="0.3">
      <c r="B64" s="3">
        <v>43866</v>
      </c>
    </row>
    <row r="65" spans="2:2" x14ac:dyDescent="0.3">
      <c r="B65" s="3">
        <v>43867</v>
      </c>
    </row>
    <row r="66" spans="2:2" x14ac:dyDescent="0.3">
      <c r="B66" s="3">
        <v>43868</v>
      </c>
    </row>
    <row r="67" spans="2:2" x14ac:dyDescent="0.3">
      <c r="B67" s="3">
        <v>43869</v>
      </c>
    </row>
    <row r="68" spans="2:2" x14ac:dyDescent="0.3">
      <c r="B68" s="3">
        <v>43870</v>
      </c>
    </row>
    <row r="69" spans="2:2" x14ac:dyDescent="0.3">
      <c r="B69" s="3">
        <v>43871</v>
      </c>
    </row>
    <row r="70" spans="2:2" x14ac:dyDescent="0.3">
      <c r="B70" s="3">
        <v>43872</v>
      </c>
    </row>
    <row r="71" spans="2:2" x14ac:dyDescent="0.3">
      <c r="B71" s="3">
        <v>43873</v>
      </c>
    </row>
    <row r="72" spans="2:2" x14ac:dyDescent="0.3">
      <c r="B72" s="3">
        <v>43874</v>
      </c>
    </row>
    <row r="73" spans="2:2" x14ac:dyDescent="0.3">
      <c r="B73" s="3">
        <v>43875</v>
      </c>
    </row>
    <row r="74" spans="2:2" x14ac:dyDescent="0.3">
      <c r="B74" s="3">
        <v>43876</v>
      </c>
    </row>
    <row r="75" spans="2:2" x14ac:dyDescent="0.3">
      <c r="B75" s="3">
        <v>43877</v>
      </c>
    </row>
    <row r="76" spans="2:2" x14ac:dyDescent="0.3">
      <c r="B76" s="3">
        <v>43878</v>
      </c>
    </row>
    <row r="77" spans="2:2" x14ac:dyDescent="0.3">
      <c r="B77" s="3">
        <v>43879</v>
      </c>
    </row>
    <row r="78" spans="2:2" x14ac:dyDescent="0.3">
      <c r="B78" s="3">
        <v>43880</v>
      </c>
    </row>
    <row r="79" spans="2:2" x14ac:dyDescent="0.3">
      <c r="B79" s="3">
        <v>43881</v>
      </c>
    </row>
    <row r="80" spans="2:2" x14ac:dyDescent="0.3">
      <c r="B80" s="3">
        <v>43882</v>
      </c>
    </row>
    <row r="81" spans="2:2" x14ac:dyDescent="0.3">
      <c r="B81" s="3">
        <v>43883</v>
      </c>
    </row>
    <row r="82" spans="2:2" x14ac:dyDescent="0.3">
      <c r="B82" s="3">
        <v>43884</v>
      </c>
    </row>
    <row r="83" spans="2:2" x14ac:dyDescent="0.3">
      <c r="B83" s="3">
        <v>43885</v>
      </c>
    </row>
    <row r="84" spans="2:2" x14ac:dyDescent="0.3">
      <c r="B84" s="3">
        <v>43886</v>
      </c>
    </row>
    <row r="85" spans="2:2" x14ac:dyDescent="0.3">
      <c r="B85" s="3">
        <v>43887</v>
      </c>
    </row>
    <row r="86" spans="2:2" x14ac:dyDescent="0.3">
      <c r="B86" s="3">
        <v>43888</v>
      </c>
    </row>
    <row r="87" spans="2:2" x14ac:dyDescent="0.3">
      <c r="B87" s="3">
        <v>43889</v>
      </c>
    </row>
    <row r="88" spans="2:2" x14ac:dyDescent="0.3">
      <c r="B88" s="3">
        <v>43890</v>
      </c>
    </row>
    <row r="89" spans="2:2" x14ac:dyDescent="0.3">
      <c r="B89" s="3">
        <v>43891</v>
      </c>
    </row>
    <row r="90" spans="2:2" x14ac:dyDescent="0.3">
      <c r="B90" s="9">
        <v>43892</v>
      </c>
    </row>
    <row r="91" spans="2:2" x14ac:dyDescent="0.3">
      <c r="B91" s="3">
        <v>43893</v>
      </c>
    </row>
    <row r="92" spans="2:2" x14ac:dyDescent="0.3">
      <c r="B92" s="3">
        <v>43894</v>
      </c>
    </row>
    <row r="93" spans="2:2" x14ac:dyDescent="0.3">
      <c r="B93" s="3">
        <v>43895</v>
      </c>
    </row>
    <row r="94" spans="2:2" x14ac:dyDescent="0.3">
      <c r="B94" s="3">
        <v>43896</v>
      </c>
    </row>
    <row r="95" spans="2:2" x14ac:dyDescent="0.3">
      <c r="B95" s="3">
        <v>43897</v>
      </c>
    </row>
    <row r="96" spans="2:2" x14ac:dyDescent="0.3">
      <c r="B96" s="3">
        <v>43898</v>
      </c>
    </row>
    <row r="97" spans="2:2" x14ac:dyDescent="0.3">
      <c r="B97" s="9">
        <v>43899</v>
      </c>
    </row>
    <row r="98" spans="2:2" x14ac:dyDescent="0.3">
      <c r="B98" s="3">
        <v>43900</v>
      </c>
    </row>
    <row r="99" spans="2:2" x14ac:dyDescent="0.3">
      <c r="B99" s="3">
        <v>43901</v>
      </c>
    </row>
    <row r="100" spans="2:2" x14ac:dyDescent="0.3">
      <c r="B100" s="3">
        <v>43902</v>
      </c>
    </row>
    <row r="101" spans="2:2" x14ac:dyDescent="0.3">
      <c r="B101" s="3">
        <v>43903</v>
      </c>
    </row>
    <row r="102" spans="2:2" x14ac:dyDescent="0.3">
      <c r="B102" s="3">
        <v>43904</v>
      </c>
    </row>
    <row r="103" spans="2:2" x14ac:dyDescent="0.3">
      <c r="B103" s="3">
        <v>43905</v>
      </c>
    </row>
    <row r="104" spans="2:2" x14ac:dyDescent="0.3">
      <c r="B104" s="3">
        <v>43906</v>
      </c>
    </row>
    <row r="105" spans="2:2" x14ac:dyDescent="0.3">
      <c r="B105" s="3">
        <v>43907</v>
      </c>
    </row>
    <row r="106" spans="2:2" x14ac:dyDescent="0.3">
      <c r="B106" s="3">
        <v>43908</v>
      </c>
    </row>
    <row r="107" spans="2:2" x14ac:dyDescent="0.3">
      <c r="B107" s="3">
        <v>43909</v>
      </c>
    </row>
    <row r="108" spans="2:2" x14ac:dyDescent="0.3">
      <c r="B108" s="3">
        <v>43910</v>
      </c>
    </row>
    <row r="109" spans="2:2" x14ac:dyDescent="0.3">
      <c r="B109" s="3">
        <v>43911</v>
      </c>
    </row>
  </sheetData>
  <mergeCells count="10">
    <mergeCell ref="C6:D6"/>
    <mergeCell ref="C10:D10"/>
    <mergeCell ref="C14:D14"/>
    <mergeCell ref="C18:D18"/>
    <mergeCell ref="C22:D22"/>
    <mergeCell ref="C26:D26"/>
    <mergeCell ref="C30:D30"/>
    <mergeCell ref="C37:D37"/>
    <mergeCell ref="C44:D44"/>
    <mergeCell ref="C54:D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4710-1ED7-4C14-8076-7628F8D95AED}">
  <dimension ref="A1:O64"/>
  <sheetViews>
    <sheetView workbookViewId="0">
      <selection activeCell="O22" sqref="O22"/>
    </sheetView>
  </sheetViews>
  <sheetFormatPr defaultRowHeight="14.4" x14ac:dyDescent="0.3"/>
  <cols>
    <col min="3" max="3" width="19.44140625" customWidth="1"/>
    <col min="4" max="4" width="10.109375" customWidth="1"/>
    <col min="5" max="5" width="11.6640625" customWidth="1"/>
    <col min="7" max="7" width="20.33203125" customWidth="1"/>
    <col min="9" max="9" width="15.6640625" customWidth="1"/>
    <col min="11" max="11" width="8.33203125" customWidth="1"/>
    <col min="12" max="12" width="7.6640625" customWidth="1"/>
    <col min="13" max="13" width="7.44140625" customWidth="1"/>
  </cols>
  <sheetData>
    <row r="1" spans="1:15" x14ac:dyDescent="0.3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1:15" x14ac:dyDescent="0.3">
      <c r="A2" s="5">
        <v>43852</v>
      </c>
      <c r="B2" s="7">
        <v>1</v>
      </c>
      <c r="C2">
        <v>0</v>
      </c>
      <c r="D2">
        <f t="shared" ref="D2:D33" si="0">($C2/$I$3)*K$3</f>
        <v>0</v>
      </c>
      <c r="E2">
        <f t="shared" ref="E2:E33" si="1">($C2/$I$3)*L$3</f>
        <v>0</v>
      </c>
      <c r="F2">
        <f t="shared" ref="F2:F33" si="2">($C2/$I$3)*M$3</f>
        <v>0</v>
      </c>
      <c r="G2">
        <f>SUM(D2:F2)</f>
        <v>0</v>
      </c>
      <c r="I2" s="4" t="s">
        <v>111</v>
      </c>
      <c r="K2" s="12" t="s">
        <v>89</v>
      </c>
      <c r="L2" s="12" t="s">
        <v>87</v>
      </c>
      <c r="M2" s="12" t="s">
        <v>88</v>
      </c>
      <c r="O2" s="19"/>
    </row>
    <row r="3" spans="1:15" x14ac:dyDescent="0.3">
      <c r="B3" s="7">
        <f>B2+1</f>
        <v>2</v>
      </c>
      <c r="C3">
        <v>0</v>
      </c>
      <c r="D3">
        <f t="shared" si="0"/>
        <v>0</v>
      </c>
      <c r="E3">
        <f t="shared" si="1"/>
        <v>0</v>
      </c>
      <c r="F3">
        <f t="shared" si="2"/>
        <v>0</v>
      </c>
      <c r="G3">
        <f t="shared" ref="G3:G22" si="3">SUM(D3:F3)</f>
        <v>0</v>
      </c>
      <c r="I3">
        <v>7500000</v>
      </c>
      <c r="K3">
        <v>58.2</v>
      </c>
      <c r="L3">
        <v>585.29999999999995</v>
      </c>
      <c r="M3">
        <v>886</v>
      </c>
      <c r="O3" s="20"/>
    </row>
    <row r="4" spans="1:15" x14ac:dyDescent="0.3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5" x14ac:dyDescent="0.3"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1:15" x14ac:dyDescent="0.3"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15" x14ac:dyDescent="0.3"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5" x14ac:dyDescent="0.3"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1:15" x14ac:dyDescent="0.3"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15" x14ac:dyDescent="0.3"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15" x14ac:dyDescent="0.3"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5" x14ac:dyDescent="0.3"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15" x14ac:dyDescent="0.3"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15" x14ac:dyDescent="0.3"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15" x14ac:dyDescent="0.3"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15" x14ac:dyDescent="0.3"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2:7" x14ac:dyDescent="0.3"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2:7" x14ac:dyDescent="0.3"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2:7" x14ac:dyDescent="0.3"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2:7" x14ac:dyDescent="0.3"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2:7" x14ac:dyDescent="0.3"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2:7" x14ac:dyDescent="0.3"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2:7" x14ac:dyDescent="0.3"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ref="G23:G59" si="5">SUM(D23:F23)</f>
        <v>0</v>
      </c>
    </row>
    <row r="24" spans="2:7" x14ac:dyDescent="0.3"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5"/>
        <v>0</v>
      </c>
    </row>
    <row r="25" spans="2:7" x14ac:dyDescent="0.3">
      <c r="B25" s="7">
        <f t="shared" si="4"/>
        <v>24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5"/>
        <v>0</v>
      </c>
    </row>
    <row r="26" spans="2:7" x14ac:dyDescent="0.3">
      <c r="B26" s="7">
        <f t="shared" si="4"/>
        <v>25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5"/>
        <v>0</v>
      </c>
    </row>
    <row r="27" spans="2:7" x14ac:dyDescent="0.3">
      <c r="B27" s="7">
        <f t="shared" si="4"/>
        <v>26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5"/>
        <v>0</v>
      </c>
    </row>
    <row r="28" spans="2:7" x14ac:dyDescent="0.3">
      <c r="B28" s="7">
        <f t="shared" si="4"/>
        <v>27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5"/>
        <v>0</v>
      </c>
    </row>
    <row r="29" spans="2:7" x14ac:dyDescent="0.3">
      <c r="B29" s="7">
        <f t="shared" si="4"/>
        <v>28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5"/>
        <v>0</v>
      </c>
    </row>
    <row r="30" spans="2:7" x14ac:dyDescent="0.3">
      <c r="B30" s="7">
        <f t="shared" si="4"/>
        <v>29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5"/>
        <v>0</v>
      </c>
    </row>
    <row r="31" spans="2:7" x14ac:dyDescent="0.3">
      <c r="B31" s="7">
        <f t="shared" si="4"/>
        <v>30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5"/>
        <v>0</v>
      </c>
    </row>
    <row r="32" spans="2:7" x14ac:dyDescent="0.3">
      <c r="B32" s="7">
        <f t="shared" si="4"/>
        <v>31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5"/>
        <v>0</v>
      </c>
    </row>
    <row r="33" spans="2:7" x14ac:dyDescent="0.3">
      <c r="B33" s="7">
        <f t="shared" si="4"/>
        <v>32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5"/>
        <v>0</v>
      </c>
    </row>
    <row r="34" spans="2:7" x14ac:dyDescent="0.3">
      <c r="B34" s="7">
        <f t="shared" si="4"/>
        <v>33</v>
      </c>
      <c r="C34">
        <v>120</v>
      </c>
      <c r="D34">
        <f t="shared" ref="D34:D59" si="6">($C34/$I$3)*K$3</f>
        <v>9.3119999999999997E-4</v>
      </c>
      <c r="E34">
        <f t="shared" ref="E34:E59" si="7">($C34/$I$3)*L$3</f>
        <v>9.3647999999999995E-3</v>
      </c>
      <c r="F34">
        <f t="shared" ref="F34:F59" si="8">($C34/$I$3)*M$3</f>
        <v>1.4175999999999999E-2</v>
      </c>
      <c r="G34">
        <f t="shared" si="5"/>
        <v>2.4472000000000001E-2</v>
      </c>
    </row>
    <row r="35" spans="2:7" x14ac:dyDescent="0.3">
      <c r="B35" s="7">
        <f t="shared" si="4"/>
        <v>34</v>
      </c>
      <c r="C35">
        <v>197.956241022564</v>
      </c>
      <c r="D35">
        <f t="shared" si="6"/>
        <v>1.5361404303350968E-3</v>
      </c>
      <c r="E35">
        <f t="shared" si="7"/>
        <v>1.5448505049400894E-2</v>
      </c>
      <c r="F35">
        <f t="shared" si="8"/>
        <v>2.3385230606132228E-2</v>
      </c>
      <c r="G35">
        <f t="shared" si="5"/>
        <v>4.0369876085868214E-2</v>
      </c>
    </row>
    <row r="36" spans="2:7" x14ac:dyDescent="0.3">
      <c r="B36" s="7">
        <f t="shared" si="4"/>
        <v>35</v>
      </c>
      <c r="C36">
        <v>329.55508675124298</v>
      </c>
      <c r="D36">
        <f t="shared" si="6"/>
        <v>2.5573474731896456E-3</v>
      </c>
      <c r="E36">
        <f t="shared" si="7"/>
        <v>2.5718478970066998E-2</v>
      </c>
      <c r="F36">
        <f t="shared" si="8"/>
        <v>3.8931440914880169E-2</v>
      </c>
      <c r="G36">
        <f t="shared" si="5"/>
        <v>6.7207267358136813E-2</v>
      </c>
    </row>
    <row r="37" spans="2:7" x14ac:dyDescent="0.3">
      <c r="B37" s="7">
        <f t="shared" si="4"/>
        <v>36</v>
      </c>
      <c r="C37">
        <v>491.777752427454</v>
      </c>
      <c r="D37">
        <f t="shared" si="6"/>
        <v>3.8161953588370435E-3</v>
      </c>
      <c r="E37">
        <f t="shared" si="7"/>
        <v>3.8378335799438508E-2</v>
      </c>
      <c r="F37">
        <f t="shared" si="8"/>
        <v>5.80953451534299E-2</v>
      </c>
      <c r="G37">
        <f t="shared" si="5"/>
        <v>0.10028987631170545</v>
      </c>
    </row>
    <row r="38" spans="2:7" x14ac:dyDescent="0.3">
      <c r="B38" s="7">
        <f t="shared" si="4"/>
        <v>37</v>
      </c>
      <c r="C38">
        <v>700.84398216806096</v>
      </c>
      <c r="D38">
        <f t="shared" si="6"/>
        <v>5.4385493016241536E-3</v>
      </c>
      <c r="E38">
        <f t="shared" si="7"/>
        <v>5.4693864368395476E-2</v>
      </c>
      <c r="F38">
        <f t="shared" si="8"/>
        <v>8.2793035760120273E-2</v>
      </c>
      <c r="G38">
        <f t="shared" si="5"/>
        <v>0.14292544943013991</v>
      </c>
    </row>
    <row r="39" spans="2:7" x14ac:dyDescent="0.3">
      <c r="B39" s="7">
        <f t="shared" si="4"/>
        <v>38</v>
      </c>
      <c r="C39">
        <v>1268.7379017298099</v>
      </c>
      <c r="D39">
        <f t="shared" si="6"/>
        <v>9.8454061174233255E-3</v>
      </c>
      <c r="E39">
        <f t="shared" si="7"/>
        <v>9.9012305850994367E-2</v>
      </c>
      <c r="F39">
        <f t="shared" si="8"/>
        <v>0.14988023745768156</v>
      </c>
      <c r="G39">
        <f t="shared" si="5"/>
        <v>0.25873794942609923</v>
      </c>
    </row>
    <row r="40" spans="2:7" x14ac:dyDescent="0.3">
      <c r="B40" s="7">
        <f t="shared" si="4"/>
        <v>39</v>
      </c>
      <c r="C40">
        <v>1350.6823707270501</v>
      </c>
      <c r="D40">
        <f t="shared" si="6"/>
        <v>1.0481295196841909E-2</v>
      </c>
      <c r="E40">
        <f t="shared" si="7"/>
        <v>0.10540725221153897</v>
      </c>
      <c r="F40">
        <f t="shared" si="8"/>
        <v>0.15956061072855551</v>
      </c>
      <c r="G40">
        <f t="shared" si="5"/>
        <v>0.27544915813693638</v>
      </c>
    </row>
    <row r="41" spans="2:7" x14ac:dyDescent="0.3">
      <c r="B41" s="7">
        <f t="shared" si="4"/>
        <v>40</v>
      </c>
      <c r="C41">
        <v>1713.64658582111</v>
      </c>
      <c r="D41">
        <f t="shared" si="6"/>
        <v>1.3297897505971814E-2</v>
      </c>
      <c r="E41">
        <f t="shared" si="7"/>
        <v>0.13373297955747943</v>
      </c>
      <c r="F41">
        <f t="shared" si="8"/>
        <v>0.20243878333833379</v>
      </c>
      <c r="G41">
        <f t="shared" si="5"/>
        <v>0.34946966040178506</v>
      </c>
    </row>
    <row r="42" spans="2:7" x14ac:dyDescent="0.3">
      <c r="B42" s="7">
        <f t="shared" si="4"/>
        <v>41</v>
      </c>
      <c r="C42">
        <v>1960.89731382834</v>
      </c>
      <c r="D42">
        <f t="shared" si="6"/>
        <v>1.5216563155307918E-2</v>
      </c>
      <c r="E42">
        <f t="shared" si="7"/>
        <v>0.15302842637116362</v>
      </c>
      <c r="F42">
        <f t="shared" si="8"/>
        <v>0.23164733600692122</v>
      </c>
      <c r="G42">
        <f t="shared" si="5"/>
        <v>0.39989232553339277</v>
      </c>
    </row>
    <row r="43" spans="2:7" x14ac:dyDescent="0.3">
      <c r="B43" s="7">
        <f t="shared" si="4"/>
        <v>42</v>
      </c>
      <c r="C43">
        <v>1769.8269195247899</v>
      </c>
      <c r="D43">
        <f t="shared" si="6"/>
        <v>1.373385689551237E-2</v>
      </c>
      <c r="E43">
        <f t="shared" si="7"/>
        <v>0.1381172927997146</v>
      </c>
      <c r="F43">
        <f t="shared" si="8"/>
        <v>0.2090755534265285</v>
      </c>
      <c r="G43">
        <f t="shared" si="5"/>
        <v>0.36092670312175545</v>
      </c>
    </row>
    <row r="44" spans="2:7" x14ac:dyDescent="0.3">
      <c r="B44" s="7">
        <f t="shared" si="4"/>
        <v>43</v>
      </c>
      <c r="C44">
        <v>4439.15933047825</v>
      </c>
      <c r="D44">
        <f t="shared" si="6"/>
        <v>3.4447876404511225E-2</v>
      </c>
      <c r="E44">
        <f t="shared" si="7"/>
        <v>0.34643199415052262</v>
      </c>
      <c r="F44">
        <f t="shared" si="8"/>
        <v>0.52441268890716397</v>
      </c>
      <c r="G44">
        <f t="shared" si="5"/>
        <v>0.90529255946219789</v>
      </c>
    </row>
    <row r="45" spans="2:7" x14ac:dyDescent="0.3">
      <c r="B45" s="7">
        <f t="shared" si="4"/>
        <v>44</v>
      </c>
      <c r="C45">
        <v>6147.5941984063702</v>
      </c>
      <c r="D45">
        <f t="shared" si="6"/>
        <v>4.7705330979633434E-2</v>
      </c>
      <c r="E45">
        <f t="shared" si="7"/>
        <v>0.47975825124363308</v>
      </c>
      <c r="F45">
        <f t="shared" si="8"/>
        <v>0.72623579463840582</v>
      </c>
      <c r="G45">
        <f t="shared" si="5"/>
        <v>1.2536993768616722</v>
      </c>
    </row>
    <row r="46" spans="2:7" x14ac:dyDescent="0.3">
      <c r="B46" s="7">
        <f t="shared" si="4"/>
        <v>45</v>
      </c>
      <c r="C46">
        <v>7239.4533061522397</v>
      </c>
      <c r="D46">
        <f t="shared" si="6"/>
        <v>5.6178157655741384E-2</v>
      </c>
      <c r="E46">
        <f t="shared" si="7"/>
        <v>0.56496693601212078</v>
      </c>
      <c r="F46">
        <f t="shared" si="8"/>
        <v>0.85522075056678459</v>
      </c>
      <c r="G46">
        <f t="shared" si="5"/>
        <v>1.4763658442346468</v>
      </c>
    </row>
    <row r="47" spans="2:7" x14ac:dyDescent="0.3">
      <c r="B47" s="7">
        <f t="shared" si="4"/>
        <v>46</v>
      </c>
      <c r="C47">
        <v>9156.6674772851293</v>
      </c>
      <c r="D47">
        <f t="shared" si="6"/>
        <v>7.1055739623732614E-2</v>
      </c>
      <c r="E47">
        <f t="shared" si="7"/>
        <v>0.7145863299273314</v>
      </c>
      <c r="F47">
        <f t="shared" si="8"/>
        <v>1.0817076513166166</v>
      </c>
      <c r="G47">
        <f t="shared" si="5"/>
        <v>1.8673497208676806</v>
      </c>
    </row>
    <row r="48" spans="2:7" x14ac:dyDescent="0.3">
      <c r="B48" s="7">
        <f t="shared" si="4"/>
        <v>47</v>
      </c>
      <c r="C48">
        <v>8459.9546117009104</v>
      </c>
      <c r="D48">
        <f t="shared" si="6"/>
        <v>6.5649247786799064E-2</v>
      </c>
      <c r="E48">
        <f t="shared" si="7"/>
        <v>0.66021485789713896</v>
      </c>
      <c r="F48">
        <f t="shared" si="8"/>
        <v>0.99940263812893415</v>
      </c>
      <c r="G48">
        <f t="shared" si="5"/>
        <v>1.7252667438128721</v>
      </c>
    </row>
    <row r="49" spans="2:7" x14ac:dyDescent="0.3">
      <c r="B49" s="7">
        <f t="shared" si="4"/>
        <v>48</v>
      </c>
      <c r="C49">
        <v>8844.9326592157595</v>
      </c>
      <c r="D49">
        <f t="shared" si="6"/>
        <v>6.8636677435514298E-2</v>
      </c>
      <c r="E49">
        <f t="shared" si="7"/>
        <v>0.69025854472519788</v>
      </c>
      <c r="F49">
        <f t="shared" si="8"/>
        <v>1.0448813781420216</v>
      </c>
      <c r="G49">
        <f t="shared" si="5"/>
        <v>1.8037766003027338</v>
      </c>
    </row>
    <row r="50" spans="2:7" x14ac:dyDescent="0.3">
      <c r="B50" s="7">
        <f t="shared" si="4"/>
        <v>49</v>
      </c>
      <c r="C50">
        <v>12977.3505833217</v>
      </c>
      <c r="D50">
        <f t="shared" si="6"/>
        <v>0.10070424052657639</v>
      </c>
      <c r="E50">
        <f t="shared" si="7"/>
        <v>1.0127524395224254</v>
      </c>
      <c r="F50">
        <f t="shared" si="8"/>
        <v>1.5330576822430702</v>
      </c>
      <c r="G50">
        <f t="shared" si="5"/>
        <v>2.6465143622920717</v>
      </c>
    </row>
    <row r="51" spans="2:7" x14ac:dyDescent="0.3">
      <c r="B51" s="7">
        <f t="shared" si="4"/>
        <v>50</v>
      </c>
      <c r="C51">
        <v>13978.244836813001</v>
      </c>
      <c r="D51">
        <f t="shared" si="6"/>
        <v>0.10847117993366889</v>
      </c>
      <c r="E51">
        <f t="shared" si="7"/>
        <v>1.0908622270648864</v>
      </c>
      <c r="F51">
        <f t="shared" si="8"/>
        <v>1.6512966567221758</v>
      </c>
      <c r="G51">
        <f t="shared" si="5"/>
        <v>2.8506300637207311</v>
      </c>
    </row>
    <row r="52" spans="2:7" x14ac:dyDescent="0.3">
      <c r="B52" s="7">
        <f t="shared" si="4"/>
        <v>51</v>
      </c>
      <c r="C52">
        <v>13765.1016850997</v>
      </c>
      <c r="D52">
        <f t="shared" si="6"/>
        <v>0.10681718907637368</v>
      </c>
      <c r="E52">
        <f t="shared" si="7"/>
        <v>1.0742285355051806</v>
      </c>
      <c r="F52">
        <f t="shared" si="8"/>
        <v>1.6261173457331113</v>
      </c>
      <c r="G52">
        <f t="shared" si="5"/>
        <v>2.8071630703146653</v>
      </c>
    </row>
    <row r="53" spans="2:7" x14ac:dyDescent="0.3">
      <c r="B53" s="7">
        <f t="shared" si="4"/>
        <v>52</v>
      </c>
      <c r="C53">
        <v>18204.691797213702</v>
      </c>
      <c r="D53">
        <f t="shared" si="6"/>
        <v>0.14126840834637833</v>
      </c>
      <c r="E53">
        <f t="shared" si="7"/>
        <v>1.4206941478545572</v>
      </c>
      <c r="F53">
        <f t="shared" si="8"/>
        <v>2.1505809243108454</v>
      </c>
      <c r="G53">
        <f t="shared" si="5"/>
        <v>3.7125434805117807</v>
      </c>
    </row>
    <row r="54" spans="2:7" x14ac:dyDescent="0.3">
      <c r="B54" s="7">
        <f t="shared" si="4"/>
        <v>53</v>
      </c>
      <c r="C54" s="6"/>
      <c r="D54">
        <f t="shared" si="6"/>
        <v>0</v>
      </c>
      <c r="E54">
        <f t="shared" si="7"/>
        <v>0</v>
      </c>
      <c r="F54">
        <f t="shared" si="8"/>
        <v>0</v>
      </c>
      <c r="G54">
        <f t="shared" si="5"/>
        <v>0</v>
      </c>
    </row>
    <row r="55" spans="2:7" x14ac:dyDescent="0.3">
      <c r="B55" s="7">
        <f t="shared" si="4"/>
        <v>54</v>
      </c>
      <c r="C55" s="6"/>
      <c r="D55">
        <f t="shared" si="6"/>
        <v>0</v>
      </c>
      <c r="E55">
        <f t="shared" si="7"/>
        <v>0</v>
      </c>
      <c r="F55">
        <f t="shared" si="8"/>
        <v>0</v>
      </c>
      <c r="G55">
        <f t="shared" si="5"/>
        <v>0</v>
      </c>
    </row>
    <row r="56" spans="2:7" x14ac:dyDescent="0.3">
      <c r="B56" s="7">
        <f t="shared" si="4"/>
        <v>55</v>
      </c>
      <c r="C56" s="6"/>
      <c r="D56">
        <f t="shared" si="6"/>
        <v>0</v>
      </c>
      <c r="E56">
        <f t="shared" si="7"/>
        <v>0</v>
      </c>
      <c r="F56">
        <f t="shared" si="8"/>
        <v>0</v>
      </c>
      <c r="G56">
        <f t="shared" si="5"/>
        <v>0</v>
      </c>
    </row>
    <row r="57" spans="2:7" x14ac:dyDescent="0.3">
      <c r="B57" s="7">
        <f t="shared" si="4"/>
        <v>56</v>
      </c>
      <c r="C57" s="6"/>
      <c r="D57">
        <f t="shared" si="6"/>
        <v>0</v>
      </c>
      <c r="E57">
        <f t="shared" si="7"/>
        <v>0</v>
      </c>
      <c r="F57">
        <f t="shared" si="8"/>
        <v>0</v>
      </c>
      <c r="G57">
        <f t="shared" si="5"/>
        <v>0</v>
      </c>
    </row>
    <row r="58" spans="2:7" x14ac:dyDescent="0.3">
      <c r="B58" s="7">
        <f t="shared" si="4"/>
        <v>57</v>
      </c>
      <c r="C58" s="6"/>
      <c r="D58">
        <f t="shared" si="6"/>
        <v>0</v>
      </c>
      <c r="E58">
        <f t="shared" si="7"/>
        <v>0</v>
      </c>
      <c r="F58">
        <f t="shared" si="8"/>
        <v>0</v>
      </c>
      <c r="G58">
        <f t="shared" si="5"/>
        <v>0</v>
      </c>
    </row>
    <row r="59" spans="2:7" x14ac:dyDescent="0.3">
      <c r="B59" s="7">
        <f t="shared" si="4"/>
        <v>58</v>
      </c>
      <c r="C59" s="6"/>
      <c r="D59">
        <f t="shared" si="6"/>
        <v>0</v>
      </c>
      <c r="E59">
        <f t="shared" si="7"/>
        <v>0</v>
      </c>
      <c r="F59">
        <f t="shared" si="8"/>
        <v>0</v>
      </c>
      <c r="G59">
        <f t="shared" si="5"/>
        <v>0</v>
      </c>
    </row>
    <row r="60" spans="2:7" x14ac:dyDescent="0.3">
      <c r="B60" s="7"/>
    </row>
    <row r="61" spans="2:7" x14ac:dyDescent="0.3">
      <c r="B61" s="7"/>
    </row>
    <row r="62" spans="2:7" x14ac:dyDescent="0.3">
      <c r="B62" s="7"/>
    </row>
    <row r="63" spans="2:7" x14ac:dyDescent="0.3">
      <c r="B63" s="7"/>
    </row>
    <row r="64" spans="2:7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4423-E794-44CD-974B-D8E53369C42E}">
  <dimension ref="A1:O64"/>
  <sheetViews>
    <sheetView workbookViewId="0">
      <selection activeCell="C2" sqref="C2:C53"/>
    </sheetView>
  </sheetViews>
  <sheetFormatPr defaultRowHeight="14.4" x14ac:dyDescent="0.3"/>
  <cols>
    <col min="2" max="2" width="9.5546875" bestFit="1" customWidth="1"/>
    <col min="3" max="3" width="19.21875" customWidth="1"/>
    <col min="4" max="4" width="13.5546875" customWidth="1"/>
    <col min="5" max="5" width="11.88671875" customWidth="1"/>
    <col min="7" max="7" width="19.77734375" customWidth="1"/>
    <col min="9" max="9" width="15.21875" customWidth="1"/>
  </cols>
  <sheetData>
    <row r="1" spans="1:15" x14ac:dyDescent="0.3">
      <c r="B1" s="4" t="s">
        <v>98</v>
      </c>
      <c r="C1" s="19" t="s">
        <v>106</v>
      </c>
      <c r="D1" s="4" t="s">
        <v>85</v>
      </c>
      <c r="E1" s="4" t="s">
        <v>86</v>
      </c>
      <c r="F1" s="4" t="s">
        <v>90</v>
      </c>
      <c r="G1" s="4" t="s">
        <v>91</v>
      </c>
      <c r="H1" s="4"/>
      <c r="J1" s="4"/>
      <c r="K1" s="34" t="s">
        <v>84</v>
      </c>
      <c r="L1" s="34"/>
      <c r="M1" s="34"/>
    </row>
    <row r="2" spans="1:15" x14ac:dyDescent="0.3">
      <c r="A2" s="5">
        <v>43852</v>
      </c>
      <c r="B2" s="7">
        <v>1</v>
      </c>
      <c r="C2">
        <v>0</v>
      </c>
      <c r="D2">
        <f t="shared" ref="D2:D33" si="0">($C2/$I$3)*K$3</f>
        <v>0</v>
      </c>
      <c r="E2">
        <f t="shared" ref="E2:E33" si="1">($C2/$I$3)*L$3</f>
        <v>0</v>
      </c>
      <c r="F2">
        <f t="shared" ref="F2:F33" si="2">($C2/$I$3)*M$3</f>
        <v>0</v>
      </c>
      <c r="G2">
        <f>SUM(D2:F2)</f>
        <v>0</v>
      </c>
      <c r="I2" s="4" t="s">
        <v>112</v>
      </c>
      <c r="K2" s="12" t="s">
        <v>89</v>
      </c>
      <c r="L2" s="12" t="s">
        <v>87</v>
      </c>
      <c r="M2" s="12" t="s">
        <v>88</v>
      </c>
      <c r="O2" s="19"/>
    </row>
    <row r="3" spans="1:15" x14ac:dyDescent="0.3">
      <c r="B3" s="7">
        <f>B2+1</f>
        <v>2</v>
      </c>
      <c r="C3">
        <v>0</v>
      </c>
      <c r="D3">
        <f t="shared" si="0"/>
        <v>0</v>
      </c>
      <c r="E3">
        <f t="shared" si="1"/>
        <v>0</v>
      </c>
      <c r="F3">
        <f t="shared" si="2"/>
        <v>0</v>
      </c>
      <c r="G3">
        <f t="shared" ref="G3:G59" si="3">SUM(D3:F3)</f>
        <v>0</v>
      </c>
      <c r="I3">
        <v>39600000</v>
      </c>
      <c r="K3">
        <v>507.5</v>
      </c>
      <c r="L3">
        <v>4349.8999999999996</v>
      </c>
      <c r="M3">
        <v>8319.9</v>
      </c>
      <c r="O3" s="20"/>
    </row>
    <row r="4" spans="1:15" x14ac:dyDescent="0.3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15" x14ac:dyDescent="0.3">
      <c r="B5" s="7">
        <f t="shared" si="4"/>
        <v>4</v>
      </c>
      <c r="C5">
        <v>5</v>
      </c>
      <c r="D5">
        <f t="shared" si="0"/>
        <v>6.4078282828282826E-5</v>
      </c>
      <c r="E5">
        <f t="shared" si="1"/>
        <v>5.4922979797979794E-4</v>
      </c>
      <c r="F5">
        <f t="shared" si="2"/>
        <v>1.0504924242424243E-3</v>
      </c>
      <c r="G5">
        <f t="shared" si="3"/>
        <v>1.6638005050505049E-3</v>
      </c>
    </row>
    <row r="6" spans="1:15" x14ac:dyDescent="0.3">
      <c r="B6" s="7">
        <f t="shared" si="4"/>
        <v>5</v>
      </c>
      <c r="C6">
        <v>4.9148433759401602</v>
      </c>
      <c r="D6">
        <f t="shared" si="0"/>
        <v>6.2986944780041198E-5</v>
      </c>
      <c r="E6">
        <f t="shared" si="1"/>
        <v>5.3987568689399241E-4</v>
      </c>
      <c r="F6">
        <f t="shared" si="2"/>
        <v>1.0326011465526398E-3</v>
      </c>
      <c r="G6">
        <f t="shared" si="3"/>
        <v>1.6354637782266734E-3</v>
      </c>
    </row>
    <row r="7" spans="1:15" x14ac:dyDescent="0.3">
      <c r="B7" s="7">
        <f t="shared" si="4"/>
        <v>6</v>
      </c>
      <c r="C7">
        <v>4.6215663640083404</v>
      </c>
      <c r="D7">
        <f t="shared" si="0"/>
        <v>5.922840731652103E-5</v>
      </c>
      <c r="E7">
        <f t="shared" si="1"/>
        <v>5.0766039209090602E-4</v>
      </c>
      <c r="F7">
        <f t="shared" si="2"/>
        <v>9.7098409070487345E-4</v>
      </c>
      <c r="G7">
        <f t="shared" si="3"/>
        <v>1.5378728901123005E-3</v>
      </c>
    </row>
    <row r="8" spans="1:15" x14ac:dyDescent="0.3">
      <c r="B8" s="7">
        <f t="shared" si="4"/>
        <v>7</v>
      </c>
      <c r="C8">
        <v>19.175711503208198</v>
      </c>
      <c r="D8">
        <f t="shared" si="0"/>
        <v>2.4574933302722631E-4</v>
      </c>
      <c r="E8">
        <f t="shared" si="1"/>
        <v>2.1063744310051854E-3</v>
      </c>
      <c r="F8">
        <f t="shared" si="2"/>
        <v>4.028787932715704E-3</v>
      </c>
      <c r="G8">
        <f t="shared" si="3"/>
        <v>6.3809116967481153E-3</v>
      </c>
    </row>
    <row r="9" spans="1:15" x14ac:dyDescent="0.3">
      <c r="B9" s="7">
        <f t="shared" si="4"/>
        <v>8</v>
      </c>
      <c r="C9">
        <v>18.398462560764301</v>
      </c>
      <c r="D9">
        <f t="shared" si="0"/>
        <v>2.3578837751484552E-4</v>
      </c>
      <c r="E9">
        <f t="shared" si="1"/>
        <v>2.0209967750774906E-3</v>
      </c>
      <c r="F9">
        <f t="shared" si="2"/>
        <v>3.865489107558154E-3</v>
      </c>
      <c r="G9">
        <f t="shared" si="3"/>
        <v>6.1222742601504902E-3</v>
      </c>
    </row>
    <row r="10" spans="1:15" x14ac:dyDescent="0.3">
      <c r="B10" s="7">
        <f t="shared" si="4"/>
        <v>9</v>
      </c>
      <c r="C10">
        <v>16.3582496030233</v>
      </c>
      <c r="D10">
        <f t="shared" si="0"/>
        <v>2.0964170892763447E-4</v>
      </c>
      <c r="E10">
        <f t="shared" si="1"/>
        <v>1.7968876249543195E-3</v>
      </c>
      <c r="F10">
        <f t="shared" si="2"/>
        <v>3.4368434563685239E-3</v>
      </c>
      <c r="G10">
        <f t="shared" si="3"/>
        <v>5.443372790250478E-3</v>
      </c>
    </row>
    <row r="11" spans="1:15" x14ac:dyDescent="0.3">
      <c r="B11" s="7">
        <f t="shared" si="4"/>
        <v>10</v>
      </c>
      <c r="C11">
        <v>14.611114323350099</v>
      </c>
      <c r="D11">
        <f t="shared" si="0"/>
        <v>1.8725102320960041E-4</v>
      </c>
      <c r="E11">
        <f t="shared" si="1"/>
        <v>1.6049718736146615E-3</v>
      </c>
      <c r="F11">
        <f t="shared" si="2"/>
        <v>3.0697729812838507E-3</v>
      </c>
      <c r="G11">
        <f t="shared" si="3"/>
        <v>4.8619958781081132E-3</v>
      </c>
    </row>
    <row r="12" spans="1:15" x14ac:dyDescent="0.3">
      <c r="B12" s="7">
        <f t="shared" si="4"/>
        <v>11</v>
      </c>
      <c r="C12">
        <v>12.674621086990699</v>
      </c>
      <c r="D12">
        <f t="shared" si="0"/>
        <v>1.6243359095070151E-4</v>
      </c>
      <c r="E12">
        <f t="shared" si="1"/>
        <v>1.3922559158156776E-3</v>
      </c>
      <c r="F12">
        <f t="shared" si="2"/>
        <v>2.6629186864054015E-3</v>
      </c>
      <c r="G12">
        <f t="shared" si="3"/>
        <v>4.2176081931717809E-3</v>
      </c>
    </row>
    <row r="13" spans="1:15" x14ac:dyDescent="0.3">
      <c r="B13" s="7">
        <f t="shared" si="4"/>
        <v>12</v>
      </c>
      <c r="C13">
        <v>8.8690718061218394</v>
      </c>
      <c r="D13">
        <f t="shared" si="0"/>
        <v>1.1366297832340488E-4</v>
      </c>
      <c r="E13">
        <f t="shared" si="1"/>
        <v>9.7423170326892388E-4</v>
      </c>
      <c r="F13">
        <f t="shared" si="2"/>
        <v>1.8633785484786134E-3</v>
      </c>
      <c r="G13">
        <f t="shared" si="3"/>
        <v>2.9512732300709422E-3</v>
      </c>
    </row>
    <row r="14" spans="1:15" x14ac:dyDescent="0.3">
      <c r="B14" s="7">
        <f t="shared" si="4"/>
        <v>13</v>
      </c>
      <c r="C14">
        <v>7.3643884379384899</v>
      </c>
      <c r="D14">
        <f t="shared" si="0"/>
        <v>9.4379473036711702E-5</v>
      </c>
      <c r="E14">
        <f t="shared" si="1"/>
        <v>8.0894831480274321E-4</v>
      </c>
      <c r="F14">
        <f t="shared" si="2"/>
        <v>1.5472468526465766E-3</v>
      </c>
      <c r="G14">
        <f t="shared" si="3"/>
        <v>2.4505746404860315E-3</v>
      </c>
    </row>
    <row r="15" spans="1:15" x14ac:dyDescent="0.3">
      <c r="B15" s="7">
        <f t="shared" si="4"/>
        <v>14</v>
      </c>
      <c r="C15">
        <v>6.0210325962248099</v>
      </c>
      <c r="D15">
        <f t="shared" si="0"/>
        <v>7.7163485923840682E-5</v>
      </c>
      <c r="E15">
        <f t="shared" si="1"/>
        <v>6.6138610329086612E-4</v>
      </c>
      <c r="F15">
        <f t="shared" si="2"/>
        <v>1.2650098256901715E-3</v>
      </c>
      <c r="G15">
        <f t="shared" si="3"/>
        <v>2.0035594149048781E-3</v>
      </c>
    </row>
    <row r="16" spans="1:15" x14ac:dyDescent="0.3">
      <c r="B16" s="7">
        <f t="shared" si="4"/>
        <v>15</v>
      </c>
      <c r="C16">
        <v>9.8595115002932801</v>
      </c>
      <c r="D16">
        <f t="shared" si="0"/>
        <v>1.2635611329290001E-4</v>
      </c>
      <c r="E16">
        <f t="shared" si="1"/>
        <v>1.0830275018971147E-3</v>
      </c>
      <c r="F16">
        <f t="shared" si="2"/>
        <v>2.0714684275578298E-3</v>
      </c>
      <c r="G16">
        <f t="shared" si="3"/>
        <v>3.2808520427478442E-3</v>
      </c>
    </row>
    <row r="17" spans="2:7" x14ac:dyDescent="0.3">
      <c r="B17" s="7">
        <f t="shared" si="4"/>
        <v>16</v>
      </c>
      <c r="C17">
        <v>8.7942912597351501</v>
      </c>
      <c r="D17">
        <f t="shared" si="0"/>
        <v>1.1270461652312092E-4</v>
      </c>
      <c r="E17">
        <f t="shared" si="1"/>
        <v>9.6601736239196778E-4</v>
      </c>
      <c r="F17">
        <f t="shared" si="2"/>
        <v>1.847667268986628E-3</v>
      </c>
      <c r="G17">
        <f t="shared" si="3"/>
        <v>2.9263892479017167E-3</v>
      </c>
    </row>
    <row r="18" spans="2:7" x14ac:dyDescent="0.3">
      <c r="B18" s="7">
        <f t="shared" si="4"/>
        <v>17</v>
      </c>
      <c r="C18">
        <v>12.689815495182501</v>
      </c>
      <c r="D18">
        <f t="shared" si="0"/>
        <v>1.6262831726780602E-4</v>
      </c>
      <c r="E18">
        <f t="shared" si="1"/>
        <v>1.3939249601639988E-3</v>
      </c>
      <c r="F18">
        <f t="shared" si="2"/>
        <v>2.6661110085446685E-3</v>
      </c>
      <c r="G18">
        <f t="shared" si="3"/>
        <v>4.2226642859764735E-3</v>
      </c>
    </row>
    <row r="19" spans="2:7" x14ac:dyDescent="0.3">
      <c r="B19" s="7">
        <f t="shared" si="4"/>
        <v>18</v>
      </c>
      <c r="C19">
        <v>11.4977253455388</v>
      </c>
      <c r="D19">
        <f t="shared" si="0"/>
        <v>1.4735089931467024E-4</v>
      </c>
      <c r="E19">
        <f t="shared" si="1"/>
        <v>1.2629786737514957E-3</v>
      </c>
      <c r="F19">
        <f t="shared" si="2"/>
        <v>2.415654674301724E-3</v>
      </c>
      <c r="G19">
        <f t="shared" si="3"/>
        <v>3.8259842473678898E-3</v>
      </c>
    </row>
    <row r="20" spans="2:7" x14ac:dyDescent="0.3">
      <c r="B20" s="7">
        <f t="shared" si="4"/>
        <v>19</v>
      </c>
      <c r="C20">
        <v>10.150785189846101</v>
      </c>
      <c r="D20">
        <f t="shared" si="0"/>
        <v>1.3008897686482061E-4</v>
      </c>
      <c r="E20">
        <f t="shared" si="1"/>
        <v>1.1150227398310996E-3</v>
      </c>
      <c r="F20">
        <f t="shared" si="2"/>
        <v>2.1326645884091051E-3</v>
      </c>
      <c r="G20">
        <f t="shared" si="3"/>
        <v>3.3777763051050253E-3</v>
      </c>
    </row>
    <row r="21" spans="2:7" x14ac:dyDescent="0.3">
      <c r="B21" s="7">
        <f t="shared" si="4"/>
        <v>20</v>
      </c>
      <c r="C21">
        <v>8.1211808978661697</v>
      </c>
      <c r="D21">
        <f t="shared" si="0"/>
        <v>1.0407826529462325E-4</v>
      </c>
      <c r="E21">
        <f t="shared" si="1"/>
        <v>8.9207890877848598E-4</v>
      </c>
      <c r="F21">
        <f t="shared" si="2"/>
        <v>1.7062478018221399E-3</v>
      </c>
      <c r="G21">
        <f t="shared" si="3"/>
        <v>2.7024049758952494E-3</v>
      </c>
    </row>
    <row r="22" spans="2:7" x14ac:dyDescent="0.3">
      <c r="B22" s="7">
        <f t="shared" si="4"/>
        <v>21</v>
      </c>
      <c r="C22">
        <v>6.8559035294213997</v>
      </c>
      <c r="D22">
        <f t="shared" si="0"/>
        <v>8.7862905080337384E-5</v>
      </c>
      <c r="E22">
        <f t="shared" si="1"/>
        <v>7.5309330208661986E-4</v>
      </c>
      <c r="F22">
        <f t="shared" si="2"/>
        <v>1.4404149437988157E-3</v>
      </c>
      <c r="G22">
        <f t="shared" si="3"/>
        <v>2.2813711509657728E-3</v>
      </c>
    </row>
    <row r="23" spans="2:7" x14ac:dyDescent="0.3">
      <c r="B23" s="7">
        <f t="shared" si="4"/>
        <v>22</v>
      </c>
      <c r="C23">
        <v>5.0630450495769503</v>
      </c>
      <c r="D23">
        <f t="shared" si="0"/>
        <v>6.4886246531825812E-5</v>
      </c>
      <c r="E23">
        <f t="shared" si="1"/>
        <v>5.561550419483529E-4</v>
      </c>
      <c r="F23">
        <f t="shared" si="2"/>
        <v>1.0637380936357392E-3</v>
      </c>
      <c r="G23">
        <f t="shared" si="3"/>
        <v>1.6847793821159179E-3</v>
      </c>
    </row>
    <row r="24" spans="2:7" x14ac:dyDescent="0.3">
      <c r="B24" s="7">
        <f t="shared" si="4"/>
        <v>23</v>
      </c>
      <c r="C24">
        <v>4.1259634650064401</v>
      </c>
      <c r="D24">
        <f t="shared" si="0"/>
        <v>5.2876930769968898E-5</v>
      </c>
      <c r="E24">
        <f t="shared" si="1"/>
        <v>4.5322041607150283E-4</v>
      </c>
      <c r="F24">
        <f t="shared" si="2"/>
        <v>8.6685867253805755E-4</v>
      </c>
      <c r="G24">
        <f t="shared" si="3"/>
        <v>1.3729560193795293E-3</v>
      </c>
    </row>
    <row r="25" spans="2:7" x14ac:dyDescent="0.3">
      <c r="B25" s="7">
        <f t="shared" si="4"/>
        <v>24</v>
      </c>
      <c r="C25">
        <v>3.3219184847065599</v>
      </c>
      <c r="D25">
        <f t="shared" si="0"/>
        <v>4.2572566439105539E-5</v>
      </c>
      <c r="E25">
        <f t="shared" si="1"/>
        <v>3.6489932365214812E-4</v>
      </c>
      <c r="F25">
        <f t="shared" si="2"/>
        <v>6.9793004042702298E-4</v>
      </c>
      <c r="G25">
        <f t="shared" si="3"/>
        <v>1.1054019305182766E-3</v>
      </c>
    </row>
    <row r="26" spans="2:7" x14ac:dyDescent="0.3">
      <c r="B26" s="7">
        <f t="shared" si="4"/>
        <v>25</v>
      </c>
      <c r="C26">
        <v>12.647036871859401</v>
      </c>
      <c r="D26">
        <f t="shared" si="0"/>
        <v>1.6208008112294559E-4</v>
      </c>
      <c r="E26">
        <f t="shared" si="1"/>
        <v>1.3892259012348788E-3</v>
      </c>
      <c r="F26">
        <f t="shared" si="2"/>
        <v>2.6571232846005813E-3</v>
      </c>
      <c r="G26">
        <f t="shared" si="3"/>
        <v>4.2084292669584055E-3</v>
      </c>
    </row>
    <row r="27" spans="2:7" x14ac:dyDescent="0.3">
      <c r="B27" s="7">
        <f t="shared" si="4"/>
        <v>26</v>
      </c>
      <c r="C27">
        <v>11.920206131275</v>
      </c>
      <c r="D27">
        <f t="shared" si="0"/>
        <v>1.5276526797025411E-4</v>
      </c>
      <c r="E27">
        <f t="shared" si="1"/>
        <v>1.3093864810715433E-3</v>
      </c>
      <c r="F27">
        <f t="shared" si="2"/>
        <v>2.5044172472624966E-3</v>
      </c>
      <c r="G27">
        <f t="shared" si="3"/>
        <v>3.9665689963042945E-3</v>
      </c>
    </row>
    <row r="28" spans="2:7" x14ac:dyDescent="0.3">
      <c r="B28" s="7">
        <f t="shared" si="4"/>
        <v>27</v>
      </c>
      <c r="C28">
        <v>10.881365021298899</v>
      </c>
      <c r="D28">
        <f t="shared" si="0"/>
        <v>1.3945183707851492E-4</v>
      </c>
      <c r="E28">
        <f t="shared" si="1"/>
        <v>1.1952739824784868E-3</v>
      </c>
      <c r="F28">
        <f t="shared" si="2"/>
        <v>2.2861583040581996E-3</v>
      </c>
      <c r="G28">
        <f t="shared" si="3"/>
        <v>3.620884123615201E-3</v>
      </c>
    </row>
    <row r="29" spans="2:7" x14ac:dyDescent="0.3">
      <c r="B29" s="7">
        <f t="shared" si="4"/>
        <v>28</v>
      </c>
      <c r="C29">
        <v>9.6265092825347605</v>
      </c>
      <c r="D29">
        <f t="shared" si="0"/>
        <v>1.2337003689107047E-4</v>
      </c>
      <c r="E29">
        <f t="shared" si="1"/>
        <v>1.0574331496994431E-3</v>
      </c>
      <c r="F29">
        <f t="shared" si="2"/>
        <v>2.0225150146404281E-3</v>
      </c>
      <c r="G29">
        <f t="shared" si="3"/>
        <v>3.2033182012309418E-3</v>
      </c>
    </row>
    <row r="30" spans="2:7" x14ac:dyDescent="0.3">
      <c r="B30" s="7">
        <f t="shared" si="4"/>
        <v>29</v>
      </c>
      <c r="C30">
        <v>8.2943542490926205</v>
      </c>
      <c r="D30">
        <f t="shared" si="0"/>
        <v>1.0629759549026527E-4</v>
      </c>
      <c r="E30">
        <f t="shared" si="1"/>
        <v>9.1110130172040364E-4</v>
      </c>
      <c r="F30">
        <f t="shared" si="2"/>
        <v>1.7426312605309518E-3</v>
      </c>
      <c r="G30">
        <f t="shared" si="3"/>
        <v>2.7600301577416207E-3</v>
      </c>
    </row>
    <row r="31" spans="2:7" x14ac:dyDescent="0.3">
      <c r="B31" s="7">
        <f t="shared" si="4"/>
        <v>30</v>
      </c>
      <c r="C31">
        <v>5.7462453593031597</v>
      </c>
      <c r="D31">
        <f t="shared" si="0"/>
        <v>7.3641907066827108E-5</v>
      </c>
      <c r="E31">
        <f t="shared" si="1"/>
        <v>6.3120183556648521E-4</v>
      </c>
      <c r="F31">
        <f t="shared" si="2"/>
        <v>1.2072774435572312E-3</v>
      </c>
      <c r="G31">
        <f t="shared" si="3"/>
        <v>1.9121211861905436E-3</v>
      </c>
    </row>
    <row r="32" spans="2:7" x14ac:dyDescent="0.3">
      <c r="B32" s="7">
        <f t="shared" si="4"/>
        <v>31</v>
      </c>
      <c r="C32">
        <v>9.7493676948037304</v>
      </c>
      <c r="D32">
        <f t="shared" si="0"/>
        <v>1.2494454810891144E-4</v>
      </c>
      <c r="E32">
        <f t="shared" si="1"/>
        <v>1.0709286498895641E-3</v>
      </c>
      <c r="F32">
        <f t="shared" si="2"/>
        <v>2.0483273809090291E-3</v>
      </c>
      <c r="G32">
        <f t="shared" si="3"/>
        <v>3.2442005789075044E-3</v>
      </c>
    </row>
    <row r="33" spans="2:7" x14ac:dyDescent="0.3">
      <c r="B33" s="7">
        <f t="shared" si="4"/>
        <v>32</v>
      </c>
      <c r="C33">
        <v>8.7838667220152793</v>
      </c>
      <c r="D33">
        <f t="shared" si="0"/>
        <v>1.1257101922784733E-4</v>
      </c>
      <c r="E33">
        <f t="shared" si="1"/>
        <v>9.6487226904278444E-4</v>
      </c>
      <c r="F33">
        <f t="shared" si="2"/>
        <v>1.8454770894064374E-3</v>
      </c>
      <c r="G33">
        <f t="shared" si="3"/>
        <v>2.9229203776770692E-3</v>
      </c>
    </row>
    <row r="34" spans="2:7" x14ac:dyDescent="0.3">
      <c r="B34" s="7">
        <f t="shared" si="4"/>
        <v>33</v>
      </c>
      <c r="C34">
        <v>12.7352106637976</v>
      </c>
      <c r="D34">
        <f t="shared" ref="D34:D59" si="5">($C34/$I$3)*K$3</f>
        <v>1.632100861585172E-4</v>
      </c>
      <c r="E34">
        <f t="shared" ref="E34:E59" si="6">($C34/$I$3)*L$3</f>
        <v>1.3989114360215447E-3</v>
      </c>
      <c r="F34">
        <f t="shared" ref="F34:F59" si="7">($C34/$I$3)*M$3</f>
        <v>2.6756484646901424E-3</v>
      </c>
      <c r="G34">
        <f t="shared" si="3"/>
        <v>4.2377699868702042E-3</v>
      </c>
    </row>
    <row r="35" spans="2:7" x14ac:dyDescent="0.3">
      <c r="B35" s="7">
        <f t="shared" si="4"/>
        <v>34</v>
      </c>
      <c r="C35">
        <v>11.570400772602</v>
      </c>
      <c r="D35">
        <f t="shared" si="5"/>
        <v>1.4828228262867463E-4</v>
      </c>
      <c r="E35">
        <f t="shared" si="6"/>
        <v>1.2709617757762988E-3</v>
      </c>
      <c r="F35">
        <f t="shared" si="7"/>
        <v>2.4309236714134186E-3</v>
      </c>
      <c r="G35">
        <f t="shared" si="3"/>
        <v>3.8501677298183922E-3</v>
      </c>
    </row>
    <row r="36" spans="2:7" x14ac:dyDescent="0.3">
      <c r="B36" s="7">
        <f t="shared" si="4"/>
        <v>35</v>
      </c>
      <c r="C36">
        <v>55.232988338270303</v>
      </c>
      <c r="D36">
        <f t="shared" si="5"/>
        <v>7.0784700963818635E-4</v>
      </c>
      <c r="E36">
        <f t="shared" si="6"/>
        <v>6.0671206053697462E-3</v>
      </c>
      <c r="F36">
        <f t="shared" si="7"/>
        <v>1.1604367163524624E-2</v>
      </c>
      <c r="G36">
        <f t="shared" si="3"/>
        <v>1.8379334778532555E-2</v>
      </c>
    </row>
    <row r="37" spans="2:7" x14ac:dyDescent="0.3">
      <c r="B37" s="7">
        <f t="shared" si="4"/>
        <v>36</v>
      </c>
      <c r="C37">
        <v>72.436075296869404</v>
      </c>
      <c r="D37">
        <f t="shared" si="5"/>
        <v>9.2831586396871773E-4</v>
      </c>
      <c r="E37">
        <f t="shared" si="6"/>
        <v>7.9568102003498026E-3</v>
      </c>
      <c r="F37">
        <f t="shared" si="7"/>
        <v>1.5218709668243024E-2</v>
      </c>
      <c r="G37">
        <f t="shared" si="3"/>
        <v>2.4103835732561543E-2</v>
      </c>
    </row>
    <row r="38" spans="2:7" x14ac:dyDescent="0.3">
      <c r="B38" s="7">
        <f t="shared" si="4"/>
        <v>37</v>
      </c>
      <c r="C38">
        <v>118.18416804480199</v>
      </c>
      <c r="D38">
        <f t="shared" si="5"/>
        <v>1.5146077091600255E-3</v>
      </c>
      <c r="E38">
        <f t="shared" si="6"/>
        <v>1.2982053347931417E-2</v>
      </c>
      <c r="F38">
        <f t="shared" si="7"/>
        <v>2.4830314639291615E-2</v>
      </c>
      <c r="G38">
        <f t="shared" si="3"/>
        <v>3.9326975696383056E-2</v>
      </c>
    </row>
    <row r="39" spans="2:7" x14ac:dyDescent="0.3">
      <c r="B39" s="7">
        <f t="shared" si="4"/>
        <v>38</v>
      </c>
      <c r="C39">
        <v>190.344874407297</v>
      </c>
      <c r="D39">
        <f t="shared" si="5"/>
        <v>2.4393945394369505E-3</v>
      </c>
      <c r="E39">
        <f t="shared" si="6"/>
        <v>2.090861538344195E-2</v>
      </c>
      <c r="F39">
        <f t="shared" si="7"/>
        <v>3.999116971164824E-2</v>
      </c>
      <c r="G39">
        <f t="shared" si="3"/>
        <v>6.3339179634527148E-2</v>
      </c>
    </row>
    <row r="40" spans="2:7" x14ac:dyDescent="0.3">
      <c r="B40" s="7">
        <f t="shared" si="4"/>
        <v>39</v>
      </c>
      <c r="C40">
        <v>218.62331466861801</v>
      </c>
      <c r="D40">
        <f t="shared" si="5"/>
        <v>2.8018013180384758E-3</v>
      </c>
      <c r="E40">
        <f t="shared" si="6"/>
        <v>2.4014887789823774E-2</v>
      </c>
      <c r="F40">
        <f t="shared" si="7"/>
        <v>4.5932427164430176E-2</v>
      </c>
      <c r="G40">
        <f t="shared" si="3"/>
        <v>7.2749116272292427E-2</v>
      </c>
    </row>
    <row r="41" spans="2:7" x14ac:dyDescent="0.3">
      <c r="B41" s="7">
        <f t="shared" si="4"/>
        <v>40</v>
      </c>
      <c r="C41">
        <v>305.44706359598501</v>
      </c>
      <c r="D41">
        <f t="shared" si="5"/>
        <v>3.9145046660344039E-3</v>
      </c>
      <c r="E41">
        <f t="shared" si="6"/>
        <v>3.3552125806469067E-2</v>
      </c>
      <c r="F41">
        <f t="shared" si="7"/>
        <v>6.4173965262935243E-2</v>
      </c>
      <c r="G41">
        <f t="shared" si="3"/>
        <v>0.10164059573543871</v>
      </c>
    </row>
    <row r="42" spans="2:7" x14ac:dyDescent="0.3">
      <c r="B42" s="7">
        <f t="shared" si="4"/>
        <v>41</v>
      </c>
      <c r="C42">
        <v>349.86486437012599</v>
      </c>
      <c r="D42">
        <f t="shared" si="5"/>
        <v>4.4837479461575487E-3</v>
      </c>
      <c r="E42">
        <f t="shared" si="6"/>
        <v>3.8431241755646738E-2</v>
      </c>
      <c r="F42">
        <f t="shared" si="7"/>
        <v>7.3506077905884107E-2</v>
      </c>
      <c r="G42">
        <f t="shared" si="3"/>
        <v>0.11642106760768839</v>
      </c>
    </row>
    <row r="43" spans="2:7" x14ac:dyDescent="0.3">
      <c r="B43" s="7">
        <f t="shared" si="4"/>
        <v>42</v>
      </c>
      <c r="C43">
        <v>343.15884618380898</v>
      </c>
      <c r="D43">
        <f t="shared" si="5"/>
        <v>4.3978059201586631E-3</v>
      </c>
      <c r="E43">
        <f t="shared" si="6"/>
        <v>3.7694612752902791E-2</v>
      </c>
      <c r="F43">
        <f t="shared" si="7"/>
        <v>7.2097153645572523E-2</v>
      </c>
      <c r="G43">
        <f t="shared" si="3"/>
        <v>0.11418957231863397</v>
      </c>
    </row>
    <row r="44" spans="2:7" x14ac:dyDescent="0.3">
      <c r="B44" s="7">
        <f t="shared" si="4"/>
        <v>43</v>
      </c>
      <c r="C44">
        <v>512.03438054913602</v>
      </c>
      <c r="D44">
        <f t="shared" si="5"/>
        <v>6.562056770926427E-3</v>
      </c>
      <c r="E44">
        <f t="shared" si="6"/>
        <v>5.6244907877542591E-2</v>
      </c>
      <c r="F44">
        <f t="shared" si="7"/>
        <v>0.10757764754370597</v>
      </c>
      <c r="G44">
        <f t="shared" si="3"/>
        <v>0.17038461219217499</v>
      </c>
    </row>
    <row r="45" spans="2:7" x14ac:dyDescent="0.3">
      <c r="B45" s="7">
        <f t="shared" si="4"/>
        <v>44</v>
      </c>
      <c r="C45">
        <v>630.19446761259098</v>
      </c>
      <c r="D45">
        <f t="shared" si="5"/>
        <v>8.0763558664997456E-3</v>
      </c>
      <c r="E45">
        <f t="shared" si="6"/>
        <v>6.9224316026969934E-2</v>
      </c>
      <c r="F45">
        <f t="shared" si="7"/>
        <v>0.13240290280530292</v>
      </c>
      <c r="G45">
        <f t="shared" si="3"/>
        <v>0.2097035746987726</v>
      </c>
    </row>
    <row r="46" spans="2:7" x14ac:dyDescent="0.3">
      <c r="B46" s="7">
        <f t="shared" si="4"/>
        <v>45</v>
      </c>
      <c r="C46">
        <v>783.34018885375497</v>
      </c>
      <c r="D46">
        <f t="shared" si="5"/>
        <v>1.003901883442628E-2</v>
      </c>
      <c r="E46">
        <f t="shared" si="6"/>
        <v>8.6046754734720926E-2</v>
      </c>
      <c r="F46">
        <f t="shared" si="7"/>
        <v>0.1645785867990999</v>
      </c>
      <c r="G46">
        <f t="shared" si="3"/>
        <v>0.26066436036824708</v>
      </c>
    </row>
    <row r="47" spans="2:7" x14ac:dyDescent="0.3">
      <c r="B47" s="7">
        <f t="shared" si="4"/>
        <v>46</v>
      </c>
      <c r="C47">
        <v>1013.59235304093</v>
      </c>
      <c r="D47">
        <f t="shared" si="5"/>
        <v>1.2989851494148281E-2</v>
      </c>
      <c r="E47">
        <f t="shared" si="6"/>
        <v>0.1113390246589076</v>
      </c>
      <c r="F47">
        <f t="shared" si="7"/>
        <v>0.21295421762790992</v>
      </c>
      <c r="G47">
        <f t="shared" si="3"/>
        <v>0.33728309378096577</v>
      </c>
    </row>
    <row r="48" spans="2:7" x14ac:dyDescent="0.3">
      <c r="B48" s="7">
        <f t="shared" si="4"/>
        <v>47</v>
      </c>
      <c r="C48">
        <v>1215.86955073543</v>
      </c>
      <c r="D48">
        <f t="shared" si="5"/>
        <v>1.5582166590864411E-2</v>
      </c>
      <c r="E48">
        <f t="shared" si="6"/>
        <v>0.13355835754404158</v>
      </c>
      <c r="F48">
        <f t="shared" si="7"/>
        <v>0.2554523503829218</v>
      </c>
      <c r="G48">
        <f t="shared" si="3"/>
        <v>0.40459287451782777</v>
      </c>
    </row>
    <row r="49" spans="2:7" x14ac:dyDescent="0.3">
      <c r="B49" s="7">
        <f t="shared" si="4"/>
        <v>48</v>
      </c>
      <c r="C49">
        <v>1511.9057151515999</v>
      </c>
      <c r="D49">
        <f t="shared" si="5"/>
        <v>1.9376064405036288E-2</v>
      </c>
      <c r="E49">
        <f t="shared" si="6"/>
        <v>0.16607673409944304</v>
      </c>
      <c r="F49">
        <f t="shared" si="7"/>
        <v>0.31764909998711605</v>
      </c>
      <c r="G49">
        <f t="shared" si="3"/>
        <v>0.50310189849159537</v>
      </c>
    </row>
    <row r="50" spans="2:7" x14ac:dyDescent="0.3">
      <c r="B50" s="7">
        <f t="shared" si="4"/>
        <v>49</v>
      </c>
      <c r="C50">
        <v>2015.8394205955999</v>
      </c>
      <c r="D50">
        <f t="shared" si="5"/>
        <v>2.5834305705865326E-2</v>
      </c>
      <c r="E50">
        <f t="shared" si="6"/>
        <v>0.22143181554668687</v>
      </c>
      <c r="F50">
        <f t="shared" si="7"/>
        <v>0.4235248079649831</v>
      </c>
      <c r="G50">
        <f t="shared" si="3"/>
        <v>0.67079092921753536</v>
      </c>
    </row>
    <row r="51" spans="2:7" x14ac:dyDescent="0.3">
      <c r="B51" s="7">
        <f t="shared" si="4"/>
        <v>50</v>
      </c>
      <c r="C51">
        <v>2529.0712244044798</v>
      </c>
      <c r="D51">
        <f t="shared" si="5"/>
        <v>3.2411708242052362E-2</v>
      </c>
      <c r="E51">
        <f t="shared" si="6"/>
        <v>0.27780825553123856</v>
      </c>
      <c r="F51">
        <f t="shared" si="7"/>
        <v>0.53135403232128364</v>
      </c>
      <c r="G51">
        <f t="shared" si="3"/>
        <v>0.84157399609457451</v>
      </c>
    </row>
    <row r="52" spans="2:7" x14ac:dyDescent="0.3">
      <c r="B52" s="7">
        <f t="shared" si="4"/>
        <v>51</v>
      </c>
      <c r="C52">
        <v>2546.0017745353098</v>
      </c>
      <c r="D52">
        <f t="shared" si="5"/>
        <v>3.2628684357996714E-2</v>
      </c>
      <c r="E52">
        <f t="shared" si="6"/>
        <v>0.27966800805684705</v>
      </c>
      <c r="F52">
        <f t="shared" si="7"/>
        <v>0.53491111525142232</v>
      </c>
      <c r="G52">
        <f t="shared" si="3"/>
        <v>0.84720780766626613</v>
      </c>
    </row>
    <row r="53" spans="2:7" x14ac:dyDescent="0.3">
      <c r="B53" s="7">
        <f t="shared" si="4"/>
        <v>52</v>
      </c>
      <c r="C53">
        <v>3259.3467525708202</v>
      </c>
      <c r="D53">
        <f t="shared" si="5"/>
        <v>4.1770668609335641E-2</v>
      </c>
      <c r="E53">
        <f t="shared" si="6"/>
        <v>0.35802607169211642</v>
      </c>
      <c r="F53">
        <f t="shared" si="7"/>
        <v>0.68478381431095869</v>
      </c>
      <c r="G53">
        <f t="shared" si="3"/>
        <v>1.0845805546124108</v>
      </c>
    </row>
    <row r="54" spans="2:7" x14ac:dyDescent="0.3">
      <c r="B54" s="7">
        <f t="shared" si="4"/>
        <v>53</v>
      </c>
      <c r="C54" s="6"/>
      <c r="D54">
        <f t="shared" si="5"/>
        <v>0</v>
      </c>
      <c r="E54">
        <f t="shared" si="6"/>
        <v>0</v>
      </c>
      <c r="F54">
        <f t="shared" si="7"/>
        <v>0</v>
      </c>
      <c r="G54">
        <f t="shared" si="3"/>
        <v>0</v>
      </c>
    </row>
    <row r="55" spans="2:7" x14ac:dyDescent="0.3">
      <c r="B55" s="7">
        <f t="shared" si="4"/>
        <v>54</v>
      </c>
      <c r="C55" s="6"/>
      <c r="D55">
        <f t="shared" si="5"/>
        <v>0</v>
      </c>
      <c r="E55">
        <f t="shared" si="6"/>
        <v>0</v>
      </c>
      <c r="F55">
        <f t="shared" si="7"/>
        <v>0</v>
      </c>
      <c r="G55">
        <f t="shared" si="3"/>
        <v>0</v>
      </c>
    </row>
    <row r="56" spans="2:7" x14ac:dyDescent="0.3">
      <c r="B56" s="7">
        <f t="shared" si="4"/>
        <v>55</v>
      </c>
      <c r="D56">
        <f t="shared" si="5"/>
        <v>0</v>
      </c>
      <c r="E56">
        <f t="shared" si="6"/>
        <v>0</v>
      </c>
      <c r="F56">
        <f t="shared" si="7"/>
        <v>0</v>
      </c>
      <c r="G56">
        <f t="shared" si="3"/>
        <v>0</v>
      </c>
    </row>
    <row r="57" spans="2:7" x14ac:dyDescent="0.3">
      <c r="B57" s="7">
        <f t="shared" si="4"/>
        <v>56</v>
      </c>
      <c r="D57">
        <f t="shared" si="5"/>
        <v>0</v>
      </c>
      <c r="E57">
        <f t="shared" si="6"/>
        <v>0</v>
      </c>
      <c r="F57">
        <f t="shared" si="7"/>
        <v>0</v>
      </c>
      <c r="G57">
        <f t="shared" si="3"/>
        <v>0</v>
      </c>
    </row>
    <row r="58" spans="2:7" x14ac:dyDescent="0.3">
      <c r="B58" s="7">
        <f t="shared" si="4"/>
        <v>57</v>
      </c>
      <c r="D58">
        <f t="shared" si="5"/>
        <v>0</v>
      </c>
      <c r="E58">
        <f t="shared" si="6"/>
        <v>0</v>
      </c>
      <c r="F58">
        <f t="shared" si="7"/>
        <v>0</v>
      </c>
      <c r="G58">
        <f t="shared" si="3"/>
        <v>0</v>
      </c>
    </row>
    <row r="59" spans="2:7" x14ac:dyDescent="0.3">
      <c r="B59" s="7">
        <f t="shared" si="4"/>
        <v>58</v>
      </c>
      <c r="D59">
        <f t="shared" si="5"/>
        <v>0</v>
      </c>
      <c r="E59">
        <f t="shared" si="6"/>
        <v>0</v>
      </c>
      <c r="F59">
        <f t="shared" si="7"/>
        <v>0</v>
      </c>
      <c r="G59">
        <f t="shared" si="3"/>
        <v>0</v>
      </c>
    </row>
    <row r="60" spans="2:7" x14ac:dyDescent="0.3">
      <c r="B60" s="7"/>
    </row>
    <row r="61" spans="2:7" x14ac:dyDescent="0.3">
      <c r="B61" s="7"/>
    </row>
    <row r="62" spans="2:7" x14ac:dyDescent="0.3">
      <c r="B62" s="7"/>
    </row>
    <row r="63" spans="2:7" x14ac:dyDescent="0.3">
      <c r="B63" s="7"/>
    </row>
    <row r="64" spans="2:7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013E-35B0-406E-83DB-AC31C3B60092}">
  <dimension ref="B1:O64"/>
  <sheetViews>
    <sheetView workbookViewId="0">
      <selection activeCell="F29" sqref="F29"/>
    </sheetView>
  </sheetViews>
  <sheetFormatPr defaultRowHeight="14.4" x14ac:dyDescent="0.3"/>
  <cols>
    <col min="3" max="3" width="19.109375" customWidth="1"/>
    <col min="9" max="9" width="15.109375" customWidth="1"/>
  </cols>
  <sheetData>
    <row r="1" spans="2:15" x14ac:dyDescent="0.3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2:15" x14ac:dyDescent="0.3">
      <c r="B2" s="7">
        <v>1</v>
      </c>
      <c r="C2">
        <v>0</v>
      </c>
      <c r="D2">
        <f>($C2/$I$3)*K$3</f>
        <v>0</v>
      </c>
      <c r="E2">
        <f t="shared" ref="E2:F2" si="0">($C2/$I$3)*L$3</f>
        <v>0</v>
      </c>
      <c r="F2">
        <f t="shared" si="0"/>
        <v>0</v>
      </c>
      <c r="G2">
        <f>SUM(D2:F2)</f>
        <v>0</v>
      </c>
      <c r="I2" s="4" t="s">
        <v>112</v>
      </c>
      <c r="K2" s="12" t="s">
        <v>89</v>
      </c>
      <c r="L2" s="12" t="s">
        <v>87</v>
      </c>
      <c r="M2" s="12" t="s">
        <v>88</v>
      </c>
      <c r="O2" s="19"/>
    </row>
    <row r="3" spans="2:15" x14ac:dyDescent="0.3">
      <c r="B3" s="7">
        <f>B2+1</f>
        <v>2</v>
      </c>
      <c r="C3">
        <v>0</v>
      </c>
      <c r="D3">
        <f t="shared" ref="D3:D16" si="1">($C3/$I$3)*K$3</f>
        <v>0</v>
      </c>
      <c r="E3">
        <f t="shared" ref="E3:E16" si="2">($C3/$I$3)*L$3</f>
        <v>0</v>
      </c>
      <c r="F3">
        <f t="shared" ref="F3:F16" si="3">($C3/$I$3)*M$3</f>
        <v>0</v>
      </c>
      <c r="G3">
        <f t="shared" ref="G3:G16" si="4">SUM(D3:F3)</f>
        <v>0</v>
      </c>
      <c r="I3">
        <v>12700000</v>
      </c>
      <c r="K3">
        <v>326</v>
      </c>
      <c r="L3">
        <v>1766.9</v>
      </c>
      <c r="M3">
        <v>401.7</v>
      </c>
      <c r="O3" s="20"/>
    </row>
    <row r="4" spans="2:15" x14ac:dyDescent="0.3">
      <c r="B4" s="7">
        <f t="shared" ref="B4:B59" si="5">B3+1</f>
        <v>3</v>
      </c>
      <c r="C4"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</row>
    <row r="5" spans="2:15" x14ac:dyDescent="0.3">
      <c r="B5" s="7">
        <f t="shared" si="5"/>
        <v>4</v>
      </c>
      <c r="C5">
        <v>19</v>
      </c>
      <c r="D5">
        <f t="shared" si="1"/>
        <v>4.8771653543307089E-4</v>
      </c>
      <c r="E5">
        <f t="shared" si="2"/>
        <v>2.6433937007874016E-3</v>
      </c>
      <c r="F5">
        <f t="shared" si="3"/>
        <v>6.0096850393700791E-4</v>
      </c>
      <c r="G5">
        <f t="shared" si="4"/>
        <v>3.7320787401574802E-3</v>
      </c>
    </row>
    <row r="6" spans="2:15" x14ac:dyDescent="0.3">
      <c r="B6" s="7">
        <f t="shared" si="5"/>
        <v>5</v>
      </c>
      <c r="C6">
        <v>18.659373503760602</v>
      </c>
      <c r="D6">
        <f t="shared" si="1"/>
        <v>4.7897289466346113E-4</v>
      </c>
      <c r="E6">
        <f t="shared" si="2"/>
        <v>2.5960037042357959E-3</v>
      </c>
      <c r="F6">
        <f t="shared" si="3"/>
        <v>5.9019451468193969E-4</v>
      </c>
      <c r="G6">
        <f t="shared" si="4"/>
        <v>3.6651711135811966E-3</v>
      </c>
    </row>
    <row r="7" spans="2:15" x14ac:dyDescent="0.3">
      <c r="B7" s="7">
        <f t="shared" si="5"/>
        <v>6</v>
      </c>
      <c r="C7">
        <v>18.486265456033301</v>
      </c>
      <c r="D7">
        <f t="shared" si="1"/>
        <v>4.7452933375329574E-4</v>
      </c>
      <c r="E7">
        <f t="shared" si="2"/>
        <v>2.5719198767137985E-3</v>
      </c>
      <c r="F7">
        <f t="shared" si="3"/>
        <v>5.8471912076288009E-4</v>
      </c>
      <c r="G7">
        <f t="shared" si="4"/>
        <v>3.6311683312299746E-3</v>
      </c>
    </row>
    <row r="8" spans="2:15" x14ac:dyDescent="0.3">
      <c r="B8" s="7">
        <f t="shared" si="5"/>
        <v>7</v>
      </c>
      <c r="C8">
        <v>16.702846012832701</v>
      </c>
      <c r="D8">
        <f t="shared" si="1"/>
        <v>4.2875022048688671E-4</v>
      </c>
      <c r="E8">
        <f t="shared" si="2"/>
        <v>2.3237998913444176E-3</v>
      </c>
      <c r="F8">
        <f t="shared" si="3"/>
        <v>5.2830970420117299E-4</v>
      </c>
      <c r="G8">
        <f t="shared" si="4"/>
        <v>3.2808598160324774E-3</v>
      </c>
    </row>
    <row r="9" spans="2:15" x14ac:dyDescent="0.3">
      <c r="B9" s="7">
        <f t="shared" si="5"/>
        <v>8</v>
      </c>
      <c r="C9">
        <v>14.6157297317752</v>
      </c>
      <c r="D9">
        <f t="shared" si="1"/>
        <v>3.7517542461092248E-4</v>
      </c>
      <c r="E9">
        <f t="shared" si="2"/>
        <v>2.0334277844939845E-3</v>
      </c>
      <c r="F9">
        <f t="shared" si="3"/>
        <v>4.6229438057118885E-4</v>
      </c>
      <c r="G9">
        <f t="shared" si="4"/>
        <v>2.870897589676096E-3</v>
      </c>
    </row>
    <row r="10" spans="2:15" x14ac:dyDescent="0.3">
      <c r="B10" s="7">
        <f t="shared" si="5"/>
        <v>9</v>
      </c>
      <c r="C10">
        <v>11.844364927242101</v>
      </c>
      <c r="D10">
        <f t="shared" si="1"/>
        <v>3.0403645403786811E-4</v>
      </c>
      <c r="E10">
        <f t="shared" si="2"/>
        <v>1.6478589283420526E-3</v>
      </c>
      <c r="F10">
        <f t="shared" si="3"/>
        <v>3.7463633002150797E-4</v>
      </c>
      <c r="G10">
        <f t="shared" si="4"/>
        <v>2.3265317124014284E-3</v>
      </c>
    </row>
    <row r="11" spans="2:15" x14ac:dyDescent="0.3">
      <c r="B11" s="7">
        <f t="shared" si="5"/>
        <v>10</v>
      </c>
      <c r="C11">
        <v>9.8989041151966894</v>
      </c>
      <c r="D11">
        <f t="shared" si="1"/>
        <v>2.5409785366567879E-4</v>
      </c>
      <c r="E11">
        <f t="shared" si="2"/>
        <v>1.3771947780426008E-3</v>
      </c>
      <c r="F11">
        <f t="shared" si="3"/>
        <v>3.1310155772240237E-4</v>
      </c>
      <c r="G11">
        <f t="shared" si="4"/>
        <v>1.944394189430682E-3</v>
      </c>
    </row>
    <row r="12" spans="2:15" x14ac:dyDescent="0.3">
      <c r="B12" s="7">
        <f t="shared" si="5"/>
        <v>11</v>
      </c>
      <c r="C12">
        <v>8.1359129937567793</v>
      </c>
      <c r="D12">
        <f t="shared" si="1"/>
        <v>2.0884312094210318E-4</v>
      </c>
      <c r="E12">
        <f t="shared" si="2"/>
        <v>1.1319169030447917E-3</v>
      </c>
      <c r="F12">
        <f t="shared" si="3"/>
        <v>2.5733828736945654E-4</v>
      </c>
      <c r="G12">
        <f t="shared" si="4"/>
        <v>1.5980983113563513E-3</v>
      </c>
    </row>
    <row r="13" spans="2:15" x14ac:dyDescent="0.3">
      <c r="B13" s="7">
        <f t="shared" si="5"/>
        <v>12</v>
      </c>
      <c r="C13">
        <v>6.5949962973526004</v>
      </c>
      <c r="D13">
        <f t="shared" si="1"/>
        <v>1.6928888133361793E-4</v>
      </c>
      <c r="E13">
        <f t="shared" si="2"/>
        <v>9.1753535100726853E-4</v>
      </c>
      <c r="F13">
        <f t="shared" si="3"/>
        <v>2.0859921359421571E-4</v>
      </c>
      <c r="G13">
        <f t="shared" si="4"/>
        <v>1.2954234459351022E-3</v>
      </c>
    </row>
    <row r="14" spans="2:15" x14ac:dyDescent="0.3">
      <c r="B14" s="7">
        <f t="shared" si="5"/>
        <v>13</v>
      </c>
      <c r="C14">
        <v>5.28413273461772</v>
      </c>
      <c r="D14">
        <f t="shared" si="1"/>
        <v>1.3563994263664382E-4</v>
      </c>
      <c r="E14">
        <f t="shared" si="2"/>
        <v>7.3516016762173615E-4</v>
      </c>
      <c r="F14">
        <f t="shared" si="3"/>
        <v>1.6713670232251481E-4</v>
      </c>
      <c r="G14">
        <f t="shared" si="4"/>
        <v>1.0379368125808949E-3</v>
      </c>
    </row>
    <row r="15" spans="2:15" x14ac:dyDescent="0.3">
      <c r="B15" s="7">
        <f t="shared" si="5"/>
        <v>14</v>
      </c>
      <c r="C15">
        <v>4.1921658507975001</v>
      </c>
      <c r="D15">
        <f t="shared" si="1"/>
        <v>1.0760992656377836E-4</v>
      </c>
      <c r="E15">
        <f t="shared" si="2"/>
        <v>5.8323920013969317E-4</v>
      </c>
      <c r="F15">
        <f t="shared" si="3"/>
        <v>1.3259787576892565E-4</v>
      </c>
      <c r="G15">
        <f t="shared" si="4"/>
        <v>8.2344700247239712E-4</v>
      </c>
    </row>
    <row r="16" spans="2:15" x14ac:dyDescent="0.3">
      <c r="B16" s="7">
        <f t="shared" si="5"/>
        <v>15</v>
      </c>
      <c r="C16">
        <v>3.2976907343352901</v>
      </c>
      <c r="D16">
        <f t="shared" si="1"/>
        <v>8.464938420419722E-5</v>
      </c>
      <c r="E16">
        <f t="shared" si="2"/>
        <v>4.5879446917299407E-4</v>
      </c>
      <c r="F16">
        <f t="shared" si="3"/>
        <v>1.0430569826633749E-4</v>
      </c>
      <c r="G16">
        <f t="shared" si="4"/>
        <v>6.477495516435288E-4</v>
      </c>
    </row>
    <row r="17" spans="2:7" x14ac:dyDescent="0.3">
      <c r="B17" s="7">
        <f t="shared" si="5"/>
        <v>16</v>
      </c>
      <c r="C17">
        <v>2.5749792441730599</v>
      </c>
      <c r="D17">
        <f t="shared" ref="D17:D59" si="6">($C17/$I$3)*K$3</f>
        <v>6.6097892409481694E-5</v>
      </c>
      <c r="E17">
        <f t="shared" ref="E17:E59" si="7">($C17/$I$3)*L$3</f>
        <v>3.5824652177396691E-4</v>
      </c>
      <c r="F17">
        <f t="shared" ref="F17:F59" si="8">($C17/$I$3)*M$3</f>
        <v>8.1446390738922696E-5</v>
      </c>
      <c r="G17">
        <f t="shared" ref="G17:G59" si="9">SUM(D17:F17)</f>
        <v>5.0579080492237126E-4</v>
      </c>
    </row>
    <row r="18" spans="2:7" x14ac:dyDescent="0.3">
      <c r="B18" s="7">
        <f t="shared" si="5"/>
        <v>17</v>
      </c>
      <c r="C18">
        <v>1.9976858206846899</v>
      </c>
      <c r="D18">
        <f t="shared" si="6"/>
        <v>5.1279179334110938E-5</v>
      </c>
      <c r="E18">
        <f t="shared" si="7"/>
        <v>2.7793000602895898E-4</v>
      </c>
      <c r="F18">
        <f t="shared" si="8"/>
        <v>6.3186645210160623E-5</v>
      </c>
      <c r="G18">
        <f t="shared" si="9"/>
        <v>3.9239583057323055E-4</v>
      </c>
    </row>
    <row r="19" spans="2:7" x14ac:dyDescent="0.3">
      <c r="B19" s="7">
        <f t="shared" si="5"/>
        <v>18</v>
      </c>
      <c r="C19">
        <v>1.5409875123487999</v>
      </c>
      <c r="D19">
        <f t="shared" si="6"/>
        <v>3.9556057403599112E-5</v>
      </c>
      <c r="E19">
        <f t="shared" si="7"/>
        <v>2.1439140437551926E-4</v>
      </c>
      <c r="F19">
        <f t="shared" si="8"/>
        <v>4.8741313677993139E-5</v>
      </c>
      <c r="G19">
        <f t="shared" si="9"/>
        <v>3.0268877545711151E-4</v>
      </c>
    </row>
    <row r="20" spans="2:7" x14ac:dyDescent="0.3">
      <c r="B20" s="7">
        <f t="shared" si="5"/>
        <v>19</v>
      </c>
      <c r="C20">
        <v>1.18267263372721</v>
      </c>
      <c r="D20">
        <f t="shared" si="6"/>
        <v>3.0358368393312634E-5</v>
      </c>
      <c r="E20">
        <f t="shared" si="7"/>
        <v>1.6454049421516594E-4</v>
      </c>
      <c r="F20">
        <f t="shared" si="8"/>
        <v>3.7407842280962224E-5</v>
      </c>
      <c r="G20">
        <f t="shared" si="9"/>
        <v>2.3230670488944078E-4</v>
      </c>
    </row>
    <row r="21" spans="2:7" x14ac:dyDescent="0.3">
      <c r="B21" s="7">
        <f t="shared" si="5"/>
        <v>20</v>
      </c>
      <c r="C21">
        <v>0.90355723532939303</v>
      </c>
      <c r="D21">
        <f t="shared" si="6"/>
        <v>2.3193673914754499E-5</v>
      </c>
      <c r="E21">
        <f t="shared" si="7"/>
        <v>1.2570828969318934E-4</v>
      </c>
      <c r="F21">
        <f t="shared" si="8"/>
        <v>2.8579444207229697E-5</v>
      </c>
      <c r="G21">
        <f t="shared" si="9"/>
        <v>1.7748140781517353E-4</v>
      </c>
    </row>
    <row r="22" spans="2:7" x14ac:dyDescent="0.3">
      <c r="B22" s="7">
        <f t="shared" si="5"/>
        <v>21</v>
      </c>
      <c r="C22">
        <v>0.68749605602552899</v>
      </c>
      <c r="D22">
        <f t="shared" si="6"/>
        <v>1.7647536556245864E-5</v>
      </c>
      <c r="E22">
        <f t="shared" si="7"/>
        <v>9.5648565463898216E-5</v>
      </c>
      <c r="F22">
        <f t="shared" si="8"/>
        <v>2.1745446118539763E-5</v>
      </c>
      <c r="G22">
        <f t="shared" si="9"/>
        <v>1.3504154813868383E-4</v>
      </c>
    </row>
    <row r="23" spans="2:7" x14ac:dyDescent="0.3">
      <c r="B23" s="7">
        <f t="shared" si="5"/>
        <v>22</v>
      </c>
      <c r="C23">
        <v>0.521168163310053</v>
      </c>
      <c r="D23">
        <f t="shared" si="6"/>
        <v>1.3378017420399785E-5</v>
      </c>
      <c r="E23">
        <f t="shared" si="7"/>
        <v>7.2508033681301784E-5</v>
      </c>
      <c r="F23">
        <f t="shared" si="8"/>
        <v>1.6484507968633723E-5</v>
      </c>
      <c r="G23">
        <f t="shared" si="9"/>
        <v>1.0237055907033528E-4</v>
      </c>
    </row>
    <row r="24" spans="2:7" x14ac:dyDescent="0.3">
      <c r="B24" s="7">
        <f t="shared" si="5"/>
        <v>23</v>
      </c>
      <c r="C24">
        <v>0.39375434024310202</v>
      </c>
      <c r="D24">
        <f t="shared" si="6"/>
        <v>1.0107394875531595E-5</v>
      </c>
      <c r="E24">
        <f t="shared" si="7"/>
        <v>5.4781460139806062E-5</v>
      </c>
      <c r="F24">
        <f t="shared" si="8"/>
        <v>1.2454418777610557E-5</v>
      </c>
      <c r="G24">
        <f t="shared" si="9"/>
        <v>7.7343273792948215E-5</v>
      </c>
    </row>
    <row r="25" spans="2:7" x14ac:dyDescent="0.3">
      <c r="B25" s="7">
        <f t="shared" si="5"/>
        <v>24</v>
      </c>
      <c r="C25">
        <v>0.29657890590507102</v>
      </c>
      <c r="D25">
        <f t="shared" si="6"/>
        <v>7.6129703405553658E-6</v>
      </c>
      <c r="E25">
        <f t="shared" si="7"/>
        <v>4.1261832192414958E-5</v>
      </c>
      <c r="F25">
        <f t="shared" si="8"/>
        <v>9.3807674411076401E-6</v>
      </c>
      <c r="G25">
        <f t="shared" si="9"/>
        <v>5.8255569974077962E-5</v>
      </c>
    </row>
    <row r="26" spans="2:7" x14ac:dyDescent="0.3">
      <c r="B26" s="7">
        <f t="shared" si="5"/>
        <v>25</v>
      </c>
      <c r="C26">
        <v>0.222758503251833</v>
      </c>
      <c r="D26">
        <f t="shared" si="6"/>
        <v>5.718052918117918E-6</v>
      </c>
      <c r="E26">
        <f t="shared" si="7"/>
        <v>3.0991496015406593E-5</v>
      </c>
      <c r="F26">
        <f t="shared" si="8"/>
        <v>7.0458339178158516E-6</v>
      </c>
      <c r="G26">
        <f t="shared" si="9"/>
        <v>4.3755382851340356E-5</v>
      </c>
    </row>
    <row r="27" spans="2:7" x14ac:dyDescent="0.3">
      <c r="B27" s="7">
        <f t="shared" si="5"/>
        <v>26</v>
      </c>
      <c r="C27">
        <v>0.16688056244240099</v>
      </c>
      <c r="D27">
        <f t="shared" si="6"/>
        <v>4.2837057760805291E-6</v>
      </c>
      <c r="E27">
        <f t="shared" si="7"/>
        <v>2.3217422502321128E-5</v>
      </c>
      <c r="F27">
        <f t="shared" si="8"/>
        <v>5.2784190498513758E-6</v>
      </c>
      <c r="G27">
        <f t="shared" si="9"/>
        <v>3.2779547328253031E-5</v>
      </c>
    </row>
    <row r="28" spans="2:7" x14ac:dyDescent="0.3">
      <c r="B28" s="7">
        <f t="shared" si="5"/>
        <v>27</v>
      </c>
      <c r="C28">
        <v>0.12472158040499901</v>
      </c>
      <c r="D28">
        <f t="shared" si="6"/>
        <v>3.2015145836243838E-6</v>
      </c>
      <c r="E28">
        <f t="shared" si="7"/>
        <v>1.7352012631306516E-5</v>
      </c>
      <c r="F28">
        <f t="shared" si="8"/>
        <v>3.9449337676132361E-6</v>
      </c>
      <c r="G28">
        <f t="shared" si="9"/>
        <v>2.4498460982544138E-5</v>
      </c>
    </row>
    <row r="29" spans="2:7" x14ac:dyDescent="0.3">
      <c r="B29" s="7">
        <f t="shared" si="5"/>
        <v>28</v>
      </c>
      <c r="C29">
        <v>9.3007746787023796E-2</v>
      </c>
      <c r="D29">
        <f t="shared" si="6"/>
        <v>2.3874429490212407E-6</v>
      </c>
      <c r="E29">
        <f t="shared" si="7"/>
        <v>1.2939794314802547E-5</v>
      </c>
      <c r="F29">
        <f t="shared" si="8"/>
        <v>2.9418277074289339E-6</v>
      </c>
      <c r="G29">
        <f t="shared" si="9"/>
        <v>1.8269064971252724E-5</v>
      </c>
    </row>
    <row r="30" spans="2:7" x14ac:dyDescent="0.3">
      <c r="B30" s="7">
        <f t="shared" si="5"/>
        <v>29</v>
      </c>
      <c r="C30">
        <v>6.9216126374866294E-2</v>
      </c>
      <c r="D30">
        <f t="shared" si="6"/>
        <v>1.7767289132445994E-6</v>
      </c>
      <c r="E30">
        <f t="shared" si="7"/>
        <v>9.6297617080119103E-6</v>
      </c>
      <c r="F30">
        <f t="shared" si="8"/>
        <v>2.1893006271483297E-6</v>
      </c>
      <c r="G30">
        <f t="shared" si="9"/>
        <v>1.3595791248404839E-5</v>
      </c>
    </row>
    <row r="31" spans="2:7" x14ac:dyDescent="0.3">
      <c r="B31" s="7">
        <f t="shared" si="5"/>
        <v>30</v>
      </c>
      <c r="C31">
        <v>5.14124065789884E-2</v>
      </c>
      <c r="D31">
        <f t="shared" si="6"/>
        <v>1.3197200428937179E-6</v>
      </c>
      <c r="E31">
        <f t="shared" si="7"/>
        <v>7.1528016680641416E-6</v>
      </c>
      <c r="F31">
        <f t="shared" si="8"/>
        <v>1.6261703718724124E-6</v>
      </c>
      <c r="G31">
        <f t="shared" si="9"/>
        <v>1.0098692082830271E-5</v>
      </c>
    </row>
    <row r="32" spans="2:7" x14ac:dyDescent="0.3">
      <c r="B32" s="7">
        <f t="shared" si="5"/>
        <v>31</v>
      </c>
      <c r="C32">
        <v>3.8120331885049402E-2</v>
      </c>
      <c r="D32">
        <f t="shared" si="6"/>
        <v>9.785219050807957E-7</v>
      </c>
      <c r="E32">
        <f t="shared" si="7"/>
        <v>5.3035286935191964E-6</v>
      </c>
      <c r="F32">
        <f t="shared" si="8"/>
        <v>1.2057430959231767E-6</v>
      </c>
      <c r="G32">
        <f t="shared" si="9"/>
        <v>7.4877936945231681E-6</v>
      </c>
    </row>
    <row r="33" spans="2:7" x14ac:dyDescent="0.3">
      <c r="B33" s="7">
        <f t="shared" si="5"/>
        <v>32</v>
      </c>
      <c r="C33">
        <v>2.8217837465916801E-2</v>
      </c>
      <c r="D33">
        <f t="shared" si="6"/>
        <v>7.243318908573919E-7</v>
      </c>
      <c r="E33">
        <f t="shared" si="7"/>
        <v>3.9258344109077481E-6</v>
      </c>
      <c r="F33">
        <f t="shared" si="8"/>
        <v>8.9252797716998255E-7</v>
      </c>
      <c r="G33">
        <f t="shared" si="9"/>
        <v>5.5426942789351219E-6</v>
      </c>
    </row>
    <row r="34" spans="2:7" x14ac:dyDescent="0.3">
      <c r="B34" s="7">
        <f t="shared" si="5"/>
        <v>33</v>
      </c>
      <c r="C34">
        <v>2.0855210917542701E-2</v>
      </c>
      <c r="D34">
        <f t="shared" si="6"/>
        <v>5.3533848496999379E-7</v>
      </c>
      <c r="E34">
        <f t="shared" si="7"/>
        <v>2.9015017456855279E-6</v>
      </c>
      <c r="F34">
        <f t="shared" si="8"/>
        <v>6.5964867917928371E-7</v>
      </c>
      <c r="G34">
        <f t="shared" si="9"/>
        <v>4.0964889098348052E-6</v>
      </c>
    </row>
    <row r="35" spans="2:7" x14ac:dyDescent="0.3">
      <c r="B35" s="7">
        <f t="shared" si="5"/>
        <v>34</v>
      </c>
      <c r="C35">
        <v>20.015391132745599</v>
      </c>
      <c r="D35">
        <f t="shared" si="6"/>
        <v>5.1378090624213117E-4</v>
      </c>
      <c r="E35">
        <f t="shared" si="7"/>
        <v>2.7846609915313544E-3</v>
      </c>
      <c r="F35">
        <f t="shared" si="8"/>
        <v>6.330852455136935E-4</v>
      </c>
      <c r="G35">
        <f t="shared" si="9"/>
        <v>3.9315271432871796E-3</v>
      </c>
    </row>
    <row r="36" spans="2:7" x14ac:dyDescent="0.3">
      <c r="B36" s="7">
        <f t="shared" si="5"/>
        <v>35</v>
      </c>
      <c r="C36">
        <v>39.670716541814002</v>
      </c>
      <c r="D36">
        <f t="shared" si="6"/>
        <v>1.0183191805221547E-3</v>
      </c>
      <c r="E36">
        <f t="shared" si="7"/>
        <v>5.5192274848607217E-3</v>
      </c>
      <c r="F36">
        <f t="shared" si="8"/>
        <v>1.2547816405391089E-3</v>
      </c>
      <c r="G36">
        <f t="shared" si="9"/>
        <v>7.7923283059219851E-3</v>
      </c>
    </row>
    <row r="37" spans="2:7" x14ac:dyDescent="0.3">
      <c r="B37" s="7">
        <f t="shared" si="5"/>
        <v>36</v>
      </c>
      <c r="C37">
        <v>38.153987786082503</v>
      </c>
      <c r="D37">
        <f t="shared" si="6"/>
        <v>9.7938582820967677E-4</v>
      </c>
      <c r="E37">
        <f t="shared" si="7"/>
        <v>5.3082111038763131E-3</v>
      </c>
      <c r="F37">
        <f t="shared" si="8"/>
        <v>1.2068076294227828E-3</v>
      </c>
      <c r="G37">
        <f t="shared" si="9"/>
        <v>7.4944045615087723E-3</v>
      </c>
    </row>
    <row r="38" spans="2:7" x14ac:dyDescent="0.3">
      <c r="B38" s="7">
        <f t="shared" si="5"/>
        <v>37</v>
      </c>
      <c r="C38">
        <v>35.195248950847997</v>
      </c>
      <c r="D38">
        <f t="shared" si="6"/>
        <v>9.0343709905326352E-4</v>
      </c>
      <c r="E38">
        <f t="shared" si="7"/>
        <v>4.8965736512797901E-3</v>
      </c>
      <c r="F38">
        <f t="shared" si="8"/>
        <v>1.1132229530358773E-3</v>
      </c>
      <c r="G38">
        <f t="shared" si="9"/>
        <v>6.9132337033689312E-3</v>
      </c>
    </row>
    <row r="39" spans="2:7" x14ac:dyDescent="0.3">
      <c r="B39" s="7">
        <f t="shared" si="5"/>
        <v>38</v>
      </c>
      <c r="C39">
        <v>51.323082383617397</v>
      </c>
      <c r="D39">
        <f t="shared" si="6"/>
        <v>1.3174271540991552E-3</v>
      </c>
      <c r="E39">
        <f t="shared" si="7"/>
        <v>7.1403743514656367E-3</v>
      </c>
      <c r="F39">
        <f t="shared" si="8"/>
        <v>1.623345054606229E-3</v>
      </c>
      <c r="G39">
        <f t="shared" si="9"/>
        <v>1.0081146560171022E-2</v>
      </c>
    </row>
    <row r="40" spans="2:7" x14ac:dyDescent="0.3">
      <c r="B40" s="7">
        <f t="shared" si="5"/>
        <v>39</v>
      </c>
      <c r="C40">
        <v>46.12277368222</v>
      </c>
      <c r="D40">
        <f t="shared" si="6"/>
        <v>1.1839389149924189E-3</v>
      </c>
      <c r="E40">
        <f t="shared" si="7"/>
        <v>6.416876284969647E-3</v>
      </c>
      <c r="F40">
        <f t="shared" si="8"/>
        <v>1.4588596998541554E-3</v>
      </c>
      <c r="G40">
        <f t="shared" si="9"/>
        <v>9.0596748998162217E-3</v>
      </c>
    </row>
    <row r="41" spans="2:7" x14ac:dyDescent="0.3">
      <c r="B41" s="7">
        <f t="shared" si="5"/>
        <v>40</v>
      </c>
      <c r="C41">
        <v>60.231956506988404</v>
      </c>
      <c r="D41">
        <f t="shared" si="6"/>
        <v>1.5461116394707259E-3</v>
      </c>
      <c r="E41">
        <f t="shared" si="7"/>
        <v>8.3798302324565206E-3</v>
      </c>
      <c r="F41">
        <f t="shared" si="8"/>
        <v>1.9051320416423024E-3</v>
      </c>
      <c r="G41">
        <f t="shared" si="9"/>
        <v>1.1831073913569549E-2</v>
      </c>
    </row>
    <row r="42" spans="2:7" x14ac:dyDescent="0.3">
      <c r="B42" s="7">
        <f t="shared" si="5"/>
        <v>41</v>
      </c>
      <c r="C42">
        <v>74.398809521987005</v>
      </c>
      <c r="D42">
        <f t="shared" si="6"/>
        <v>1.9097647168636036E-3</v>
      </c>
      <c r="E42">
        <f t="shared" si="7"/>
        <v>1.0350807601921169E-2</v>
      </c>
      <c r="F42">
        <f t="shared" si="8"/>
        <v>2.3532284870064709E-3</v>
      </c>
      <c r="G42">
        <f t="shared" si="9"/>
        <v>1.4613800805791244E-2</v>
      </c>
    </row>
    <row r="43" spans="2:7" x14ac:dyDescent="0.3">
      <c r="B43" s="7">
        <f t="shared" si="5"/>
        <v>42</v>
      </c>
      <c r="C43">
        <v>67.493574516630204</v>
      </c>
      <c r="D43">
        <f t="shared" si="6"/>
        <v>1.7325122277497202E-3</v>
      </c>
      <c r="E43">
        <f t="shared" si="7"/>
        <v>9.390109985309758E-3</v>
      </c>
      <c r="F43">
        <f t="shared" si="8"/>
        <v>2.134816447506327E-3</v>
      </c>
      <c r="G43">
        <f t="shared" si="9"/>
        <v>1.3257438660565805E-2</v>
      </c>
    </row>
    <row r="44" spans="2:7" x14ac:dyDescent="0.3">
      <c r="B44" s="7">
        <f t="shared" si="5"/>
        <v>43</v>
      </c>
      <c r="C44">
        <v>158.91355274828399</v>
      </c>
      <c r="D44">
        <f t="shared" si="6"/>
        <v>4.0791982831449277E-3</v>
      </c>
      <c r="E44">
        <f t="shared" si="7"/>
        <v>2.2109004437082126E-2</v>
      </c>
      <c r="F44">
        <f t="shared" si="8"/>
        <v>5.0264231605500536E-3</v>
      </c>
      <c r="G44">
        <f t="shared" si="9"/>
        <v>3.1214625880777107E-2</v>
      </c>
    </row>
    <row r="45" spans="2:7" x14ac:dyDescent="0.3">
      <c r="B45" s="7">
        <f t="shared" si="5"/>
        <v>44</v>
      </c>
      <c r="C45">
        <v>408.99133754059397</v>
      </c>
      <c r="D45">
        <f t="shared" si="6"/>
        <v>1.0498517798286111E-2</v>
      </c>
      <c r="E45">
        <f t="shared" si="7"/>
        <v>5.6901322385864206E-2</v>
      </c>
      <c r="F45">
        <f t="shared" si="8"/>
        <v>1.293636380236666E-2</v>
      </c>
      <c r="G45">
        <f t="shared" si="9"/>
        <v>8.0336203986516988E-2</v>
      </c>
    </row>
    <row r="46" spans="2:7" x14ac:dyDescent="0.3">
      <c r="B46" s="7">
        <f t="shared" si="5"/>
        <v>45</v>
      </c>
      <c r="C46">
        <v>530.08955153219904</v>
      </c>
      <c r="D46">
        <f t="shared" si="6"/>
        <v>1.3607023133818652E-2</v>
      </c>
      <c r="E46">
        <f t="shared" si="7"/>
        <v>7.3749230598601764E-2</v>
      </c>
      <c r="F46">
        <f t="shared" si="8"/>
        <v>1.6766690775628687E-2</v>
      </c>
      <c r="G46">
        <f t="shared" si="9"/>
        <v>0.1041229445080491</v>
      </c>
    </row>
    <row r="47" spans="2:7" x14ac:dyDescent="0.3">
      <c r="B47" s="7">
        <f t="shared" si="5"/>
        <v>46</v>
      </c>
      <c r="C47">
        <v>775.66259853035297</v>
      </c>
      <c r="D47">
        <f t="shared" si="6"/>
        <v>1.9910709222117722E-2</v>
      </c>
      <c r="E47">
        <f t="shared" si="7"/>
        <v>0.10791482246797486</v>
      </c>
      <c r="F47">
        <f t="shared" si="8"/>
        <v>2.4534146915719906E-2</v>
      </c>
      <c r="G47">
        <f t="shared" si="9"/>
        <v>0.15235967860581248</v>
      </c>
    </row>
    <row r="48" spans="2:7" x14ac:dyDescent="0.3">
      <c r="B48" s="7">
        <f t="shared" si="5"/>
        <v>47</v>
      </c>
      <c r="C48">
        <v>1082.7426167834999</v>
      </c>
      <c r="D48">
        <f t="shared" si="6"/>
        <v>2.779323567491504E-2</v>
      </c>
      <c r="E48">
        <f t="shared" si="7"/>
        <v>0.15063763225155641</v>
      </c>
      <c r="F48">
        <f t="shared" si="8"/>
        <v>3.4247063713537945E-2</v>
      </c>
      <c r="G48">
        <f t="shared" si="9"/>
        <v>0.21267793164000939</v>
      </c>
    </row>
    <row r="49" spans="2:7" x14ac:dyDescent="0.3">
      <c r="B49" s="7">
        <f t="shared" si="5"/>
        <v>48</v>
      </c>
      <c r="C49">
        <v>1581.2846160797801</v>
      </c>
      <c r="D49">
        <f t="shared" si="6"/>
        <v>4.0590455499370737E-2</v>
      </c>
      <c r="E49">
        <f t="shared" si="7"/>
        <v>0.21999777859459557</v>
      </c>
      <c r="F49">
        <f t="shared" si="8"/>
        <v>5.0015907896003756E-2</v>
      </c>
      <c r="G49">
        <f t="shared" si="9"/>
        <v>0.31060414198997005</v>
      </c>
    </row>
    <row r="50" spans="2:7" x14ac:dyDescent="0.3">
      <c r="B50" s="7">
        <f t="shared" si="5"/>
        <v>49</v>
      </c>
      <c r="C50">
        <v>1700.39644842793</v>
      </c>
      <c r="D50">
        <f t="shared" si="6"/>
        <v>4.3647971825787814E-2</v>
      </c>
      <c r="E50">
        <f t="shared" si="7"/>
        <v>0.23656932950608739</v>
      </c>
      <c r="F50">
        <f t="shared" si="8"/>
        <v>5.3783405774291297E-2</v>
      </c>
      <c r="G50">
        <f t="shared" si="9"/>
        <v>0.33400070710616653</v>
      </c>
    </row>
    <row r="51" spans="2:7" x14ac:dyDescent="0.3">
      <c r="B51" s="7">
        <f t="shared" si="5"/>
        <v>50</v>
      </c>
      <c r="C51">
        <v>2663.6991084442898</v>
      </c>
      <c r="D51">
        <f t="shared" si="6"/>
        <v>6.8375268452979407E-2</v>
      </c>
      <c r="E51">
        <f t="shared" si="7"/>
        <v>0.37058976021340284</v>
      </c>
      <c r="F51">
        <f t="shared" si="8"/>
        <v>8.4252593060005598E-2</v>
      </c>
      <c r="G51">
        <f t="shared" si="9"/>
        <v>0.52321762172638786</v>
      </c>
    </row>
    <row r="52" spans="2:7" x14ac:dyDescent="0.3">
      <c r="B52" s="7">
        <f t="shared" si="5"/>
        <v>51</v>
      </c>
      <c r="C52">
        <v>2475.15972996758</v>
      </c>
      <c r="D52">
        <f t="shared" si="6"/>
        <v>6.353559621806544E-2</v>
      </c>
      <c r="E52">
        <f t="shared" si="7"/>
        <v>0.34435903361257614</v>
      </c>
      <c r="F52">
        <f t="shared" si="8"/>
        <v>7.8289107364407626E-2</v>
      </c>
      <c r="G52">
        <f t="shared" si="9"/>
        <v>0.4861837371950492</v>
      </c>
    </row>
    <row r="53" spans="2:7" x14ac:dyDescent="0.3">
      <c r="B53" s="7">
        <f t="shared" si="5"/>
        <v>52</v>
      </c>
      <c r="C53">
        <v>7408.6931622635402</v>
      </c>
      <c r="D53">
        <f t="shared" si="6"/>
        <v>0.19017590322030822</v>
      </c>
      <c r="E53">
        <f t="shared" si="7"/>
        <v>1.0307417282207443</v>
      </c>
      <c r="F53">
        <f t="shared" si="8"/>
        <v>0.23433638136072946</v>
      </c>
      <c r="G53">
        <f t="shared" si="9"/>
        <v>1.4552540128017821</v>
      </c>
    </row>
    <row r="54" spans="2:7" x14ac:dyDescent="0.3">
      <c r="B54" s="7">
        <f t="shared" si="5"/>
        <v>53</v>
      </c>
      <c r="C54" s="6"/>
      <c r="D54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</row>
    <row r="55" spans="2:7" x14ac:dyDescent="0.3">
      <c r="B55" s="7">
        <f t="shared" si="5"/>
        <v>54</v>
      </c>
      <c r="C55" s="6"/>
      <c r="D55">
        <f t="shared" si="6"/>
        <v>0</v>
      </c>
      <c r="E55">
        <f t="shared" si="7"/>
        <v>0</v>
      </c>
      <c r="F55">
        <f t="shared" si="8"/>
        <v>0</v>
      </c>
      <c r="G55">
        <f t="shared" si="9"/>
        <v>0</v>
      </c>
    </row>
    <row r="56" spans="2:7" x14ac:dyDescent="0.3">
      <c r="B56" s="7">
        <f t="shared" si="5"/>
        <v>55</v>
      </c>
      <c r="C56" s="6"/>
      <c r="D56">
        <f t="shared" si="6"/>
        <v>0</v>
      </c>
      <c r="E56">
        <f t="shared" si="7"/>
        <v>0</v>
      </c>
      <c r="F56">
        <f t="shared" si="8"/>
        <v>0</v>
      </c>
      <c r="G56">
        <f t="shared" si="9"/>
        <v>0</v>
      </c>
    </row>
    <row r="57" spans="2:7" x14ac:dyDescent="0.3">
      <c r="B57" s="7">
        <f t="shared" si="5"/>
        <v>56</v>
      </c>
      <c r="C57" s="6"/>
      <c r="D57">
        <f t="shared" si="6"/>
        <v>0</v>
      </c>
      <c r="E57">
        <f t="shared" si="7"/>
        <v>0</v>
      </c>
      <c r="F57">
        <f t="shared" si="8"/>
        <v>0</v>
      </c>
      <c r="G57">
        <f t="shared" si="9"/>
        <v>0</v>
      </c>
    </row>
    <row r="58" spans="2:7" x14ac:dyDescent="0.3">
      <c r="B58" s="7">
        <f t="shared" si="5"/>
        <v>57</v>
      </c>
      <c r="C58" s="6"/>
      <c r="D58">
        <f t="shared" si="6"/>
        <v>0</v>
      </c>
      <c r="E58">
        <f t="shared" si="7"/>
        <v>0</v>
      </c>
      <c r="F58">
        <f t="shared" si="8"/>
        <v>0</v>
      </c>
      <c r="G58">
        <f t="shared" si="9"/>
        <v>0</v>
      </c>
    </row>
    <row r="59" spans="2:7" x14ac:dyDescent="0.3">
      <c r="B59" s="7">
        <f t="shared" si="5"/>
        <v>58</v>
      </c>
      <c r="C59" s="6"/>
      <c r="D59">
        <f t="shared" si="6"/>
        <v>0</v>
      </c>
      <c r="E59">
        <f t="shared" si="7"/>
        <v>0</v>
      </c>
      <c r="F59">
        <f t="shared" si="8"/>
        <v>0</v>
      </c>
      <c r="G59">
        <f t="shared" si="9"/>
        <v>0</v>
      </c>
    </row>
    <row r="60" spans="2:7" x14ac:dyDescent="0.3">
      <c r="B60" s="7"/>
    </row>
    <row r="61" spans="2:7" x14ac:dyDescent="0.3">
      <c r="B61" s="7"/>
    </row>
    <row r="62" spans="2:7" x14ac:dyDescent="0.3">
      <c r="B62" s="7"/>
    </row>
    <row r="63" spans="2:7" x14ac:dyDescent="0.3">
      <c r="B63" s="7"/>
    </row>
    <row r="64" spans="2:7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E617-1200-4577-B217-AEA30183173B}">
  <dimension ref="B1:M64"/>
  <sheetViews>
    <sheetView topLeftCell="A28" workbookViewId="0">
      <selection activeCell="F33" sqref="F33"/>
    </sheetView>
  </sheetViews>
  <sheetFormatPr defaultRowHeight="14.4" x14ac:dyDescent="0.3"/>
  <cols>
    <col min="1" max="1" width="5.33203125" customWidth="1"/>
    <col min="3" max="3" width="18.77734375" customWidth="1"/>
  </cols>
  <sheetData>
    <row r="1" spans="2:13" x14ac:dyDescent="0.3">
      <c r="B1" s="4" t="s">
        <v>98</v>
      </c>
      <c r="C1" s="19" t="s">
        <v>107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2:13" x14ac:dyDescent="0.3"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112</v>
      </c>
      <c r="K2" s="12" t="s">
        <v>89</v>
      </c>
      <c r="L2" s="12" t="s">
        <v>87</v>
      </c>
      <c r="M2" s="12" t="s">
        <v>88</v>
      </c>
    </row>
    <row r="3" spans="2:13" x14ac:dyDescent="0.3"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21300000</v>
      </c>
      <c r="K3">
        <v>3109.8</v>
      </c>
      <c r="L3">
        <v>8128</v>
      </c>
      <c r="M3">
        <v>6886.4</v>
      </c>
    </row>
    <row r="4" spans="2:13" x14ac:dyDescent="0.3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2:13" x14ac:dyDescent="0.3"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2:13" x14ac:dyDescent="0.3"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2:13" x14ac:dyDescent="0.3"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2:13" x14ac:dyDescent="0.3"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2:13" x14ac:dyDescent="0.3"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2:13" x14ac:dyDescent="0.3"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2:13" x14ac:dyDescent="0.3"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2:13" x14ac:dyDescent="0.3"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2:13" x14ac:dyDescent="0.3"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2:13" x14ac:dyDescent="0.3"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2:13" x14ac:dyDescent="0.3"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2:13" x14ac:dyDescent="0.3"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2:7" x14ac:dyDescent="0.3"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2:7" x14ac:dyDescent="0.3"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2:7" x14ac:dyDescent="0.3"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2:7" x14ac:dyDescent="0.3"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2:7" x14ac:dyDescent="0.3"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2:7" x14ac:dyDescent="0.3"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2:7" x14ac:dyDescent="0.3"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2:7" x14ac:dyDescent="0.3"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2:7" x14ac:dyDescent="0.3">
      <c r="B25" s="7">
        <f t="shared" si="4"/>
        <v>24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2:7" x14ac:dyDescent="0.3">
      <c r="B26" s="7">
        <f t="shared" si="4"/>
        <v>25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2:7" x14ac:dyDescent="0.3">
      <c r="B27" s="7">
        <f t="shared" si="4"/>
        <v>26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2:7" x14ac:dyDescent="0.3">
      <c r="B28" s="7">
        <f t="shared" si="4"/>
        <v>27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2:7" x14ac:dyDescent="0.3">
      <c r="B29" s="7">
        <f t="shared" si="4"/>
        <v>28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2:7" x14ac:dyDescent="0.3">
      <c r="B30" s="7">
        <f t="shared" si="4"/>
        <v>29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2:7" x14ac:dyDescent="0.3">
      <c r="B31" s="7">
        <f t="shared" si="4"/>
        <v>30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2:7" x14ac:dyDescent="0.3">
      <c r="B32" s="7">
        <f t="shared" si="4"/>
        <v>31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2:7" x14ac:dyDescent="0.3">
      <c r="B33" s="7">
        <f t="shared" si="4"/>
        <v>32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2:7" x14ac:dyDescent="0.3">
      <c r="B34" s="7">
        <f t="shared" si="4"/>
        <v>33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2:7" x14ac:dyDescent="0.3">
      <c r="B35" s="7">
        <f t="shared" si="4"/>
        <v>34</v>
      </c>
      <c r="C35">
        <v>0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2:7" x14ac:dyDescent="0.3">
      <c r="B36" s="7">
        <f t="shared" si="4"/>
        <v>35</v>
      </c>
      <c r="C36">
        <v>20</v>
      </c>
      <c r="D36">
        <f t="shared" si="0"/>
        <v>2.9200000000000003E-3</v>
      </c>
      <c r="E36">
        <f t="shared" si="1"/>
        <v>7.6319248826291087E-3</v>
      </c>
      <c r="F36">
        <f t="shared" si="2"/>
        <v>6.4661032863849765E-3</v>
      </c>
      <c r="G36">
        <f t="shared" si="3"/>
        <v>1.7018028169014085E-2</v>
      </c>
    </row>
    <row r="37" spans="2:7" x14ac:dyDescent="0.3">
      <c r="B37" s="7">
        <f t="shared" si="4"/>
        <v>36</v>
      </c>
      <c r="C37">
        <v>39.659373503760598</v>
      </c>
      <c r="D37">
        <f t="shared" si="0"/>
        <v>5.7902685315490473E-3</v>
      </c>
      <c r="E37">
        <f t="shared" si="1"/>
        <v>1.5133867973641604E-2</v>
      </c>
      <c r="F37">
        <f t="shared" si="2"/>
        <v>1.2822080267431783E-2</v>
      </c>
      <c r="G37">
        <f t="shared" si="3"/>
        <v>3.3746216772622434E-2</v>
      </c>
    </row>
    <row r="38" spans="2:7" x14ac:dyDescent="0.3">
      <c r="B38" s="7">
        <f t="shared" si="4"/>
        <v>37</v>
      </c>
      <c r="C38">
        <v>38.145638959793999</v>
      </c>
      <c r="D38">
        <f t="shared" si="0"/>
        <v>5.5692632881299241E-3</v>
      </c>
      <c r="E38">
        <f t="shared" si="1"/>
        <v>1.4556232557051907E-2</v>
      </c>
      <c r="F38">
        <f t="shared" si="2"/>
        <v>1.2332682071958938E-2</v>
      </c>
      <c r="G38">
        <f t="shared" si="3"/>
        <v>3.2458177917140771E-2</v>
      </c>
    </row>
    <row r="39" spans="2:7" x14ac:dyDescent="0.3">
      <c r="B39" s="7">
        <f t="shared" si="4"/>
        <v>38</v>
      </c>
      <c r="C39">
        <v>55.189111468866002</v>
      </c>
      <c r="D39">
        <f t="shared" si="0"/>
        <v>8.0576102744544364E-3</v>
      </c>
      <c r="E39">
        <f t="shared" si="1"/>
        <v>2.1059957653471496E-2</v>
      </c>
      <c r="F39">
        <f t="shared" si="2"/>
        <v>1.7842924752075062E-2</v>
      </c>
      <c r="G39">
        <f t="shared" si="3"/>
        <v>4.6960492680000993E-2</v>
      </c>
    </row>
    <row r="40" spans="2:7" x14ac:dyDescent="0.3">
      <c r="B40" s="7">
        <f t="shared" si="4"/>
        <v>39</v>
      </c>
      <c r="C40">
        <v>50.977949248368503</v>
      </c>
      <c r="D40">
        <f t="shared" si="0"/>
        <v>7.4427805902618016E-3</v>
      </c>
      <c r="E40">
        <f t="shared" si="1"/>
        <v>1.945299396670137E-2</v>
      </c>
      <c r="F40">
        <f t="shared" si="2"/>
        <v>1.6481434258402105E-2</v>
      </c>
      <c r="G40">
        <f t="shared" si="3"/>
        <v>4.3377208815365276E-2</v>
      </c>
    </row>
    <row r="41" spans="2:7" x14ac:dyDescent="0.3">
      <c r="B41" s="7">
        <f t="shared" si="4"/>
        <v>40</v>
      </c>
      <c r="C41">
        <v>124.94636011505099</v>
      </c>
      <c r="D41">
        <f t="shared" si="0"/>
        <v>1.8242168576797446E-2</v>
      </c>
      <c r="E41">
        <f t="shared" si="1"/>
        <v>4.767906173779974E-2</v>
      </c>
      <c r="F41">
        <f t="shared" si="2"/>
        <v>4.0395803488088598E-2</v>
      </c>
      <c r="G41">
        <f t="shared" si="3"/>
        <v>0.10631703380268578</v>
      </c>
    </row>
    <row r="42" spans="2:7" x14ac:dyDescent="0.3">
      <c r="B42" s="7">
        <f t="shared" si="4"/>
        <v>41</v>
      </c>
      <c r="C42">
        <v>177.083609070314</v>
      </c>
      <c r="D42">
        <f t="shared" si="0"/>
        <v>2.5854206924265846E-2</v>
      </c>
      <c r="E42">
        <f t="shared" si="1"/>
        <v>6.7574440118474743E-2</v>
      </c>
      <c r="F42">
        <f t="shared" si="2"/>
        <v>5.7252045328723487E-2</v>
      </c>
      <c r="G42">
        <f t="shared" si="3"/>
        <v>0.15068069237146409</v>
      </c>
    </row>
    <row r="43" spans="2:7" x14ac:dyDescent="0.3">
      <c r="B43" s="7">
        <f t="shared" si="4"/>
        <v>42</v>
      </c>
      <c r="C43">
        <v>225.57372917614401</v>
      </c>
      <c r="D43">
        <f t="shared" si="0"/>
        <v>3.2933764459717026E-2</v>
      </c>
      <c r="E43">
        <f t="shared" si="1"/>
        <v>8.6078087828342656E-2</v>
      </c>
      <c r="F43">
        <f t="shared" si="2"/>
        <v>7.2929151577398973E-2</v>
      </c>
      <c r="G43">
        <f t="shared" si="3"/>
        <v>0.19194100386545865</v>
      </c>
    </row>
    <row r="44" spans="2:7" x14ac:dyDescent="0.3">
      <c r="B44" s="7">
        <f t="shared" si="4"/>
        <v>43</v>
      </c>
      <c r="C44">
        <v>247.823575149064</v>
      </c>
      <c r="D44">
        <f t="shared" si="0"/>
        <v>3.6182241971763347E-2</v>
      </c>
      <c r="E44">
        <f t="shared" si="1"/>
        <v>9.456854548411231E-2</v>
      </c>
      <c r="F44">
        <f t="shared" si="2"/>
        <v>8.0122641685751839E-2</v>
      </c>
      <c r="G44">
        <f t="shared" si="3"/>
        <v>0.21087342914162749</v>
      </c>
    </row>
    <row r="45" spans="2:7" x14ac:dyDescent="0.3">
      <c r="B45" s="7">
        <f t="shared" si="4"/>
        <v>44</v>
      </c>
      <c r="C45">
        <v>485.12703348838699</v>
      </c>
      <c r="D45">
        <f t="shared" si="0"/>
        <v>7.0828546889304511E-2</v>
      </c>
      <c r="E45">
        <f t="shared" si="1"/>
        <v>0.18512265390580326</v>
      </c>
      <c r="F45">
        <f t="shared" si="2"/>
        <v>0.15684407527767269</v>
      </c>
      <c r="G45">
        <f t="shared" si="3"/>
        <v>0.41279527607278049</v>
      </c>
    </row>
    <row r="46" spans="2:7" x14ac:dyDescent="0.3">
      <c r="B46" s="7">
        <f t="shared" si="4"/>
        <v>45</v>
      </c>
      <c r="C46">
        <v>591.48978498291899</v>
      </c>
      <c r="D46">
        <f t="shared" si="0"/>
        <v>8.635750860750617E-2</v>
      </c>
      <c r="E46">
        <f t="shared" si="1"/>
        <v>0.22571028039160401</v>
      </c>
      <c r="F46">
        <f t="shared" si="2"/>
        <v>0.19123170212705976</v>
      </c>
      <c r="G46">
        <f t="shared" si="3"/>
        <v>0.5032994911261699</v>
      </c>
    </row>
    <row r="47" spans="2:7" x14ac:dyDescent="0.3">
      <c r="B47" s="7">
        <f t="shared" si="4"/>
        <v>46</v>
      </c>
      <c r="C47">
        <v>844.40351080074697</v>
      </c>
      <c r="D47">
        <f t="shared" si="0"/>
        <v>0.12328291257690907</v>
      </c>
      <c r="E47">
        <f t="shared" si="1"/>
        <v>0.3222212082529799</v>
      </c>
      <c r="F47">
        <f t="shared" si="2"/>
        <v>0.2730000158111861</v>
      </c>
      <c r="G47">
        <f t="shared" si="3"/>
        <v>0.71850413664107515</v>
      </c>
    </row>
    <row r="48" spans="2:7" x14ac:dyDescent="0.3">
      <c r="B48" s="7">
        <f t="shared" si="4"/>
        <v>47</v>
      </c>
      <c r="C48">
        <v>1299.5931801944901</v>
      </c>
      <c r="D48">
        <f t="shared" si="0"/>
        <v>0.18974060430839557</v>
      </c>
      <c r="E48">
        <f t="shared" si="1"/>
        <v>0.49591987646107116</v>
      </c>
      <c r="F48">
        <f t="shared" si="2"/>
        <v>0.42016518667095476</v>
      </c>
      <c r="G48">
        <f t="shared" si="3"/>
        <v>1.1058256674404214</v>
      </c>
    </row>
    <row r="49" spans="2:7" x14ac:dyDescent="0.3">
      <c r="B49" s="7">
        <f t="shared" si="4"/>
        <v>48</v>
      </c>
      <c r="C49">
        <v>1988.3000988275901</v>
      </c>
      <c r="D49">
        <f t="shared" si="0"/>
        <v>0.29029181442882818</v>
      </c>
      <c r="E49">
        <f t="shared" si="1"/>
        <v>0.75872784991881004</v>
      </c>
      <c r="F49">
        <f t="shared" si="2"/>
        <v>0.64282769016743269</v>
      </c>
      <c r="G49">
        <f t="shared" si="3"/>
        <v>1.6918473545150707</v>
      </c>
    </row>
    <row r="50" spans="2:7" x14ac:dyDescent="0.3">
      <c r="B50" s="7">
        <f t="shared" si="4"/>
        <v>49</v>
      </c>
      <c r="C50">
        <v>2646.1514419821601</v>
      </c>
      <c r="D50">
        <f t="shared" si="0"/>
        <v>0.38633811052939537</v>
      </c>
      <c r="E50">
        <f t="shared" si="1"/>
        <v>1.009761451663427</v>
      </c>
      <c r="F50">
        <f t="shared" si="2"/>
        <v>0.85551442676365941</v>
      </c>
      <c r="G50">
        <f t="shared" si="3"/>
        <v>2.2516139889564819</v>
      </c>
    </row>
    <row r="51" spans="2:7" x14ac:dyDescent="0.3">
      <c r="B51" s="7">
        <f t="shared" si="4"/>
        <v>50</v>
      </c>
      <c r="C51">
        <v>3666.4220591111198</v>
      </c>
      <c r="D51">
        <f t="shared" si="0"/>
        <v>0.53529762063022357</v>
      </c>
      <c r="E51">
        <f t="shared" si="1"/>
        <v>1.3990928871575203</v>
      </c>
      <c r="F51">
        <f t="shared" si="2"/>
        <v>1.1853731862846393</v>
      </c>
      <c r="G51">
        <f t="shared" si="3"/>
        <v>3.1197636940723834</v>
      </c>
    </row>
    <row r="52" spans="2:7" x14ac:dyDescent="0.3">
      <c r="B52" s="7">
        <f t="shared" si="4"/>
        <v>51</v>
      </c>
      <c r="C52">
        <v>5341.7106081092397</v>
      </c>
      <c r="D52">
        <f t="shared" si="0"/>
        <v>0.77988974878394901</v>
      </c>
      <c r="E52">
        <f t="shared" si="1"/>
        <v>2.0383767052916384</v>
      </c>
      <c r="F52">
        <f t="shared" si="2"/>
        <v>1.7270026259006321</v>
      </c>
      <c r="G52">
        <f t="shared" si="3"/>
        <v>4.5452690799762197</v>
      </c>
    </row>
    <row r="53" spans="2:7" x14ac:dyDescent="0.3">
      <c r="B53" s="7">
        <f t="shared" si="4"/>
        <v>52</v>
      </c>
      <c r="C53">
        <v>6998.0012819022704</v>
      </c>
      <c r="D53">
        <f t="shared" si="0"/>
        <v>1.0217081871577316</v>
      </c>
      <c r="E53">
        <f t="shared" si="1"/>
        <v>2.6704110056010166</v>
      </c>
      <c r="F53">
        <f t="shared" si="2"/>
        <v>2.2624899543517274</v>
      </c>
      <c r="G53">
        <f t="shared" si="3"/>
        <v>5.9546091471104763</v>
      </c>
    </row>
    <row r="54" spans="2:7" x14ac:dyDescent="0.3">
      <c r="B54" s="7">
        <f t="shared" si="4"/>
        <v>53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2:7" x14ac:dyDescent="0.3">
      <c r="B55" s="7">
        <f t="shared" si="4"/>
        <v>54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2:7" x14ac:dyDescent="0.3">
      <c r="B56" s="7">
        <f t="shared" si="4"/>
        <v>55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2:7" x14ac:dyDescent="0.3">
      <c r="B57" s="7">
        <f t="shared" si="4"/>
        <v>56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2:7" x14ac:dyDescent="0.3">
      <c r="B58" s="7">
        <f t="shared" si="4"/>
        <v>57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2:7" x14ac:dyDescent="0.3">
      <c r="B59" s="7">
        <f t="shared" si="4"/>
        <v>58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2:7" x14ac:dyDescent="0.3">
      <c r="B60" s="7"/>
    </row>
    <row r="61" spans="2:7" x14ac:dyDescent="0.3">
      <c r="B61" s="7"/>
    </row>
    <row r="62" spans="2:7" x14ac:dyDescent="0.3">
      <c r="B62" s="7"/>
    </row>
    <row r="63" spans="2:7" x14ac:dyDescent="0.3">
      <c r="B63" s="7"/>
    </row>
    <row r="64" spans="2:7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7B9E-C73D-423F-874E-110F85134E9A}">
  <dimension ref="B1:M64"/>
  <sheetViews>
    <sheetView workbookViewId="0">
      <selection activeCell="G25" sqref="G25"/>
    </sheetView>
  </sheetViews>
  <sheetFormatPr defaultRowHeight="14.4" x14ac:dyDescent="0.3"/>
  <cols>
    <col min="3" max="3" width="17.6640625" customWidth="1"/>
    <col min="4" max="4" width="9.88671875" customWidth="1"/>
  </cols>
  <sheetData>
    <row r="1" spans="2:13" x14ac:dyDescent="0.3">
      <c r="B1" s="4" t="s">
        <v>98</v>
      </c>
      <c r="C1" s="19" t="s">
        <v>108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4" t="s">
        <v>84</v>
      </c>
      <c r="L1" s="34"/>
      <c r="M1" s="34"/>
    </row>
    <row r="2" spans="2:13" x14ac:dyDescent="0.3">
      <c r="B2" s="7">
        <v>1</v>
      </c>
      <c r="C2">
        <v>0</v>
      </c>
      <c r="D2">
        <f>($C2/$I$3)*K$3</f>
        <v>0</v>
      </c>
      <c r="E2">
        <f>($C2/$I$3)*L$3</f>
        <v>0</v>
      </c>
      <c r="F2">
        <f>($C2/$I$3)*M$3</f>
        <v>0</v>
      </c>
      <c r="G2">
        <f>SUM(D2:F2)</f>
        <v>0</v>
      </c>
      <c r="I2" s="4" t="s">
        <v>92</v>
      </c>
      <c r="K2" s="12" t="s">
        <v>89</v>
      </c>
      <c r="L2" s="12" t="s">
        <v>87</v>
      </c>
      <c r="M2" s="12" t="s">
        <v>88</v>
      </c>
    </row>
    <row r="3" spans="2:13" x14ac:dyDescent="0.3">
      <c r="B3" s="7">
        <f>B2+1</f>
        <v>2</v>
      </c>
      <c r="C3">
        <v>0</v>
      </c>
      <c r="D3">
        <f t="shared" ref="D3:D59" si="0">($C3/$I$3)*K$3</f>
        <v>0</v>
      </c>
      <c r="E3">
        <f t="shared" ref="E3:E59" si="1">($C3/$I$3)*L$3</f>
        <v>0</v>
      </c>
      <c r="F3">
        <f t="shared" ref="F3:F59" si="2">($C3/$I$3)*M$3</f>
        <v>0</v>
      </c>
      <c r="G3">
        <f t="shared" ref="G3:G59" si="3">SUM(D3:F3)</f>
        <v>0</v>
      </c>
      <c r="I3">
        <v>4700000</v>
      </c>
      <c r="K3">
        <v>76.3</v>
      </c>
      <c r="L3">
        <v>415</v>
      </c>
      <c r="M3">
        <v>427.6</v>
      </c>
    </row>
    <row r="4" spans="2:13" x14ac:dyDescent="0.3">
      <c r="B4" s="7">
        <f t="shared" ref="B4:B59" si="4">B3+1</f>
        <v>3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2:13" x14ac:dyDescent="0.3">
      <c r="B5" s="7">
        <f t="shared" si="4"/>
        <v>4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2:13" x14ac:dyDescent="0.3">
      <c r="B6" s="7">
        <f t="shared" si="4"/>
        <v>5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2:13" x14ac:dyDescent="0.3">
      <c r="B7" s="7">
        <f t="shared" si="4"/>
        <v>6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2:13" x14ac:dyDescent="0.3">
      <c r="B8" s="7">
        <f t="shared" si="4"/>
        <v>7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2:13" x14ac:dyDescent="0.3">
      <c r="B9" s="7">
        <f t="shared" si="4"/>
        <v>8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2:13" x14ac:dyDescent="0.3">
      <c r="B10" s="7">
        <f t="shared" si="4"/>
        <v>9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2:13" x14ac:dyDescent="0.3">
      <c r="B11" s="7">
        <f t="shared" si="4"/>
        <v>10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2:13" x14ac:dyDescent="0.3">
      <c r="B12" s="7">
        <f t="shared" si="4"/>
        <v>11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2:13" x14ac:dyDescent="0.3">
      <c r="B13" s="7">
        <f t="shared" si="4"/>
        <v>12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2:13" x14ac:dyDescent="0.3">
      <c r="B14" s="7">
        <f t="shared" si="4"/>
        <v>13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2:13" x14ac:dyDescent="0.3">
      <c r="B15" s="7">
        <f t="shared" si="4"/>
        <v>14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2:13" x14ac:dyDescent="0.3">
      <c r="B16" s="7">
        <f t="shared" si="4"/>
        <v>15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2:7" x14ac:dyDescent="0.3">
      <c r="B17" s="7">
        <f t="shared" si="4"/>
        <v>16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2:7" x14ac:dyDescent="0.3">
      <c r="B18" s="7">
        <f t="shared" si="4"/>
        <v>17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</row>
    <row r="19" spans="2:7" x14ac:dyDescent="0.3">
      <c r="B19" s="7">
        <f t="shared" si="4"/>
        <v>18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2:7" x14ac:dyDescent="0.3">
      <c r="B20" s="7">
        <f t="shared" si="4"/>
        <v>19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2:7" x14ac:dyDescent="0.3">
      <c r="B21" s="7">
        <f t="shared" si="4"/>
        <v>20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2:7" x14ac:dyDescent="0.3">
      <c r="B22" s="7">
        <f t="shared" si="4"/>
        <v>21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2:7" x14ac:dyDescent="0.3">
      <c r="B23" s="7">
        <f t="shared" si="4"/>
        <v>22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2:7" x14ac:dyDescent="0.3">
      <c r="B24" s="7">
        <f t="shared" si="4"/>
        <v>23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2:7" x14ac:dyDescent="0.3">
      <c r="B25" s="7">
        <f t="shared" si="4"/>
        <v>24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2:7" x14ac:dyDescent="0.3">
      <c r="B26" s="7">
        <f t="shared" si="4"/>
        <v>25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</row>
    <row r="27" spans="2:7" x14ac:dyDescent="0.3">
      <c r="B27" s="7">
        <f t="shared" si="4"/>
        <v>26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2:7" x14ac:dyDescent="0.3">
      <c r="B28" s="7">
        <f t="shared" si="4"/>
        <v>27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2:7" x14ac:dyDescent="0.3">
      <c r="B29" s="7">
        <f t="shared" si="4"/>
        <v>28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</row>
    <row r="30" spans="2:7" x14ac:dyDescent="0.3">
      <c r="B30" s="7">
        <f t="shared" si="4"/>
        <v>29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2:7" x14ac:dyDescent="0.3">
      <c r="B31" s="7">
        <f t="shared" si="4"/>
        <v>30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2:7" x14ac:dyDescent="0.3">
      <c r="B32" s="7">
        <f t="shared" si="4"/>
        <v>31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2:7" x14ac:dyDescent="0.3">
      <c r="B33" s="7">
        <f t="shared" si="4"/>
        <v>32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</row>
    <row r="34" spans="2:7" x14ac:dyDescent="0.3">
      <c r="B34" s="7">
        <f t="shared" si="4"/>
        <v>33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</row>
    <row r="35" spans="2:7" x14ac:dyDescent="0.3">
      <c r="B35" s="7">
        <f t="shared" si="4"/>
        <v>34</v>
      </c>
      <c r="C35">
        <v>0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</row>
    <row r="36" spans="2:7" x14ac:dyDescent="0.3">
      <c r="B36" s="7">
        <f t="shared" si="4"/>
        <v>35</v>
      </c>
      <c r="C36">
        <v>0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</row>
    <row r="37" spans="2:7" x14ac:dyDescent="0.3">
      <c r="B37" s="7">
        <f t="shared" si="4"/>
        <v>36</v>
      </c>
      <c r="C37">
        <v>0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2:7" x14ac:dyDescent="0.3">
      <c r="B38" s="7">
        <f t="shared" si="4"/>
        <v>37</v>
      </c>
      <c r="C38">
        <v>0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</row>
    <row r="39" spans="2:7" x14ac:dyDescent="0.3">
      <c r="B39" s="7">
        <f t="shared" si="4"/>
        <v>38</v>
      </c>
      <c r="C39">
        <v>0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</row>
    <row r="40" spans="2:7" x14ac:dyDescent="0.3">
      <c r="B40" s="7">
        <f t="shared" si="4"/>
        <v>39</v>
      </c>
      <c r="C40">
        <v>0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</row>
    <row r="41" spans="2:7" x14ac:dyDescent="0.3">
      <c r="B41" s="7">
        <f t="shared" si="4"/>
        <v>40</v>
      </c>
      <c r="C41">
        <v>0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</row>
    <row r="42" spans="2:7" x14ac:dyDescent="0.3">
      <c r="B42" s="7">
        <f t="shared" si="4"/>
        <v>41</v>
      </c>
      <c r="C42">
        <v>0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</row>
    <row r="43" spans="2:7" x14ac:dyDescent="0.3">
      <c r="B43" s="7">
        <f t="shared" si="4"/>
        <v>42</v>
      </c>
      <c r="C43">
        <v>10.869565217391299</v>
      </c>
      <c r="D43">
        <f t="shared" si="0"/>
        <v>1.7645698427382045E-4</v>
      </c>
      <c r="E43">
        <f t="shared" si="1"/>
        <v>9.5975948196114669E-4</v>
      </c>
      <c r="F43">
        <f t="shared" si="2"/>
        <v>9.8889916743755742E-4</v>
      </c>
      <c r="G43">
        <f t="shared" si="3"/>
        <v>2.1251156336725245E-3</v>
      </c>
    </row>
    <row r="44" spans="2:7" x14ac:dyDescent="0.3">
      <c r="B44" s="7">
        <f t="shared" si="4"/>
        <v>43</v>
      </c>
      <c r="C44">
        <v>10.684442121609001</v>
      </c>
      <c r="D44">
        <f t="shared" si="0"/>
        <v>1.7345168805931208E-4</v>
      </c>
      <c r="E44">
        <f t="shared" si="1"/>
        <v>9.4341350648249694E-4</v>
      </c>
      <c r="F44">
        <f t="shared" si="2"/>
        <v>9.7205690451064022E-4</v>
      </c>
      <c r="G44">
        <f t="shared" si="3"/>
        <v>2.0889220990524494E-3</v>
      </c>
    </row>
    <row r="45" spans="2:7" x14ac:dyDescent="0.3">
      <c r="B45" s="7">
        <f t="shared" si="4"/>
        <v>44</v>
      </c>
      <c r="C45">
        <v>64.394709486974605</v>
      </c>
      <c r="D45">
        <f t="shared" si="0"/>
        <v>1.0453864540119495E-3</v>
      </c>
      <c r="E45">
        <f t="shared" si="1"/>
        <v>5.6859158376796727E-3</v>
      </c>
      <c r="F45">
        <f t="shared" si="2"/>
        <v>5.8585484631128388E-3</v>
      </c>
      <c r="G45">
        <f t="shared" si="3"/>
        <v>1.2589850754804462E-2</v>
      </c>
    </row>
    <row r="46" spans="2:7" x14ac:dyDescent="0.3">
      <c r="B46" s="7">
        <f t="shared" si="4"/>
        <v>45</v>
      </c>
      <c r="C46">
        <v>203.80419213675901</v>
      </c>
      <c r="D46">
        <f t="shared" si="0"/>
        <v>3.30856592766696E-3</v>
      </c>
      <c r="E46">
        <f t="shared" si="1"/>
        <v>1.7995476539735107E-2</v>
      </c>
      <c r="F46">
        <f t="shared" si="2"/>
        <v>1.8541845225037906E-2</v>
      </c>
      <c r="G46">
        <f t="shared" si="3"/>
        <v>3.9845887692439977E-2</v>
      </c>
    </row>
    <row r="47" spans="2:7" x14ac:dyDescent="0.3">
      <c r="B47" s="7">
        <f t="shared" si="4"/>
        <v>46</v>
      </c>
      <c r="C47">
        <v>381.858104652625</v>
      </c>
      <c r="D47">
        <f t="shared" si="0"/>
        <v>6.1991007202117625E-3</v>
      </c>
      <c r="E47">
        <f t="shared" si="1"/>
        <v>3.3717258176774331E-2</v>
      </c>
      <c r="F47">
        <f t="shared" si="2"/>
        <v>3.4740962882864351E-2</v>
      </c>
      <c r="G47">
        <f t="shared" si="3"/>
        <v>7.4657321779850447E-2</v>
      </c>
    </row>
    <row r="48" spans="2:7" x14ac:dyDescent="0.3">
      <c r="B48" s="7">
        <f t="shared" si="4"/>
        <v>47</v>
      </c>
      <c r="C48">
        <v>809.43790754155498</v>
      </c>
      <c r="D48">
        <f t="shared" si="0"/>
        <v>1.3140449435195881E-2</v>
      </c>
      <c r="E48">
        <f t="shared" si="1"/>
        <v>7.1471645027605391E-2</v>
      </c>
      <c r="F48">
        <f t="shared" si="2"/>
        <v>7.3641627503142335E-2</v>
      </c>
      <c r="G48">
        <f t="shared" si="3"/>
        <v>0.15825372196594362</v>
      </c>
    </row>
    <row r="49" spans="2:7" x14ac:dyDescent="0.3">
      <c r="B49" s="7">
        <f t="shared" si="4"/>
        <v>48</v>
      </c>
      <c r="C49">
        <v>923.90094651454797</v>
      </c>
      <c r="D49">
        <f t="shared" si="0"/>
        <v>1.4998647280651067E-2</v>
      </c>
      <c r="E49">
        <f t="shared" si="1"/>
        <v>8.1578487830539878E-2</v>
      </c>
      <c r="F49">
        <f t="shared" si="2"/>
        <v>8.4055328665876755E-2</v>
      </c>
      <c r="G49">
        <f t="shared" si="3"/>
        <v>0.18063246377706771</v>
      </c>
    </row>
    <row r="50" spans="2:7" x14ac:dyDescent="0.3">
      <c r="B50" s="7">
        <f t="shared" si="4"/>
        <v>49</v>
      </c>
      <c r="C50">
        <v>1343.2069554778</v>
      </c>
      <c r="D50">
        <f t="shared" si="0"/>
        <v>2.1805678872969393E-2</v>
      </c>
      <c r="E50">
        <f t="shared" si="1"/>
        <v>0.11860231628155044</v>
      </c>
      <c r="F50">
        <f t="shared" si="2"/>
        <v>0.12220325407708667</v>
      </c>
      <c r="G50">
        <f t="shared" si="3"/>
        <v>0.2626112492316065</v>
      </c>
    </row>
    <row r="51" spans="2:7" x14ac:dyDescent="0.3">
      <c r="B51" s="7">
        <f t="shared" si="4"/>
        <v>50</v>
      </c>
      <c r="C51">
        <v>1889.96887879929</v>
      </c>
      <c r="D51">
        <f t="shared" si="0"/>
        <v>3.0681835202635281E-2</v>
      </c>
      <c r="E51">
        <f t="shared" si="1"/>
        <v>0.16688023078759689</v>
      </c>
      <c r="F51">
        <f t="shared" si="2"/>
        <v>0.17194695586693118</v>
      </c>
      <c r="G51">
        <f t="shared" si="3"/>
        <v>0.36950902185716339</v>
      </c>
    </row>
    <row r="52" spans="2:7" x14ac:dyDescent="0.3">
      <c r="B52" s="7">
        <f t="shared" si="4"/>
        <v>51</v>
      </c>
      <c r="C52">
        <v>2404.2986165277298</v>
      </c>
      <c r="D52">
        <f t="shared" si="0"/>
        <v>3.9031486051290594E-2</v>
      </c>
      <c r="E52">
        <f t="shared" si="1"/>
        <v>0.21229445231042723</v>
      </c>
      <c r="F52">
        <f t="shared" si="2"/>
        <v>0.2187400188143101</v>
      </c>
      <c r="G52">
        <f t="shared" si="3"/>
        <v>0.47006595717602795</v>
      </c>
    </row>
    <row r="53" spans="2:7" x14ac:dyDescent="0.3">
      <c r="B53" s="7">
        <f t="shared" si="4"/>
        <v>52</v>
      </c>
      <c r="C53">
        <v>3655.5716740345501</v>
      </c>
      <c r="D53">
        <f t="shared" si="0"/>
        <v>5.9344706112518332E-2</v>
      </c>
      <c r="E53">
        <f t="shared" si="1"/>
        <v>0.32277920100517832</v>
      </c>
      <c r="F53">
        <f t="shared" si="2"/>
        <v>0.33257924421641993</v>
      </c>
      <c r="G53">
        <f t="shared" si="3"/>
        <v>0.71470315133411666</v>
      </c>
    </row>
    <row r="54" spans="2:7" x14ac:dyDescent="0.3">
      <c r="B54" s="7">
        <f t="shared" si="4"/>
        <v>53</v>
      </c>
      <c r="C54" s="6"/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2:7" x14ac:dyDescent="0.3">
      <c r="B55" s="7">
        <f t="shared" si="4"/>
        <v>54</v>
      </c>
      <c r="C55" s="6"/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2:7" x14ac:dyDescent="0.3">
      <c r="B56" s="7">
        <f t="shared" si="4"/>
        <v>55</v>
      </c>
      <c r="C56" s="6"/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2:7" x14ac:dyDescent="0.3">
      <c r="B57" s="7">
        <f t="shared" si="4"/>
        <v>56</v>
      </c>
      <c r="C57" s="6"/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2:7" x14ac:dyDescent="0.3">
      <c r="B58" s="7">
        <f t="shared" si="4"/>
        <v>57</v>
      </c>
      <c r="C58" s="6"/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2:7" x14ac:dyDescent="0.3">
      <c r="B59" s="7">
        <f t="shared" si="4"/>
        <v>58</v>
      </c>
      <c r="C59" s="6"/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2:7" x14ac:dyDescent="0.3">
      <c r="B60" s="7"/>
    </row>
    <row r="61" spans="2:7" x14ac:dyDescent="0.3">
      <c r="B61" s="7"/>
    </row>
    <row r="62" spans="2:7" x14ac:dyDescent="0.3">
      <c r="B62" s="7"/>
    </row>
    <row r="63" spans="2:7" x14ac:dyDescent="0.3">
      <c r="B63" s="7"/>
    </row>
    <row r="64" spans="2:7" x14ac:dyDescent="0.3">
      <c r="B64" s="7"/>
    </row>
  </sheetData>
  <mergeCells count="1">
    <mergeCell ref="K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8F48-D990-43B8-B832-615B13ED11F9}">
  <dimension ref="A1:N65"/>
  <sheetViews>
    <sheetView topLeftCell="A2" zoomScaleNormal="100" workbookViewId="0">
      <selection activeCell="D9" sqref="D9"/>
    </sheetView>
  </sheetViews>
  <sheetFormatPr defaultRowHeight="14.4" x14ac:dyDescent="0.3"/>
  <cols>
    <col min="3" max="3" width="17.5546875" customWidth="1"/>
    <col min="4" max="4" width="15.44140625" customWidth="1"/>
    <col min="5" max="5" width="15.109375" customWidth="1"/>
    <col min="6" max="6" width="15.6640625" customWidth="1"/>
    <col min="7" max="7" width="13.44140625" customWidth="1"/>
    <col min="8" max="8" width="14.44140625" customWidth="1"/>
    <col min="9" max="9" width="15.88671875" customWidth="1"/>
    <col min="10" max="10" width="16.109375" customWidth="1"/>
    <col min="14" max="14" width="14" customWidth="1"/>
  </cols>
  <sheetData>
    <row r="1" spans="1:14" x14ac:dyDescent="0.3">
      <c r="B1" s="4" t="s">
        <v>98</v>
      </c>
      <c r="C1" s="19" t="s">
        <v>106</v>
      </c>
      <c r="D1" s="4" t="s">
        <v>85</v>
      </c>
      <c r="E1" s="4" t="s">
        <v>86</v>
      </c>
      <c r="F1" s="4" t="s">
        <v>90</v>
      </c>
      <c r="G1" s="4" t="s">
        <v>91</v>
      </c>
      <c r="J1" s="4"/>
      <c r="K1" s="36" t="s">
        <v>84</v>
      </c>
      <c r="L1" s="36"/>
      <c r="M1" s="36"/>
      <c r="N1" s="14"/>
    </row>
    <row r="2" spans="1:14" x14ac:dyDescent="0.3">
      <c r="A2" s="5">
        <v>43852</v>
      </c>
      <c r="B2" s="7">
        <v>1</v>
      </c>
      <c r="C2">
        <v>8765</v>
      </c>
      <c r="D2">
        <f>($C2/$I$3)*K$3</f>
        <v>7.7784632034632041E-5</v>
      </c>
      <c r="E2">
        <f>($C2/$I$3)*L$3</f>
        <v>3.1347839105339103E-3</v>
      </c>
      <c r="F2">
        <f>($C2/$I$3)*M$3</f>
        <v>9.1166118326118321E-3</v>
      </c>
      <c r="G2">
        <f>SUM(D2:F2)</f>
        <v>1.2329180375180375E-2</v>
      </c>
      <c r="I2" s="4" t="s">
        <v>112</v>
      </c>
      <c r="K2" s="15" t="s">
        <v>89</v>
      </c>
      <c r="L2" s="15" t="s">
        <v>87</v>
      </c>
      <c r="M2" s="15" t="s">
        <v>88</v>
      </c>
      <c r="N2" s="14"/>
    </row>
    <row r="3" spans="1:14" x14ac:dyDescent="0.3">
      <c r="A3" s="5">
        <v>43853</v>
      </c>
      <c r="B3" s="7">
        <f>B2+1</f>
        <v>2</v>
      </c>
      <c r="C3">
        <v>15805.7204380231</v>
      </c>
      <c r="D3">
        <f t="shared" ref="D3:D11" si="0">($C3/$I$3)*K$3</f>
        <v>1.4026721600843013E-4</v>
      </c>
      <c r="E3">
        <f t="shared" ref="E3:E11" si="1">($C3/$I$3)*L$3</f>
        <v>5.6528828435267317E-3</v>
      </c>
      <c r="F3">
        <f t="shared" ref="F3:F11" si="2">($C3/$I$3)*M$3</f>
        <v>1.6439773869736003E-2</v>
      </c>
      <c r="G3">
        <f t="shared" ref="G3:G11" si="3">SUM(D3:F3)</f>
        <v>2.2232923929271165E-2</v>
      </c>
      <c r="I3">
        <v>1386000000</v>
      </c>
      <c r="K3" s="14">
        <v>12.3</v>
      </c>
      <c r="L3" s="14">
        <v>495.7</v>
      </c>
      <c r="M3" s="14">
        <v>1441.6</v>
      </c>
      <c r="N3" s="14" t="s">
        <v>93</v>
      </c>
    </row>
    <row r="4" spans="1:14" x14ac:dyDescent="0.3">
      <c r="A4" s="5">
        <v>43854</v>
      </c>
      <c r="B4" s="7">
        <f t="shared" ref="B4:B11" si="4">B3+1</f>
        <v>3</v>
      </c>
      <c r="C4">
        <v>23769.7662252349</v>
      </c>
      <c r="D4">
        <f t="shared" si="0"/>
        <v>2.109438128213487E-4</v>
      </c>
      <c r="E4">
        <f t="shared" si="1"/>
        <v>8.5012071557351663E-3</v>
      </c>
      <c r="F4">
        <f t="shared" si="2"/>
        <v>2.4723300858801322E-2</v>
      </c>
      <c r="G4">
        <f t="shared" si="3"/>
        <v>3.343545182735784E-2</v>
      </c>
      <c r="K4" s="14">
        <f>0.6*K3</f>
        <v>7.38</v>
      </c>
      <c r="L4" s="14">
        <f t="shared" ref="L4:M4" si="5">0.6*L3</f>
        <v>297.41999999999996</v>
      </c>
      <c r="M4" s="14">
        <f t="shared" si="5"/>
        <v>864.95999999999992</v>
      </c>
      <c r="N4" s="14" t="s">
        <v>94</v>
      </c>
    </row>
    <row r="5" spans="1:14" x14ac:dyDescent="0.3">
      <c r="A5" s="5">
        <v>43855</v>
      </c>
      <c r="B5" s="7">
        <f t="shared" si="4"/>
        <v>4</v>
      </c>
      <c r="C5">
        <v>32051.066028895999</v>
      </c>
      <c r="D5">
        <f t="shared" si="0"/>
        <v>2.8443586735600346E-4</v>
      </c>
      <c r="E5">
        <f t="shared" si="1"/>
        <v>1.1462996703119586E-2</v>
      </c>
      <c r="F5">
        <f t="shared" si="2"/>
        <v>3.3336808648814192E-2</v>
      </c>
      <c r="G5">
        <f t="shared" si="3"/>
        <v>4.5084241219289785E-2</v>
      </c>
      <c r="K5" s="14">
        <f>0.1*K3</f>
        <v>1.2300000000000002</v>
      </c>
      <c r="L5" s="14">
        <f t="shared" ref="L5:M5" si="6">0.1*L3</f>
        <v>49.57</v>
      </c>
      <c r="M5" s="14">
        <f t="shared" si="6"/>
        <v>144.16</v>
      </c>
      <c r="N5" s="14" t="s">
        <v>95</v>
      </c>
    </row>
    <row r="6" spans="1:14" x14ac:dyDescent="0.3">
      <c r="A6" s="5">
        <v>43856</v>
      </c>
      <c r="B6" s="7">
        <f t="shared" si="4"/>
        <v>5</v>
      </c>
      <c r="C6">
        <v>39837.851976389698</v>
      </c>
      <c r="D6">
        <f t="shared" si="0"/>
        <v>3.535393790112506E-4</v>
      </c>
      <c r="E6">
        <f t="shared" si="1"/>
        <v>1.4247924404542837E-2</v>
      </c>
      <c r="F6">
        <f t="shared" si="2"/>
        <v>4.1435964941676326E-2</v>
      </c>
      <c r="G6">
        <f t="shared" si="3"/>
        <v>5.6037428725230418E-2</v>
      </c>
    </row>
    <row r="7" spans="1:14" x14ac:dyDescent="0.3">
      <c r="A7" s="5">
        <v>43857</v>
      </c>
      <c r="B7" s="7">
        <f t="shared" si="4"/>
        <v>6</v>
      </c>
      <c r="C7">
        <v>49390.895281388999</v>
      </c>
      <c r="D7">
        <f t="shared" si="0"/>
        <v>4.3831746894739152E-4</v>
      </c>
      <c r="E7">
        <f t="shared" si="1"/>
        <v>1.7664550354245689E-2</v>
      </c>
      <c r="F7">
        <f t="shared" si="2"/>
        <v>5.1372232783297528E-2</v>
      </c>
      <c r="G7">
        <f t="shared" si="3"/>
        <v>6.9475100606490606E-2</v>
      </c>
    </row>
    <row r="8" spans="1:14" x14ac:dyDescent="0.3">
      <c r="A8" s="5">
        <v>43858</v>
      </c>
      <c r="B8" s="7">
        <f t="shared" si="4"/>
        <v>7</v>
      </c>
      <c r="C8">
        <v>58406.138748541402</v>
      </c>
      <c r="D8">
        <f>($C8/$I$3)*K$3</f>
        <v>5.1832287633986958E-4</v>
      </c>
      <c r="E8">
        <f t="shared" si="1"/>
        <v>2.0888833317209213E-2</v>
      </c>
      <c r="F8">
        <f>($C8/$I$3)*M$3</f>
        <v>6.0749126709882591E-2</v>
      </c>
      <c r="G8">
        <f t="shared" si="3"/>
        <v>8.2156282903431674E-2</v>
      </c>
    </row>
    <row r="9" spans="1:14" x14ac:dyDescent="0.3">
      <c r="A9" s="5">
        <v>43859</v>
      </c>
      <c r="B9" s="7">
        <f t="shared" si="4"/>
        <v>8</v>
      </c>
      <c r="C9">
        <v>68354.770669077305</v>
      </c>
      <c r="D9">
        <f t="shared" si="0"/>
        <v>6.0661160117579421E-4</v>
      </c>
      <c r="E9">
        <f t="shared" si="1"/>
        <v>2.4446940707548066E-2</v>
      </c>
      <c r="F9">
        <f t="shared" si="2"/>
        <v>7.1096852378457309E-2</v>
      </c>
      <c r="G9">
        <f t="shared" si="3"/>
        <v>9.6150404687181168E-2</v>
      </c>
    </row>
    <row r="10" spans="1:14" x14ac:dyDescent="0.3">
      <c r="A10" s="5">
        <v>43860</v>
      </c>
      <c r="B10" s="7">
        <f t="shared" si="4"/>
        <v>9</v>
      </c>
      <c r="C10">
        <v>80243.529163728395</v>
      </c>
      <c r="D10">
        <f t="shared" si="0"/>
        <v>7.12117899504949E-4</v>
      </c>
      <c r="E10">
        <f t="shared" si="1"/>
        <v>2.8698930307691318E-2</v>
      </c>
      <c r="F10">
        <f t="shared" si="2"/>
        <v>8.3462533652547508E-2</v>
      </c>
      <c r="G10">
        <f t="shared" si="3"/>
        <v>0.11287358185974378</v>
      </c>
    </row>
    <row r="11" spans="1:14" x14ac:dyDescent="0.3">
      <c r="A11" s="21">
        <v>43861</v>
      </c>
      <c r="B11" s="17">
        <f t="shared" si="4"/>
        <v>10</v>
      </c>
      <c r="C11">
        <v>90147.198575123606</v>
      </c>
      <c r="D11" s="13">
        <f t="shared" si="0"/>
        <v>8.0000760640261208E-4</v>
      </c>
      <c r="E11" s="13">
        <f t="shared" si="1"/>
        <v>3.2240956950713398E-2</v>
      </c>
      <c r="F11" s="13">
        <f t="shared" si="2"/>
        <v>9.3763493121138658E-2</v>
      </c>
      <c r="G11" s="13">
        <f t="shared" si="3"/>
        <v>0.12680445767825466</v>
      </c>
      <c r="H11" s="4" t="s">
        <v>99</v>
      </c>
      <c r="I11" s="4" t="s">
        <v>100</v>
      </c>
    </row>
    <row r="12" spans="1:14" x14ac:dyDescent="0.3">
      <c r="A12" s="5">
        <v>43862</v>
      </c>
      <c r="B12" s="7">
        <f t="shared" ref="B12:B59" si="7">B11+1</f>
        <v>11</v>
      </c>
      <c r="C12">
        <v>95613.418338433796</v>
      </c>
      <c r="D12">
        <f t="shared" ref="D12:D59" si="8">($C12/$I$3)*K$3</f>
        <v>8.4851734889086273E-4</v>
      </c>
      <c r="E12">
        <f t="shared" ref="E12:E59" si="9">($C12/$I$3)*L$3</f>
        <v>3.4195939011804927E-2</v>
      </c>
      <c r="F12">
        <f t="shared" ref="F12:F59" si="10">($C12/$I$3)*M$3</f>
        <v>9.9448992696021754E-2</v>
      </c>
      <c r="G12">
        <f t="shared" ref="G12:G59" si="11">SUM(D12:F12)</f>
        <v>0.13449344905671753</v>
      </c>
      <c r="H12">
        <f t="shared" ref="H12:H59" si="12">0.6*G12</f>
        <v>8.0696069434030515E-2</v>
      </c>
      <c r="I12">
        <f t="shared" ref="I12:I59" si="13">0.1*G12</f>
        <v>1.3449344905671755E-2</v>
      </c>
    </row>
    <row r="13" spans="1:14" x14ac:dyDescent="0.3">
      <c r="A13" s="5">
        <v>43863</v>
      </c>
      <c r="B13" s="7">
        <f t="shared" si="7"/>
        <v>12</v>
      </c>
      <c r="C13">
        <v>101034.94432769901</v>
      </c>
      <c r="D13">
        <f t="shared" si="8"/>
        <v>8.9663045831940688E-4</v>
      </c>
      <c r="E13">
        <f t="shared" si="9"/>
        <v>3.6134936438124383E-2</v>
      </c>
      <c r="F13">
        <f t="shared" si="10"/>
        <v>0.10508800558644364</v>
      </c>
      <c r="G13">
        <f t="shared" si="11"/>
        <v>0.14211957248288742</v>
      </c>
      <c r="H13">
        <f t="shared" si="12"/>
        <v>8.5271743489732446E-2</v>
      </c>
      <c r="I13">
        <f t="shared" si="13"/>
        <v>1.4211957248288743E-2</v>
      </c>
    </row>
    <row r="14" spans="1:14" x14ac:dyDescent="0.3">
      <c r="A14" s="5">
        <v>43864</v>
      </c>
      <c r="B14" s="7">
        <f t="shared" si="7"/>
        <v>13</v>
      </c>
      <c r="C14">
        <v>101132.095767245</v>
      </c>
      <c r="D14">
        <f t="shared" si="8"/>
        <v>8.9749262477425214E-4</v>
      </c>
      <c r="E14">
        <f t="shared" si="9"/>
        <v>3.6169682447202992E-2</v>
      </c>
      <c r="F14">
        <f t="shared" si="10"/>
        <v>0.10518905429874487</v>
      </c>
      <c r="G14">
        <f t="shared" si="11"/>
        <v>0.1422562293707221</v>
      </c>
      <c r="H14">
        <f t="shared" si="12"/>
        <v>8.5353737622433257E-2</v>
      </c>
      <c r="I14">
        <f t="shared" si="13"/>
        <v>1.4225622937072212E-2</v>
      </c>
    </row>
    <row r="15" spans="1:14" x14ac:dyDescent="0.3">
      <c r="A15" s="5">
        <v>43865</v>
      </c>
      <c r="B15" s="7">
        <f t="shared" si="7"/>
        <v>14</v>
      </c>
      <c r="C15">
        <v>101924.323467234</v>
      </c>
      <c r="D15">
        <f t="shared" si="8"/>
        <v>9.0452321691701187E-4</v>
      </c>
      <c r="E15">
        <f t="shared" si="9"/>
        <v>3.6453021026484775E-2</v>
      </c>
      <c r="F15">
        <f t="shared" si="10"/>
        <v>0.10601306256159057</v>
      </c>
      <c r="G15">
        <f t="shared" si="11"/>
        <v>0.14337060680499236</v>
      </c>
      <c r="H15">
        <f t="shared" si="12"/>
        <v>8.602236408299542E-2</v>
      </c>
      <c r="I15">
        <f t="shared" si="13"/>
        <v>1.4337060680499237E-2</v>
      </c>
    </row>
    <row r="16" spans="1:14" x14ac:dyDescent="0.3">
      <c r="A16" s="5">
        <v>43866</v>
      </c>
      <c r="B16" s="7">
        <f t="shared" si="7"/>
        <v>15</v>
      </c>
      <c r="C16">
        <v>99978.792131402806</v>
      </c>
      <c r="D16">
        <f t="shared" si="8"/>
        <v>8.8725767908820669E-4</v>
      </c>
      <c r="E16">
        <f t="shared" si="9"/>
        <v>3.57572058149613E-2</v>
      </c>
      <c r="F16">
        <f t="shared" si="10"/>
        <v>0.10398948537996412</v>
      </c>
      <c r="G16">
        <f t="shared" si="11"/>
        <v>0.14063394887401362</v>
      </c>
      <c r="H16">
        <f t="shared" si="12"/>
        <v>8.4380369324408164E-2</v>
      </c>
      <c r="I16">
        <f t="shared" si="13"/>
        <v>1.4063394887401362E-2</v>
      </c>
    </row>
    <row r="17" spans="1:9" x14ac:dyDescent="0.3">
      <c r="A17" s="5">
        <v>43867</v>
      </c>
      <c r="B17" s="7">
        <f t="shared" si="7"/>
        <v>16</v>
      </c>
      <c r="C17">
        <v>95856.406659844506</v>
      </c>
      <c r="D17">
        <f t="shared" si="8"/>
        <v>8.5067373875619579E-4</v>
      </c>
      <c r="E17">
        <f t="shared" si="9"/>
        <v>3.4282843276540347E-2</v>
      </c>
      <c r="F17">
        <f t="shared" si="10"/>
        <v>9.9701728600888759E-2</v>
      </c>
      <c r="G17">
        <f t="shared" si="11"/>
        <v>0.13483524561618532</v>
      </c>
      <c r="H17">
        <f t="shared" si="12"/>
        <v>8.0901147369711185E-2</v>
      </c>
      <c r="I17">
        <f t="shared" si="13"/>
        <v>1.3483524561618533E-2</v>
      </c>
    </row>
    <row r="18" spans="1:9" x14ac:dyDescent="0.3">
      <c r="A18" s="5">
        <v>43868</v>
      </c>
      <c r="B18" s="7">
        <f t="shared" si="7"/>
        <v>17</v>
      </c>
      <c r="C18">
        <v>157104.60802976199</v>
      </c>
      <c r="D18">
        <f t="shared" si="8"/>
        <v>1.3942183829481045E-3</v>
      </c>
      <c r="E18">
        <f t="shared" si="9"/>
        <v>5.618813434368905E-2</v>
      </c>
      <c r="F18">
        <f t="shared" si="10"/>
        <v>0.1634069285250396</v>
      </c>
      <c r="G18">
        <f t="shared" si="11"/>
        <v>0.22098928125167677</v>
      </c>
      <c r="H18">
        <f t="shared" si="12"/>
        <v>0.13259356875100606</v>
      </c>
      <c r="I18">
        <f t="shared" si="13"/>
        <v>2.2098928125167679E-2</v>
      </c>
    </row>
    <row r="19" spans="1:9" x14ac:dyDescent="0.3">
      <c r="A19" s="5">
        <v>43869</v>
      </c>
      <c r="B19" s="7">
        <f t="shared" si="7"/>
        <v>18</v>
      </c>
      <c r="C19">
        <v>163053.17225695</v>
      </c>
      <c r="D19">
        <f t="shared" si="8"/>
        <v>1.4470086715443614E-3</v>
      </c>
      <c r="E19">
        <f t="shared" si="9"/>
        <v>5.8315625893052024E-2</v>
      </c>
      <c r="F19">
        <f t="shared" si="10"/>
        <v>0.16959412202425619</v>
      </c>
      <c r="G19">
        <f t="shared" si="11"/>
        <v>0.22935675658885257</v>
      </c>
      <c r="H19">
        <f t="shared" si="12"/>
        <v>0.13761405395331153</v>
      </c>
      <c r="I19">
        <f t="shared" si="13"/>
        <v>2.2935675658885258E-2</v>
      </c>
    </row>
    <row r="20" spans="1:9" x14ac:dyDescent="0.3">
      <c r="A20" s="5">
        <v>43870</v>
      </c>
      <c r="B20" s="7">
        <f t="shared" si="7"/>
        <v>19</v>
      </c>
      <c r="C20">
        <v>158080.923690964</v>
      </c>
      <c r="D20">
        <f t="shared" si="8"/>
        <v>1.4028826561319316E-3</v>
      </c>
      <c r="E20">
        <f t="shared" si="9"/>
        <v>5.6537311597121831E-2</v>
      </c>
      <c r="F20">
        <f t="shared" si="10"/>
        <v>0.16442240951868231</v>
      </c>
      <c r="G20">
        <f t="shared" si="11"/>
        <v>0.22236260377193606</v>
      </c>
      <c r="H20">
        <f t="shared" si="12"/>
        <v>0.13341756226316162</v>
      </c>
      <c r="I20">
        <f t="shared" si="13"/>
        <v>2.2236260377193607E-2</v>
      </c>
    </row>
    <row r="21" spans="1:9" x14ac:dyDescent="0.3">
      <c r="A21" s="5">
        <v>43871</v>
      </c>
      <c r="B21" s="7">
        <f t="shared" si="7"/>
        <v>20</v>
      </c>
      <c r="C21">
        <v>148695.07874783</v>
      </c>
      <c r="D21">
        <f t="shared" si="8"/>
        <v>1.3195883611820413E-3</v>
      </c>
      <c r="E21">
        <f t="shared" si="9"/>
        <v>5.318048379170226E-2</v>
      </c>
      <c r="F21">
        <f t="shared" si="10"/>
        <v>0.15466004727479923</v>
      </c>
      <c r="G21">
        <f t="shared" si="11"/>
        <v>0.20916011942768353</v>
      </c>
      <c r="H21">
        <f t="shared" si="12"/>
        <v>0.12549607165661011</v>
      </c>
      <c r="I21">
        <f t="shared" si="13"/>
        <v>2.0916011942768355E-2</v>
      </c>
    </row>
    <row r="22" spans="1:9" x14ac:dyDescent="0.3">
      <c r="A22" s="5">
        <v>43872</v>
      </c>
      <c r="B22" s="7">
        <f t="shared" si="7"/>
        <v>21</v>
      </c>
      <c r="C22">
        <v>138794.87165795401</v>
      </c>
      <c r="D22">
        <f t="shared" si="8"/>
        <v>1.2317293805143106E-3</v>
      </c>
      <c r="E22">
        <f t="shared" si="9"/>
        <v>4.9639695440727126E-2</v>
      </c>
      <c r="F22">
        <f t="shared" si="10"/>
        <v>0.14436268902027885</v>
      </c>
      <c r="G22">
        <f t="shared" si="11"/>
        <v>0.19523411384152028</v>
      </c>
      <c r="H22">
        <f t="shared" si="12"/>
        <v>0.11714046830491216</v>
      </c>
      <c r="I22">
        <f t="shared" si="13"/>
        <v>1.9523411384152031E-2</v>
      </c>
    </row>
    <row r="23" spans="1:9" x14ac:dyDescent="0.3">
      <c r="A23" s="5">
        <v>43873</v>
      </c>
      <c r="B23" s="7">
        <f t="shared" si="7"/>
        <v>22</v>
      </c>
      <c r="C23">
        <v>119810.52368186</v>
      </c>
      <c r="D23">
        <f t="shared" si="8"/>
        <v>1.0632535651420476E-3</v>
      </c>
      <c r="E23">
        <f t="shared" si="9"/>
        <v>4.2849983109017317E-2</v>
      </c>
      <c r="F23">
        <f t="shared" si="10"/>
        <v>0.12461677556981916</v>
      </c>
      <c r="G23">
        <f t="shared" si="11"/>
        <v>0.16853001224397851</v>
      </c>
      <c r="H23">
        <f t="shared" si="12"/>
        <v>0.10111800734638711</v>
      </c>
      <c r="I23">
        <f t="shared" si="13"/>
        <v>1.685300122439785E-2</v>
      </c>
    </row>
    <row r="24" spans="1:9" x14ac:dyDescent="0.3">
      <c r="A24" s="5">
        <v>43874</v>
      </c>
      <c r="B24" s="7">
        <f t="shared" si="7"/>
        <v>23</v>
      </c>
      <c r="C24">
        <v>108891.900645735</v>
      </c>
      <c r="D24">
        <f t="shared" si="8"/>
        <v>9.6635669404223712E-4</v>
      </c>
      <c r="E24">
        <f t="shared" si="9"/>
        <v>3.894496042575097E-2</v>
      </c>
      <c r="F24">
        <f t="shared" si="10"/>
        <v>0.11326014716514543</v>
      </c>
      <c r="G24">
        <f t="shared" si="11"/>
        <v>0.15317146428493864</v>
      </c>
      <c r="H24">
        <f t="shared" si="12"/>
        <v>9.1902878570963173E-2</v>
      </c>
      <c r="I24">
        <f t="shared" si="13"/>
        <v>1.5317146428493864E-2</v>
      </c>
    </row>
    <row r="25" spans="1:9" x14ac:dyDescent="0.3">
      <c r="A25" s="5">
        <v>43875</v>
      </c>
      <c r="B25" s="7">
        <f t="shared" si="7"/>
        <v>24</v>
      </c>
      <c r="C25">
        <v>93290.026288777299</v>
      </c>
      <c r="D25">
        <f t="shared" si="8"/>
        <v>8.2789850169694146E-4</v>
      </c>
      <c r="E25">
        <f t="shared" si="9"/>
        <v>3.3364982706599502E-2</v>
      </c>
      <c r="F25">
        <f t="shared" si="10"/>
        <v>9.7032396751732586E-2</v>
      </c>
      <c r="G25">
        <f t="shared" si="11"/>
        <v>0.13122527796002903</v>
      </c>
      <c r="H25">
        <f t="shared" si="12"/>
        <v>7.8735166776017412E-2</v>
      </c>
      <c r="I25">
        <f t="shared" si="13"/>
        <v>1.3122527796002904E-2</v>
      </c>
    </row>
    <row r="26" spans="1:9" x14ac:dyDescent="0.3">
      <c r="A26" s="5">
        <v>43876</v>
      </c>
      <c r="B26" s="7">
        <f t="shared" si="7"/>
        <v>25</v>
      </c>
      <c r="C26">
        <v>81711.5113029903</v>
      </c>
      <c r="D26">
        <f t="shared" si="8"/>
        <v>7.2514544662826894E-4</v>
      </c>
      <c r="E26">
        <f t="shared" si="9"/>
        <v>2.9223951048262836E-2</v>
      </c>
      <c r="F26">
        <f t="shared" si="10"/>
        <v>8.4989404541407507E-2</v>
      </c>
      <c r="G26">
        <f t="shared" si="11"/>
        <v>0.11493850103629862</v>
      </c>
      <c r="H26">
        <f t="shared" si="12"/>
        <v>6.8963100621779169E-2</v>
      </c>
      <c r="I26">
        <f t="shared" si="13"/>
        <v>1.1493850103629862E-2</v>
      </c>
    </row>
    <row r="27" spans="1:9" x14ac:dyDescent="0.3">
      <c r="A27" s="5">
        <v>43877</v>
      </c>
      <c r="B27" s="7">
        <f t="shared" si="7"/>
        <v>26</v>
      </c>
      <c r="C27">
        <v>71213.670034779498</v>
      </c>
      <c r="D27">
        <f t="shared" si="8"/>
        <v>6.3198278602293501E-4</v>
      </c>
      <c r="E27">
        <f t="shared" si="9"/>
        <v>2.5469420083867388E-2</v>
      </c>
      <c r="F27">
        <f t="shared" si="10"/>
        <v>7.4070437750460405E-2</v>
      </c>
      <c r="G27">
        <f t="shared" si="11"/>
        <v>0.10017184062035073</v>
      </c>
      <c r="H27">
        <f t="shared" si="12"/>
        <v>6.0103104372210434E-2</v>
      </c>
      <c r="I27">
        <f t="shared" si="13"/>
        <v>1.0017184062035073E-2</v>
      </c>
    </row>
    <row r="28" spans="1:9" x14ac:dyDescent="0.3">
      <c r="A28" s="5">
        <v>43878</v>
      </c>
      <c r="B28" s="7">
        <f t="shared" si="7"/>
        <v>27</v>
      </c>
      <c r="C28">
        <v>61424.926826802199</v>
      </c>
      <c r="D28">
        <f t="shared" si="8"/>
        <v>5.4511298699110174E-4</v>
      </c>
      <c r="E28">
        <f t="shared" si="9"/>
        <v>2.1968496557031637E-2</v>
      </c>
      <c r="F28">
        <f t="shared" si="10"/>
        <v>6.3889014800518062E-2</v>
      </c>
      <c r="G28">
        <f t="shared" si="11"/>
        <v>8.6402624344540796E-2</v>
      </c>
      <c r="H28">
        <f t="shared" si="12"/>
        <v>5.1841574606724478E-2</v>
      </c>
      <c r="I28">
        <f t="shared" si="13"/>
        <v>8.6402624344540796E-3</v>
      </c>
    </row>
    <row r="29" spans="1:9" x14ac:dyDescent="0.3">
      <c r="A29" s="5">
        <v>43879</v>
      </c>
      <c r="B29" s="7">
        <f t="shared" si="7"/>
        <v>28</v>
      </c>
      <c r="C29">
        <v>51026.20430546</v>
      </c>
      <c r="D29">
        <f t="shared" si="8"/>
        <v>4.5282995162854118E-4</v>
      </c>
      <c r="E29">
        <f t="shared" si="9"/>
        <v>1.8249415205062427E-2</v>
      </c>
      <c r="F29">
        <f t="shared" si="10"/>
        <v>5.3073142948593895E-2</v>
      </c>
      <c r="G29">
        <f t="shared" si="11"/>
        <v>7.177538810528486E-2</v>
      </c>
      <c r="H29">
        <f t="shared" si="12"/>
        <v>4.3065232863170912E-2</v>
      </c>
      <c r="I29">
        <f t="shared" si="13"/>
        <v>7.1775388105284861E-3</v>
      </c>
    </row>
    <row r="30" spans="1:9" x14ac:dyDescent="0.3">
      <c r="A30" s="5">
        <v>43880</v>
      </c>
      <c r="B30" s="7">
        <f t="shared" si="7"/>
        <v>29</v>
      </c>
      <c r="C30">
        <v>44341.678639650803</v>
      </c>
      <c r="D30">
        <f t="shared" si="8"/>
        <v>3.9350840351205259E-4</v>
      </c>
      <c r="E30">
        <f t="shared" si="9"/>
        <v>1.585870858706703E-2</v>
      </c>
      <c r="F30">
        <f t="shared" si="10"/>
        <v>4.6120464593737802E-2</v>
      </c>
      <c r="G30">
        <f t="shared" si="11"/>
        <v>6.2372681584316886E-2</v>
      </c>
      <c r="H30">
        <f t="shared" si="12"/>
        <v>3.7423608950590131E-2</v>
      </c>
      <c r="I30">
        <f t="shared" si="13"/>
        <v>6.2372681584316886E-3</v>
      </c>
    </row>
    <row r="31" spans="1:9" x14ac:dyDescent="0.3">
      <c r="A31" s="5">
        <v>43881</v>
      </c>
      <c r="B31" s="7">
        <f t="shared" si="7"/>
        <v>30</v>
      </c>
      <c r="C31">
        <v>38002.484589512802</v>
      </c>
      <c r="D31">
        <f t="shared" si="8"/>
        <v>3.3725148661688849E-4</v>
      </c>
      <c r="E31">
        <f t="shared" si="9"/>
        <v>1.3591509098861108E-2</v>
      </c>
      <c r="F31">
        <f t="shared" si="10"/>
        <v>3.9526970984301336E-2</v>
      </c>
      <c r="G31">
        <f t="shared" si="11"/>
        <v>5.3455731569779334E-2</v>
      </c>
      <c r="H31">
        <f t="shared" si="12"/>
        <v>3.2073438941867601E-2</v>
      </c>
      <c r="I31">
        <f t="shared" si="13"/>
        <v>5.3455731569779334E-3</v>
      </c>
    </row>
    <row r="32" spans="1:9" x14ac:dyDescent="0.3">
      <c r="A32" s="5">
        <v>43882</v>
      </c>
      <c r="B32" s="7">
        <f t="shared" si="7"/>
        <v>31</v>
      </c>
      <c r="C32">
        <v>32953.675366272997</v>
      </c>
      <c r="D32">
        <f t="shared" si="8"/>
        <v>2.9244603680025823E-4</v>
      </c>
      <c r="E32">
        <f t="shared" si="9"/>
        <v>1.1785813044055933E-2</v>
      </c>
      <c r="F32">
        <f t="shared" si="10"/>
        <v>3.427562655701237E-2</v>
      </c>
      <c r="G32">
        <f t="shared" si="11"/>
        <v>4.6353885637868561E-2</v>
      </c>
      <c r="H32">
        <f t="shared" si="12"/>
        <v>2.7812331382721135E-2</v>
      </c>
      <c r="I32">
        <f t="shared" si="13"/>
        <v>4.6353885637868564E-3</v>
      </c>
    </row>
    <row r="33" spans="1:9" x14ac:dyDescent="0.3">
      <c r="A33" s="5">
        <v>43883</v>
      </c>
      <c r="B33" s="7">
        <f t="shared" si="7"/>
        <v>32</v>
      </c>
      <c r="C33">
        <v>28425.665664943699</v>
      </c>
      <c r="D33">
        <f t="shared" si="8"/>
        <v>2.5226240092266053E-4</v>
      </c>
      <c r="E33">
        <f t="shared" si="9"/>
        <v>1.0166379848566083E-2</v>
      </c>
      <c r="F33">
        <f t="shared" si="10"/>
        <v>2.956597375366727E-2</v>
      </c>
      <c r="G33">
        <f t="shared" si="11"/>
        <v>3.9984616003156018E-2</v>
      </c>
      <c r="H33">
        <f t="shared" si="12"/>
        <v>2.399076960189361E-2</v>
      </c>
      <c r="I33">
        <f t="shared" si="13"/>
        <v>3.9984616003156019E-3</v>
      </c>
    </row>
    <row r="34" spans="1:9" x14ac:dyDescent="0.3">
      <c r="A34" s="5">
        <v>43884</v>
      </c>
      <c r="B34" s="7">
        <f t="shared" si="7"/>
        <v>33</v>
      </c>
      <c r="C34">
        <v>25465.9399187946</v>
      </c>
      <c r="D34">
        <f t="shared" si="8"/>
        <v>2.2599643650878326E-4</v>
      </c>
      <c r="E34">
        <f t="shared" si="9"/>
        <v>9.1078401282442163E-3</v>
      </c>
      <c r="F34">
        <f t="shared" si="10"/>
        <v>2.6487517306590398E-2</v>
      </c>
      <c r="G34">
        <f t="shared" si="11"/>
        <v>3.58213538713434E-2</v>
      </c>
      <c r="H34">
        <f t="shared" si="12"/>
        <v>2.1492812322806039E-2</v>
      </c>
      <c r="I34">
        <f t="shared" si="13"/>
        <v>3.5821353871343404E-3</v>
      </c>
    </row>
    <row r="35" spans="1:9" x14ac:dyDescent="0.3">
      <c r="A35" s="5">
        <v>43885</v>
      </c>
      <c r="B35" s="7">
        <f t="shared" si="7"/>
        <v>34</v>
      </c>
      <c r="C35">
        <v>23692.2145569821</v>
      </c>
      <c r="D35">
        <f t="shared" si="8"/>
        <v>2.1025558373079356E-4</v>
      </c>
      <c r="E35">
        <f t="shared" si="9"/>
        <v>8.4734709638499481E-3</v>
      </c>
      <c r="F35">
        <f t="shared" si="10"/>
        <v>2.4642638171244874E-2</v>
      </c>
      <c r="G35">
        <f t="shared" si="11"/>
        <v>3.3326364718825614E-2</v>
      </c>
      <c r="H35">
        <f t="shared" si="12"/>
        <v>1.9995818831295368E-2</v>
      </c>
      <c r="I35">
        <f t="shared" si="13"/>
        <v>3.3326364718825616E-3</v>
      </c>
    </row>
    <row r="36" spans="1:9" x14ac:dyDescent="0.3">
      <c r="A36" s="5">
        <v>43886</v>
      </c>
      <c r="B36" s="7">
        <f t="shared" si="7"/>
        <v>35</v>
      </c>
      <c r="C36">
        <v>20677.329382779499</v>
      </c>
      <c r="D36">
        <f t="shared" si="8"/>
        <v>1.8350010924111679E-4</v>
      </c>
      <c r="E36">
        <f t="shared" si="9"/>
        <v>7.3952035894976897E-3</v>
      </c>
      <c r="F36">
        <f t="shared" si="10"/>
        <v>2.1506809551381619E-2</v>
      </c>
      <c r="G36">
        <f t="shared" si="11"/>
        <v>2.9085513250120425E-2</v>
      </c>
      <c r="H36">
        <f t="shared" si="12"/>
        <v>1.7451307950072253E-2</v>
      </c>
      <c r="I36">
        <f t="shared" si="13"/>
        <v>2.9085513250120426E-3</v>
      </c>
    </row>
    <row r="37" spans="1:9" x14ac:dyDescent="0.3">
      <c r="A37" s="5">
        <v>43887</v>
      </c>
      <c r="B37" s="7">
        <f t="shared" si="7"/>
        <v>36</v>
      </c>
      <c r="C37">
        <v>17673.785836745701</v>
      </c>
      <c r="D37">
        <f t="shared" si="8"/>
        <v>1.5684528556419346E-4</v>
      </c>
      <c r="E37">
        <f t="shared" si="9"/>
        <v>6.3209925247293243E-3</v>
      </c>
      <c r="F37">
        <f t="shared" si="10"/>
        <v>1.8382777534092783E-2</v>
      </c>
      <c r="G37">
        <f t="shared" si="11"/>
        <v>2.48606153443863E-2</v>
      </c>
      <c r="H37">
        <f t="shared" si="12"/>
        <v>1.491636920663178E-2</v>
      </c>
      <c r="I37">
        <f t="shared" si="13"/>
        <v>2.48606153443863E-3</v>
      </c>
    </row>
    <row r="38" spans="1:9" x14ac:dyDescent="0.3">
      <c r="A38" s="5">
        <v>43888</v>
      </c>
      <c r="B38" s="7">
        <f t="shared" si="7"/>
        <v>37</v>
      </c>
      <c r="C38">
        <v>15091.026681408401</v>
      </c>
      <c r="D38">
        <f t="shared" si="8"/>
        <v>1.3392469565752044E-4</v>
      </c>
      <c r="E38">
        <f t="shared" si="9"/>
        <v>5.3972741168644613E-3</v>
      </c>
      <c r="F38">
        <f t="shared" si="10"/>
        <v>1.5696409858526945E-2</v>
      </c>
      <c r="G38">
        <f t="shared" si="11"/>
        <v>2.1227608671048927E-2</v>
      </c>
      <c r="H38">
        <f t="shared" si="12"/>
        <v>1.2736565202629356E-2</v>
      </c>
      <c r="I38">
        <f t="shared" si="13"/>
        <v>2.1227608671048927E-3</v>
      </c>
    </row>
    <row r="39" spans="1:9" x14ac:dyDescent="0.3">
      <c r="A39" s="5">
        <v>43889</v>
      </c>
      <c r="B39" s="7">
        <f t="shared" si="7"/>
        <v>38</v>
      </c>
      <c r="C39">
        <v>12804.733596954</v>
      </c>
      <c r="D39">
        <f t="shared" si="8"/>
        <v>1.1363508170457014E-4</v>
      </c>
      <c r="E39">
        <f t="shared" si="9"/>
        <v>4.5795861789394649E-3</v>
      </c>
      <c r="F39">
        <f t="shared" si="10"/>
        <v>1.3318401120756773E-2</v>
      </c>
      <c r="G39">
        <f t="shared" si="11"/>
        <v>1.8011622381400808E-2</v>
      </c>
      <c r="H39">
        <f t="shared" si="12"/>
        <v>1.0806973428840485E-2</v>
      </c>
      <c r="I39">
        <f t="shared" si="13"/>
        <v>1.8011622381400808E-3</v>
      </c>
    </row>
    <row r="40" spans="1:9" x14ac:dyDescent="0.3">
      <c r="A40" s="5">
        <v>43890</v>
      </c>
      <c r="B40" s="7">
        <f t="shared" si="7"/>
        <v>39</v>
      </c>
      <c r="C40">
        <v>11051.1437298235</v>
      </c>
      <c r="D40">
        <f t="shared" si="8"/>
        <v>9.8072920546052721E-5</v>
      </c>
      <c r="E40">
        <f t="shared" si="9"/>
        <v>3.9524184320876687E-3</v>
      </c>
      <c r="F40">
        <f t="shared" si="10"/>
        <v>1.1494465224324357E-2</v>
      </c>
      <c r="G40">
        <f t="shared" si="11"/>
        <v>1.5544956576958077E-2</v>
      </c>
      <c r="H40">
        <f t="shared" si="12"/>
        <v>9.3269739461748456E-3</v>
      </c>
      <c r="I40">
        <f t="shared" si="13"/>
        <v>1.5544956576958079E-3</v>
      </c>
    </row>
    <row r="41" spans="1:9" x14ac:dyDescent="0.3">
      <c r="A41" s="5">
        <v>43891</v>
      </c>
      <c r="B41" s="7">
        <f t="shared" si="7"/>
        <v>40</v>
      </c>
      <c r="C41">
        <v>9521.1877905770798</v>
      </c>
      <c r="D41">
        <f t="shared" si="8"/>
        <v>8.4495389483476256E-5</v>
      </c>
      <c r="E41">
        <f t="shared" si="9"/>
        <v>3.4052328916226973E-3</v>
      </c>
      <c r="F41">
        <f t="shared" si="10"/>
        <v>9.9031344292178341E-3</v>
      </c>
      <c r="G41">
        <f t="shared" si="11"/>
        <v>1.3392862710324008E-2</v>
      </c>
      <c r="H41">
        <f t="shared" si="12"/>
        <v>8.0357176261944049E-3</v>
      </c>
      <c r="I41">
        <f t="shared" si="13"/>
        <v>1.3392862710324008E-3</v>
      </c>
    </row>
    <row r="42" spans="1:9" x14ac:dyDescent="0.3">
      <c r="A42" s="5">
        <v>43892</v>
      </c>
      <c r="B42" s="7">
        <f t="shared" si="7"/>
        <v>41</v>
      </c>
      <c r="C42">
        <v>8021.7431661935898</v>
      </c>
      <c r="D42">
        <f t="shared" si="8"/>
        <v>7.1188629829856533E-5</v>
      </c>
      <c r="E42">
        <f t="shared" si="9"/>
        <v>2.868959659078039E-3</v>
      </c>
      <c r="F42">
        <f t="shared" si="10"/>
        <v>8.3435389237984693E-3</v>
      </c>
      <c r="G42">
        <f t="shared" si="11"/>
        <v>1.1283687212706365E-2</v>
      </c>
      <c r="H42">
        <f t="shared" si="12"/>
        <v>6.770212327623819E-3</v>
      </c>
      <c r="I42">
        <f t="shared" si="13"/>
        <v>1.1283687212706366E-3</v>
      </c>
    </row>
    <row r="43" spans="1:9" x14ac:dyDescent="0.3">
      <c r="A43" s="5">
        <v>43893</v>
      </c>
      <c r="B43" s="7">
        <f t="shared" si="7"/>
        <v>42</v>
      </c>
      <c r="C43">
        <v>6744.0772329066003</v>
      </c>
      <c r="D43">
        <f t="shared" si="8"/>
        <v>5.9850036049604028E-5</v>
      </c>
      <c r="E43">
        <f t="shared" si="9"/>
        <v>2.412005111364936E-3</v>
      </c>
      <c r="F43">
        <f t="shared" si="10"/>
        <v>7.014618859277167E-3</v>
      </c>
      <c r="G43">
        <f t="shared" si="11"/>
        <v>9.4864740066917079E-3</v>
      </c>
      <c r="H43">
        <f t="shared" si="12"/>
        <v>5.6918844040150249E-3</v>
      </c>
      <c r="I43">
        <f t="shared" si="13"/>
        <v>9.4864740066917086E-4</v>
      </c>
    </row>
    <row r="44" spans="1:9" x14ac:dyDescent="0.3">
      <c r="A44" s="5">
        <v>43894</v>
      </c>
      <c r="B44" s="7">
        <f t="shared" si="7"/>
        <v>43</v>
      </c>
      <c r="C44">
        <v>5545.8452074880497</v>
      </c>
      <c r="D44">
        <f t="shared" si="8"/>
        <v>4.9216375217967541E-5</v>
      </c>
      <c r="E44">
        <f t="shared" si="9"/>
        <v>1.9834599345972771E-3</v>
      </c>
      <c r="F44">
        <f t="shared" si="10"/>
        <v>5.7683192287985366E-3</v>
      </c>
      <c r="G44">
        <f t="shared" si="11"/>
        <v>7.8009955386137819E-3</v>
      </c>
      <c r="H44">
        <f t="shared" si="12"/>
        <v>4.6805973231682689E-3</v>
      </c>
      <c r="I44">
        <f t="shared" si="13"/>
        <v>7.8009955386137823E-4</v>
      </c>
    </row>
    <row r="45" spans="1:9" x14ac:dyDescent="0.3">
      <c r="A45" s="5">
        <v>43895</v>
      </c>
      <c r="B45" s="7">
        <f t="shared" si="7"/>
        <v>44</v>
      </c>
      <c r="C45">
        <v>4545.2818516996003</v>
      </c>
      <c r="D45">
        <f t="shared" si="8"/>
        <v>4.0336916865732386E-5</v>
      </c>
      <c r="E45">
        <f t="shared" si="9"/>
        <v>1.6256105439303693E-3</v>
      </c>
      <c r="F45">
        <f t="shared" si="10"/>
        <v>4.7276178336292524E-3</v>
      </c>
      <c r="G45">
        <f t="shared" si="11"/>
        <v>6.3935652944253542E-3</v>
      </c>
      <c r="H45">
        <f t="shared" si="12"/>
        <v>3.8361391766552123E-3</v>
      </c>
      <c r="I45">
        <f t="shared" si="13"/>
        <v>6.3935652944253549E-4</v>
      </c>
    </row>
    <row r="46" spans="1:9" x14ac:dyDescent="0.3">
      <c r="A46" s="5">
        <v>43896</v>
      </c>
      <c r="B46" s="7">
        <f t="shared" si="7"/>
        <v>45</v>
      </c>
      <c r="C46">
        <v>3736.61747964096</v>
      </c>
      <c r="D46">
        <f t="shared" si="8"/>
        <v>3.3160458152657869E-5</v>
      </c>
      <c r="E46">
        <f t="shared" si="9"/>
        <v>1.3363934232741874E-3</v>
      </c>
      <c r="F46">
        <f t="shared" si="10"/>
        <v>3.8865135343798033E-3</v>
      </c>
      <c r="G46">
        <f t="shared" si="11"/>
        <v>5.2560674158066483E-3</v>
      </c>
      <c r="H46">
        <f t="shared" si="12"/>
        <v>3.1536404494839887E-3</v>
      </c>
      <c r="I46">
        <f t="shared" si="13"/>
        <v>5.256067415806649E-4</v>
      </c>
    </row>
    <row r="47" spans="1:9" x14ac:dyDescent="0.3">
      <c r="A47" s="5">
        <v>43897</v>
      </c>
      <c r="B47" s="7">
        <f t="shared" si="7"/>
        <v>46</v>
      </c>
      <c r="C47">
        <v>3098.4354206204198</v>
      </c>
      <c r="D47">
        <f t="shared" si="8"/>
        <v>2.7496937715462603E-5</v>
      </c>
      <c r="E47">
        <f t="shared" si="9"/>
        <v>1.1081489451670579E-3</v>
      </c>
      <c r="F47">
        <f t="shared" si="10"/>
        <v>3.2227305211878767E-3</v>
      </c>
      <c r="G47">
        <f t="shared" si="11"/>
        <v>4.3583764040703975E-3</v>
      </c>
      <c r="H47">
        <f t="shared" si="12"/>
        <v>2.6150258424422384E-3</v>
      </c>
      <c r="I47">
        <f t="shared" si="13"/>
        <v>4.358376404070398E-4</v>
      </c>
    </row>
    <row r="48" spans="1:9" x14ac:dyDescent="0.3">
      <c r="A48" s="5">
        <v>43898</v>
      </c>
      <c r="B48" s="7">
        <f t="shared" si="7"/>
        <v>47</v>
      </c>
      <c r="C48">
        <v>2566.41874084962</v>
      </c>
      <c r="D48">
        <f t="shared" si="8"/>
        <v>2.2775577570310481E-5</v>
      </c>
      <c r="E48">
        <f t="shared" si="9"/>
        <v>9.178742928132443E-4</v>
      </c>
      <c r="F48">
        <f t="shared" si="10"/>
        <v>2.669371758159316E-3</v>
      </c>
      <c r="G48">
        <f t="shared" si="11"/>
        <v>3.6100216285428707E-3</v>
      </c>
      <c r="H48">
        <f t="shared" si="12"/>
        <v>2.1660129771257225E-3</v>
      </c>
      <c r="I48">
        <f t="shared" si="13"/>
        <v>3.610021628542871E-4</v>
      </c>
    </row>
    <row r="49" spans="1:9" x14ac:dyDescent="0.3">
      <c r="A49" s="5">
        <v>43899</v>
      </c>
      <c r="B49" s="7">
        <f t="shared" si="7"/>
        <v>48</v>
      </c>
      <c r="C49">
        <v>2167.1507520989599</v>
      </c>
      <c r="D49">
        <f t="shared" si="8"/>
        <v>1.9232290224254837E-5</v>
      </c>
      <c r="E49">
        <f t="shared" si="9"/>
        <v>7.7507693204578233E-4</v>
      </c>
      <c r="F49">
        <f t="shared" si="10"/>
        <v>2.2540869583159164E-3</v>
      </c>
      <c r="G49">
        <f t="shared" si="11"/>
        <v>3.0483961805859534E-3</v>
      </c>
      <c r="H49">
        <f t="shared" si="12"/>
        <v>1.829037708351572E-3</v>
      </c>
      <c r="I49">
        <f t="shared" si="13"/>
        <v>3.0483961805859535E-4</v>
      </c>
    </row>
    <row r="50" spans="1:9" x14ac:dyDescent="0.3">
      <c r="A50" s="5">
        <v>43900</v>
      </c>
      <c r="B50" s="7">
        <f t="shared" si="7"/>
        <v>49</v>
      </c>
      <c r="C50">
        <v>1860.2034991804201</v>
      </c>
      <c r="D50">
        <f t="shared" si="8"/>
        <v>1.6508299451601131E-5</v>
      </c>
      <c r="E50">
        <f t="shared" si="9"/>
        <v>6.6529788928119352E-4</v>
      </c>
      <c r="F50">
        <f t="shared" si="10"/>
        <v>1.9348263812543243E-3</v>
      </c>
      <c r="G50">
        <f t="shared" si="11"/>
        <v>2.6166325699871189E-3</v>
      </c>
      <c r="H50">
        <f t="shared" si="12"/>
        <v>1.5699795419922714E-3</v>
      </c>
      <c r="I50">
        <f t="shared" si="13"/>
        <v>2.6166325699871189E-4</v>
      </c>
    </row>
    <row r="51" spans="1:9" x14ac:dyDescent="0.3">
      <c r="A51" s="5">
        <v>43901</v>
      </c>
      <c r="B51" s="7">
        <f t="shared" si="7"/>
        <v>50</v>
      </c>
      <c r="C51">
        <v>2049.8371314034198</v>
      </c>
      <c r="D51">
        <f t="shared" si="8"/>
        <v>1.8191195321978402E-5</v>
      </c>
      <c r="E51">
        <f t="shared" si="9"/>
        <v>7.3311996106542219E-4</v>
      </c>
      <c r="F51">
        <f t="shared" si="10"/>
        <v>2.1320672500946391E-3</v>
      </c>
      <c r="G51">
        <f t="shared" si="11"/>
        <v>2.8833784064820397E-3</v>
      </c>
      <c r="H51">
        <f t="shared" si="12"/>
        <v>1.7300270438892237E-3</v>
      </c>
      <c r="I51">
        <f t="shared" si="13"/>
        <v>2.8833784064820399E-4</v>
      </c>
    </row>
    <row r="52" spans="1:9" x14ac:dyDescent="0.3">
      <c r="A52" s="5">
        <v>43902</v>
      </c>
      <c r="B52" s="7">
        <f t="shared" si="7"/>
        <v>51</v>
      </c>
      <c r="C52">
        <v>1902.58269246807</v>
      </c>
      <c r="D52">
        <f t="shared" si="8"/>
        <v>1.6884391859565124E-5</v>
      </c>
      <c r="E52">
        <f t="shared" si="9"/>
        <v>6.8045471908832777E-4</v>
      </c>
      <c r="F52">
        <f t="shared" si="10"/>
        <v>1.9789056345324457E-3</v>
      </c>
      <c r="G52">
        <f t="shared" si="11"/>
        <v>2.6762447454803384E-3</v>
      </c>
      <c r="H52">
        <f t="shared" si="12"/>
        <v>1.605746847288203E-3</v>
      </c>
      <c r="I52">
        <f t="shared" si="13"/>
        <v>2.6762447454803384E-4</v>
      </c>
    </row>
    <row r="53" spans="1:9" x14ac:dyDescent="0.3">
      <c r="A53" s="5">
        <v>43903</v>
      </c>
      <c r="B53" s="7">
        <f t="shared" si="7"/>
        <v>52</v>
      </c>
      <c r="C53">
        <v>1991.1336101325001</v>
      </c>
      <c r="D53">
        <f t="shared" si="8"/>
        <v>1.7670233336673702E-5</v>
      </c>
      <c r="E53">
        <f t="shared" si="9"/>
        <v>7.1212476951131335E-4</v>
      </c>
      <c r="F53">
        <f t="shared" si="10"/>
        <v>2.0710088112316101E-3</v>
      </c>
      <c r="G53">
        <f t="shared" si="11"/>
        <v>2.8008038140795973E-3</v>
      </c>
      <c r="H53">
        <f t="shared" si="12"/>
        <v>1.6804822884477584E-3</v>
      </c>
      <c r="I53">
        <f t="shared" si="13"/>
        <v>2.8008038140795973E-4</v>
      </c>
    </row>
    <row r="54" spans="1:9" x14ac:dyDescent="0.3">
      <c r="A54" s="5">
        <v>43904</v>
      </c>
      <c r="B54" s="7">
        <f t="shared" si="7"/>
        <v>53</v>
      </c>
      <c r="C54" s="6"/>
      <c r="D54">
        <f t="shared" si="8"/>
        <v>0</v>
      </c>
      <c r="E54">
        <f t="shared" si="9"/>
        <v>0</v>
      </c>
      <c r="F54">
        <f t="shared" si="10"/>
        <v>0</v>
      </c>
      <c r="G54">
        <f t="shared" si="11"/>
        <v>0</v>
      </c>
      <c r="H54">
        <f t="shared" si="12"/>
        <v>0</v>
      </c>
      <c r="I54">
        <f t="shared" si="13"/>
        <v>0</v>
      </c>
    </row>
    <row r="55" spans="1:9" x14ac:dyDescent="0.3">
      <c r="A55" s="5">
        <v>43905</v>
      </c>
      <c r="B55" s="7">
        <f t="shared" si="7"/>
        <v>54</v>
      </c>
      <c r="C55" s="6"/>
      <c r="D55">
        <f t="shared" si="8"/>
        <v>0</v>
      </c>
      <c r="E55">
        <f t="shared" si="9"/>
        <v>0</v>
      </c>
      <c r="F55">
        <f t="shared" si="10"/>
        <v>0</v>
      </c>
      <c r="G55">
        <f t="shared" si="11"/>
        <v>0</v>
      </c>
      <c r="H55">
        <f t="shared" si="12"/>
        <v>0</v>
      </c>
      <c r="I55">
        <f t="shared" si="13"/>
        <v>0</v>
      </c>
    </row>
    <row r="56" spans="1:9" x14ac:dyDescent="0.3">
      <c r="A56" s="5">
        <v>43906</v>
      </c>
      <c r="B56" s="7">
        <f t="shared" si="7"/>
        <v>55</v>
      </c>
      <c r="C56" s="6"/>
      <c r="D56">
        <f t="shared" si="8"/>
        <v>0</v>
      </c>
      <c r="E56">
        <f t="shared" si="9"/>
        <v>0</v>
      </c>
      <c r="F56">
        <f t="shared" si="10"/>
        <v>0</v>
      </c>
      <c r="G56">
        <f t="shared" si="11"/>
        <v>0</v>
      </c>
      <c r="H56">
        <f t="shared" si="12"/>
        <v>0</v>
      </c>
      <c r="I56">
        <f t="shared" si="13"/>
        <v>0</v>
      </c>
    </row>
    <row r="57" spans="1:9" x14ac:dyDescent="0.3">
      <c r="A57" s="5">
        <v>43907</v>
      </c>
      <c r="B57" s="7">
        <f t="shared" si="7"/>
        <v>56</v>
      </c>
      <c r="C57" s="6"/>
      <c r="D57">
        <f t="shared" si="8"/>
        <v>0</v>
      </c>
      <c r="E57">
        <f t="shared" si="9"/>
        <v>0</v>
      </c>
      <c r="F57">
        <f t="shared" si="10"/>
        <v>0</v>
      </c>
      <c r="G57">
        <f t="shared" si="11"/>
        <v>0</v>
      </c>
      <c r="H57">
        <f t="shared" si="12"/>
        <v>0</v>
      </c>
      <c r="I57">
        <f t="shared" si="13"/>
        <v>0</v>
      </c>
    </row>
    <row r="58" spans="1:9" x14ac:dyDescent="0.3">
      <c r="A58" s="5">
        <v>43908</v>
      </c>
      <c r="B58" s="7">
        <f t="shared" si="7"/>
        <v>57</v>
      </c>
      <c r="C58" s="6"/>
      <c r="D58">
        <f t="shared" si="8"/>
        <v>0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</row>
    <row r="59" spans="1:9" x14ac:dyDescent="0.3">
      <c r="A59" s="5">
        <v>43909</v>
      </c>
      <c r="B59" s="7">
        <f t="shared" si="7"/>
        <v>58</v>
      </c>
      <c r="C59" s="6"/>
      <c r="D59">
        <f t="shared" si="8"/>
        <v>0</v>
      </c>
      <c r="E59">
        <f t="shared" si="9"/>
        <v>0</v>
      </c>
      <c r="F59">
        <f t="shared" si="10"/>
        <v>0</v>
      </c>
      <c r="G59">
        <f t="shared" si="11"/>
        <v>0</v>
      </c>
      <c r="H59">
        <f t="shared" si="12"/>
        <v>0</v>
      </c>
      <c r="I59">
        <f t="shared" si="13"/>
        <v>0</v>
      </c>
    </row>
    <row r="61" spans="1:9" x14ac:dyDescent="0.3">
      <c r="B61" s="7"/>
    </row>
    <row r="62" spans="1:9" x14ac:dyDescent="0.3">
      <c r="B62" s="7"/>
    </row>
    <row r="63" spans="1:9" x14ac:dyDescent="0.3">
      <c r="B63" s="7"/>
      <c r="F63" s="19"/>
      <c r="G63" s="20"/>
    </row>
    <row r="64" spans="1:9" x14ac:dyDescent="0.3">
      <c r="B64" s="7"/>
    </row>
    <row r="65" spans="2:2" x14ac:dyDescent="0.3">
      <c r="B65" s="7"/>
    </row>
  </sheetData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Risk-Summary</vt:lpstr>
      <vt:lpstr>Pop</vt:lpstr>
      <vt:lpstr>Domestic</vt:lpstr>
      <vt:lpstr>Risk-WA</vt:lpstr>
      <vt:lpstr>Risk-CA</vt:lpstr>
      <vt:lpstr>Risk-IL</vt:lpstr>
      <vt:lpstr>Risk-FL</vt:lpstr>
      <vt:lpstr>Risk-LA</vt:lpstr>
      <vt:lpstr>Risk-China</vt:lpstr>
      <vt:lpstr>Risk-Iran</vt:lpstr>
      <vt:lpstr>Risk-Italy</vt:lpstr>
      <vt:lpstr>Risk-Spain</vt:lpstr>
      <vt:lpstr>Risk-Germany</vt:lpstr>
      <vt:lpstr>International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Petrone</dc:creator>
  <cp:lastModifiedBy>Mary Petrone</cp:lastModifiedBy>
  <dcterms:created xsi:type="dcterms:W3CDTF">2020-03-23T18:38:39Z</dcterms:created>
  <dcterms:modified xsi:type="dcterms:W3CDTF">2020-03-25T19:00:08Z</dcterms:modified>
</cp:coreProperties>
</file>