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W:\~archive\Christoph\code_github_upload\"/>
    </mc:Choice>
  </mc:AlternateContent>
  <xr:revisionPtr revIDLastSave="0" documentId="13_ncr:1_{BC644722-F1F0-4A62-8A27-427A89263828}" xr6:coauthVersionLast="47" xr6:coauthVersionMax="47" xr10:uidLastSave="{00000000-0000-0000-0000-000000000000}"/>
  <bookViews>
    <workbookView xWindow="20580" yWindow="2130" windowWidth="21270" windowHeight="17595" xr2:uid="{00000000-000D-0000-FFFF-FFFF00000000}"/>
  </bookViews>
  <sheets>
    <sheet name="=1=" sheetId="11" r:id="rId1"/>
    <sheet name="overview" sheetId="2" r:id="rId2"/>
    <sheet name="effectors" sheetId="5" r:id="rId3"/>
    <sheet name="effectors_masses" sheetId="6" r:id="rId4"/>
    <sheet name="template" sheetId="7" r:id="rId5"/>
    <sheet name="ions_excl_overview" sheetId="8" r:id="rId6"/>
    <sheet name="=2=" sheetId="3" r:id="rId7"/>
    <sheet name="photometer_overview" sheetId="9" r:id="rId8"/>
    <sheet name="=3=" sheetId="13" r:id="rId9"/>
    <sheet name="template2" sheetId="15" r:id="rId10"/>
    <sheet name="ions_excl_table" sheetId="14" r:id="rId11"/>
    <sheet name="TRUEPOSITIVES_ecocyc" sheetId="16" r:id="rId12"/>
    <sheet name="TRUEPOSITIVES_BRENDA" sheetId="17" r:id="rId13"/>
    <sheet name="TRUEPOSITIVES_smrn" sheetId="18" r:id="rId14"/>
    <sheet name="TRUEPOSITIVES_altsubs" sheetId="19" r:id="rId15"/>
    <sheet name="photometer_results" sheetId="20" r:id="rId16"/>
    <sheet name="=4=" sheetId="21" r:id="rId17"/>
    <sheet name="Km_values" sheetId="22" r:id="rId18"/>
    <sheet name="max_conc" sheetId="23" r:id="rId19"/>
    <sheet name="overview_allhits" sheetId="30" r:id="rId20"/>
    <sheet name="map_E_to_met" sheetId="28" r:id="rId21"/>
    <sheet name="map_eff_to_KEGG" sheetId="29" r:id="rId22"/>
    <sheet name="pathway_mapping" sheetId="31" r:id="rId23"/>
    <sheet name="figure4d" sheetId="26" r:id="rId24"/>
    <sheet name="figure4c" sheetId="25" r:id="rId25"/>
  </sheets>
  <externalReferences>
    <externalReference r:id="rId26"/>
  </externalReferences>
  <definedNames>
    <definedName name="_xlnm._FilterDatabase" localSheetId="10" hidden="1">ions_excl_table!#REF!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2" i="31" l="1"/>
  <c r="F80" i="31"/>
  <c r="F81" i="31" s="1"/>
  <c r="E80" i="31"/>
  <c r="E81" i="31" s="1"/>
  <c r="F62" i="31"/>
  <c r="E62" i="31"/>
  <c r="F60" i="31"/>
  <c r="F61" i="31" s="1"/>
  <c r="E60" i="31"/>
  <c r="E61" i="31" s="1"/>
  <c r="F57" i="31"/>
  <c r="F55" i="31"/>
  <c r="F56" i="31" s="1"/>
  <c r="E48" i="31"/>
  <c r="E46" i="31"/>
  <c r="E47" i="31" s="1"/>
  <c r="E33" i="31"/>
  <c r="E31" i="31"/>
  <c r="E32" i="31" s="1"/>
  <c r="E29" i="31"/>
  <c r="F27" i="31"/>
  <c r="E27" i="31"/>
  <c r="E28" i="31" s="1"/>
  <c r="F25" i="31"/>
  <c r="F26" i="31" s="1"/>
  <c r="F17" i="31"/>
  <c r="F15" i="31"/>
  <c r="F16" i="31" s="1"/>
  <c r="F13" i="31"/>
  <c r="F11" i="31"/>
  <c r="F12" i="31" s="1"/>
  <c r="AB1861" i="30" l="1"/>
  <c r="U1861" i="30"/>
  <c r="P1861" i="30" s="1"/>
  <c r="R1861" i="30"/>
  <c r="Q1861" i="30"/>
  <c r="AB1860" i="30"/>
  <c r="U1860" i="30"/>
  <c r="P1860" i="30" s="1"/>
  <c r="R1860" i="30"/>
  <c r="Q1860" i="30"/>
  <c r="AB1859" i="30"/>
  <c r="U1859" i="30"/>
  <c r="R1859" i="30"/>
  <c r="Q1859" i="30"/>
  <c r="P1859" i="30"/>
  <c r="AB1858" i="30"/>
  <c r="U1858" i="30"/>
  <c r="P1858" i="30" s="1"/>
  <c r="R1858" i="30"/>
  <c r="Q1858" i="30"/>
  <c r="AB1857" i="30"/>
  <c r="U1857" i="30"/>
  <c r="P1857" i="30" s="1"/>
  <c r="R1857" i="30"/>
  <c r="Q1857" i="30"/>
  <c r="AB1856" i="30"/>
  <c r="U1856" i="30"/>
  <c r="P1856" i="30" s="1"/>
  <c r="R1856" i="30"/>
  <c r="Q1856" i="30"/>
  <c r="AB1855" i="30"/>
  <c r="U1855" i="30"/>
  <c r="P1855" i="30" s="1"/>
  <c r="R1855" i="30"/>
  <c r="Q1855" i="30"/>
  <c r="AB1854" i="30"/>
  <c r="U1854" i="30"/>
  <c r="P1854" i="30" s="1"/>
  <c r="R1854" i="30"/>
  <c r="Q1854" i="30"/>
  <c r="AB1853" i="30"/>
  <c r="U1853" i="30"/>
  <c r="P1853" i="30" s="1"/>
  <c r="R1853" i="30"/>
  <c r="Q1853" i="30"/>
  <c r="AB1852" i="30"/>
  <c r="U1852" i="30"/>
  <c r="P1852" i="30" s="1"/>
  <c r="R1852" i="30"/>
  <c r="Q1852" i="30"/>
  <c r="AB1851" i="30"/>
  <c r="U1851" i="30"/>
  <c r="P1851" i="30" s="1"/>
  <c r="R1851" i="30"/>
  <c r="Q1851" i="30"/>
  <c r="AB1850" i="30"/>
  <c r="U1850" i="30"/>
  <c r="P1850" i="30" s="1"/>
  <c r="R1850" i="30"/>
  <c r="Q1850" i="30"/>
  <c r="AB1849" i="30"/>
  <c r="U1849" i="30"/>
  <c r="P1849" i="30" s="1"/>
  <c r="R1849" i="30"/>
  <c r="Q1849" i="30"/>
  <c r="AB1848" i="30"/>
  <c r="U1848" i="30"/>
  <c r="P1848" i="30" s="1"/>
  <c r="R1848" i="30"/>
  <c r="Q1848" i="30"/>
  <c r="AB1847" i="30"/>
  <c r="U1847" i="30"/>
  <c r="P1847" i="30" s="1"/>
  <c r="R1847" i="30"/>
  <c r="Q1847" i="30"/>
  <c r="AB1846" i="30"/>
  <c r="U1846" i="30"/>
  <c r="P1846" i="30" s="1"/>
  <c r="R1846" i="30"/>
  <c r="Q1846" i="30"/>
  <c r="AB1845" i="30"/>
  <c r="U1845" i="30"/>
  <c r="P1845" i="30" s="1"/>
  <c r="R1845" i="30"/>
  <c r="Q1845" i="30"/>
  <c r="AB1844" i="30"/>
  <c r="U1844" i="30"/>
  <c r="P1844" i="30" s="1"/>
  <c r="R1844" i="30"/>
  <c r="Q1844" i="30"/>
  <c r="AB1843" i="30"/>
  <c r="U1843" i="30"/>
  <c r="R1843" i="30"/>
  <c r="Q1843" i="30"/>
  <c r="P1843" i="30"/>
  <c r="AB1842" i="30"/>
  <c r="U1842" i="30"/>
  <c r="P1842" i="30" s="1"/>
  <c r="R1842" i="30"/>
  <c r="Q1842" i="30"/>
  <c r="AB1841" i="30"/>
  <c r="U1841" i="30"/>
  <c r="P1841" i="30" s="1"/>
  <c r="R1841" i="30"/>
  <c r="Q1841" i="30"/>
  <c r="AB1840" i="30"/>
  <c r="U1840" i="30"/>
  <c r="P1840" i="30" s="1"/>
  <c r="R1840" i="30"/>
  <c r="Q1840" i="30"/>
  <c r="AB1839" i="30"/>
  <c r="U1839" i="30"/>
  <c r="P1839" i="30" s="1"/>
  <c r="R1839" i="30"/>
  <c r="Q1839" i="30"/>
  <c r="AB1838" i="30"/>
  <c r="U1838" i="30"/>
  <c r="R1838" i="30"/>
  <c r="Q1838" i="30"/>
  <c r="P1838" i="30"/>
  <c r="AB1837" i="30"/>
  <c r="U1837" i="30"/>
  <c r="P1837" i="30" s="1"/>
  <c r="R1837" i="30"/>
  <c r="Q1837" i="30"/>
  <c r="AB1836" i="30"/>
  <c r="U1836" i="30"/>
  <c r="P1836" i="30" s="1"/>
  <c r="R1836" i="30"/>
  <c r="Q1836" i="30"/>
  <c r="AB1835" i="30"/>
  <c r="U1835" i="30"/>
  <c r="P1835" i="30" s="1"/>
  <c r="R1835" i="30"/>
  <c r="Q1835" i="30"/>
  <c r="AB1834" i="30"/>
  <c r="U1834" i="30"/>
  <c r="P1834" i="30" s="1"/>
  <c r="R1834" i="30"/>
  <c r="Q1834" i="30"/>
  <c r="AB1833" i="30"/>
  <c r="U1833" i="30"/>
  <c r="P1833" i="30" s="1"/>
  <c r="R1833" i="30"/>
  <c r="Q1833" i="30"/>
  <c r="AB1832" i="30"/>
  <c r="U1832" i="30"/>
  <c r="P1832" i="30" s="1"/>
  <c r="R1832" i="30"/>
  <c r="Q1832" i="30"/>
  <c r="AB1831" i="30"/>
  <c r="U1831" i="30"/>
  <c r="R1831" i="30"/>
  <c r="Q1831" i="30"/>
  <c r="P1831" i="30"/>
  <c r="AB1830" i="30"/>
  <c r="U1830" i="30"/>
  <c r="P1830" i="30" s="1"/>
  <c r="R1830" i="30"/>
  <c r="Q1830" i="30"/>
  <c r="AB1829" i="30"/>
  <c r="U1829" i="30"/>
  <c r="P1829" i="30" s="1"/>
  <c r="R1829" i="30"/>
  <c r="Q1829" i="30"/>
  <c r="AB1828" i="30"/>
  <c r="U1828" i="30"/>
  <c r="P1828" i="30" s="1"/>
  <c r="R1828" i="30"/>
  <c r="Q1828" i="30"/>
  <c r="AB1827" i="30"/>
  <c r="U1827" i="30"/>
  <c r="P1827" i="30" s="1"/>
  <c r="R1827" i="30"/>
  <c r="Q1827" i="30"/>
  <c r="AB1826" i="30"/>
  <c r="U1826" i="30"/>
  <c r="P1826" i="30" s="1"/>
  <c r="R1826" i="30"/>
  <c r="Q1826" i="30"/>
  <c r="AB1825" i="30"/>
  <c r="U1825" i="30"/>
  <c r="P1825" i="30" s="1"/>
  <c r="R1825" i="30"/>
  <c r="Q1825" i="30"/>
  <c r="AB1824" i="30"/>
  <c r="U1824" i="30"/>
  <c r="P1824" i="30" s="1"/>
  <c r="R1824" i="30"/>
  <c r="Q1824" i="30"/>
  <c r="AB1823" i="30"/>
  <c r="U1823" i="30"/>
  <c r="R1823" i="30"/>
  <c r="Q1823" i="30"/>
  <c r="P1823" i="30"/>
  <c r="AB1822" i="30"/>
  <c r="U1822" i="30"/>
  <c r="R1822" i="30"/>
  <c r="Q1822" i="30"/>
  <c r="P1822" i="30"/>
  <c r="AB1821" i="30"/>
  <c r="U1821" i="30"/>
  <c r="P1821" i="30" s="1"/>
  <c r="R1821" i="30"/>
  <c r="Q1821" i="30"/>
  <c r="AB1820" i="30"/>
  <c r="U1820" i="30"/>
  <c r="P1820" i="30" s="1"/>
  <c r="R1820" i="30"/>
  <c r="Q1820" i="30"/>
  <c r="AB1819" i="30"/>
  <c r="U1819" i="30"/>
  <c r="P1819" i="30" s="1"/>
  <c r="R1819" i="30"/>
  <c r="Q1819" i="30"/>
  <c r="AB1818" i="30"/>
  <c r="U1818" i="30"/>
  <c r="R1818" i="30"/>
  <c r="Q1818" i="30"/>
  <c r="P1818" i="30"/>
  <c r="AB1817" i="30"/>
  <c r="U1817" i="30"/>
  <c r="P1817" i="30" s="1"/>
  <c r="R1817" i="30"/>
  <c r="Q1817" i="30"/>
  <c r="AB1816" i="30"/>
  <c r="U1816" i="30"/>
  <c r="P1816" i="30" s="1"/>
  <c r="R1816" i="30"/>
  <c r="Q1816" i="30"/>
  <c r="AB1815" i="30"/>
  <c r="U1815" i="30"/>
  <c r="P1815" i="30" s="1"/>
  <c r="R1815" i="30"/>
  <c r="Q1815" i="30"/>
  <c r="AB1814" i="30"/>
  <c r="U1814" i="30"/>
  <c r="R1814" i="30"/>
  <c r="Q1814" i="30"/>
  <c r="P1814" i="30"/>
  <c r="AB1813" i="30"/>
  <c r="U1813" i="30"/>
  <c r="P1813" i="30" s="1"/>
  <c r="R1813" i="30"/>
  <c r="Q1813" i="30"/>
  <c r="AB1812" i="30"/>
  <c r="U1812" i="30"/>
  <c r="P1812" i="30" s="1"/>
  <c r="R1812" i="30"/>
  <c r="Q1812" i="30"/>
  <c r="AB1811" i="30"/>
  <c r="U1811" i="30"/>
  <c r="R1811" i="30"/>
  <c r="Q1811" i="30"/>
  <c r="P1811" i="30"/>
  <c r="AB1810" i="30"/>
  <c r="U1810" i="30"/>
  <c r="R1810" i="30"/>
  <c r="Q1810" i="30"/>
  <c r="P1810" i="30"/>
  <c r="AB1809" i="30"/>
  <c r="U1809" i="30"/>
  <c r="P1809" i="30" s="1"/>
  <c r="R1809" i="30"/>
  <c r="Q1809" i="30"/>
  <c r="AB1808" i="30"/>
  <c r="U1808" i="30"/>
  <c r="P1808" i="30" s="1"/>
  <c r="R1808" i="30"/>
  <c r="Q1808" i="30"/>
  <c r="AB1807" i="30"/>
  <c r="U1807" i="30"/>
  <c r="P1807" i="30" s="1"/>
  <c r="R1807" i="30"/>
  <c r="Q1807" i="30"/>
  <c r="AB1806" i="30"/>
  <c r="U1806" i="30"/>
  <c r="P1806" i="30" s="1"/>
  <c r="R1806" i="30"/>
  <c r="Q1806" i="30"/>
  <c r="AB1805" i="30"/>
  <c r="U1805" i="30"/>
  <c r="P1805" i="30" s="1"/>
  <c r="R1805" i="30"/>
  <c r="Q1805" i="30"/>
  <c r="AB1804" i="30"/>
  <c r="U1804" i="30"/>
  <c r="P1804" i="30" s="1"/>
  <c r="R1804" i="30"/>
  <c r="Q1804" i="30"/>
  <c r="AB1803" i="30"/>
  <c r="U1803" i="30"/>
  <c r="P1803" i="30" s="1"/>
  <c r="R1803" i="30"/>
  <c r="Q1803" i="30"/>
  <c r="AB1802" i="30"/>
  <c r="U1802" i="30"/>
  <c r="R1802" i="30"/>
  <c r="Q1802" i="30"/>
  <c r="P1802" i="30"/>
  <c r="AB1801" i="30"/>
  <c r="U1801" i="30"/>
  <c r="P1801" i="30" s="1"/>
  <c r="R1801" i="30"/>
  <c r="Q1801" i="30"/>
  <c r="AB1800" i="30"/>
  <c r="U1800" i="30"/>
  <c r="P1800" i="30" s="1"/>
  <c r="R1800" i="30"/>
  <c r="Q1800" i="30"/>
  <c r="AB1799" i="30"/>
  <c r="U1799" i="30"/>
  <c r="P1799" i="30" s="1"/>
  <c r="R1799" i="30"/>
  <c r="Q1799" i="30"/>
  <c r="AB1798" i="30"/>
  <c r="U1798" i="30"/>
  <c r="P1798" i="30" s="1"/>
  <c r="R1798" i="30"/>
  <c r="Q1798" i="30"/>
  <c r="AB1797" i="30"/>
  <c r="U1797" i="30"/>
  <c r="P1797" i="30" s="1"/>
  <c r="R1797" i="30"/>
  <c r="Q1797" i="30"/>
  <c r="AB1796" i="30"/>
  <c r="U1796" i="30"/>
  <c r="P1796" i="30" s="1"/>
  <c r="R1796" i="30"/>
  <c r="Q1796" i="30"/>
  <c r="AB1795" i="30"/>
  <c r="U1795" i="30"/>
  <c r="P1795" i="30" s="1"/>
  <c r="R1795" i="30"/>
  <c r="Q1795" i="30"/>
  <c r="AB1794" i="30"/>
  <c r="U1794" i="30"/>
  <c r="P1794" i="30" s="1"/>
  <c r="R1794" i="30"/>
  <c r="Q1794" i="30"/>
  <c r="AB1793" i="30"/>
  <c r="U1793" i="30"/>
  <c r="P1793" i="30" s="1"/>
  <c r="R1793" i="30"/>
  <c r="Q1793" i="30"/>
  <c r="AB1792" i="30"/>
  <c r="U1792" i="30"/>
  <c r="P1792" i="30" s="1"/>
  <c r="R1792" i="30"/>
  <c r="Q1792" i="30"/>
  <c r="AB1791" i="30"/>
  <c r="U1791" i="30"/>
  <c r="P1791" i="30" s="1"/>
  <c r="R1791" i="30"/>
  <c r="Q1791" i="30"/>
  <c r="AB1790" i="30"/>
  <c r="U1790" i="30"/>
  <c r="R1790" i="30"/>
  <c r="Q1790" i="30"/>
  <c r="P1790" i="30"/>
  <c r="AB1789" i="30"/>
  <c r="U1789" i="30"/>
  <c r="P1789" i="30" s="1"/>
  <c r="R1789" i="30"/>
  <c r="Q1789" i="30"/>
  <c r="AB1788" i="30"/>
  <c r="U1788" i="30"/>
  <c r="P1788" i="30" s="1"/>
  <c r="R1788" i="30"/>
  <c r="Q1788" i="30"/>
  <c r="AB1787" i="30"/>
  <c r="U1787" i="30"/>
  <c r="P1787" i="30" s="1"/>
  <c r="R1787" i="30"/>
  <c r="Q1787" i="30"/>
  <c r="AB1786" i="30"/>
  <c r="U1786" i="30"/>
  <c r="P1786" i="30" s="1"/>
  <c r="R1786" i="30"/>
  <c r="Q1786" i="30"/>
  <c r="AB1785" i="30"/>
  <c r="U1785" i="30"/>
  <c r="P1785" i="30" s="1"/>
  <c r="R1785" i="30"/>
  <c r="Q1785" i="30"/>
  <c r="AB1784" i="30"/>
  <c r="U1784" i="30"/>
  <c r="P1784" i="30" s="1"/>
  <c r="R1784" i="30"/>
  <c r="Q1784" i="30"/>
  <c r="AB1783" i="30"/>
  <c r="U1783" i="30"/>
  <c r="R1783" i="30"/>
  <c r="Q1783" i="30"/>
  <c r="P1783" i="30"/>
  <c r="AB1782" i="30"/>
  <c r="U1782" i="30"/>
  <c r="P1782" i="30" s="1"/>
  <c r="R1782" i="30"/>
  <c r="Q1782" i="30"/>
  <c r="AB1781" i="30"/>
  <c r="U1781" i="30"/>
  <c r="P1781" i="30" s="1"/>
  <c r="R1781" i="30"/>
  <c r="Q1781" i="30"/>
  <c r="AB1780" i="30"/>
  <c r="U1780" i="30"/>
  <c r="P1780" i="30" s="1"/>
  <c r="R1780" i="30"/>
  <c r="Q1780" i="30"/>
  <c r="AB1779" i="30"/>
  <c r="U1779" i="30"/>
  <c r="P1779" i="30" s="1"/>
  <c r="R1779" i="30"/>
  <c r="Q1779" i="30"/>
  <c r="AB1778" i="30"/>
  <c r="U1778" i="30"/>
  <c r="P1778" i="30" s="1"/>
  <c r="R1778" i="30"/>
  <c r="Q1778" i="30"/>
  <c r="AB1777" i="30"/>
  <c r="U1777" i="30"/>
  <c r="P1777" i="30" s="1"/>
  <c r="R1777" i="30"/>
  <c r="Q1777" i="30"/>
  <c r="AB1776" i="30"/>
  <c r="U1776" i="30"/>
  <c r="P1776" i="30" s="1"/>
  <c r="R1776" i="30"/>
  <c r="Q1776" i="30"/>
  <c r="AB1775" i="30"/>
  <c r="U1775" i="30"/>
  <c r="R1775" i="30"/>
  <c r="Q1775" i="30"/>
  <c r="P1775" i="30"/>
  <c r="AB1774" i="30"/>
  <c r="U1774" i="30"/>
  <c r="P1774" i="30" s="1"/>
  <c r="R1774" i="30"/>
  <c r="Q1774" i="30"/>
  <c r="AB1773" i="30"/>
  <c r="U1773" i="30"/>
  <c r="P1773" i="30" s="1"/>
  <c r="R1773" i="30"/>
  <c r="Q1773" i="30"/>
  <c r="AB1772" i="30"/>
  <c r="U1772" i="30"/>
  <c r="P1772" i="30" s="1"/>
  <c r="R1772" i="30"/>
  <c r="Q1772" i="30"/>
  <c r="AB1771" i="30"/>
  <c r="U1771" i="30"/>
  <c r="P1771" i="30" s="1"/>
  <c r="R1771" i="30"/>
  <c r="Q1771" i="30"/>
  <c r="AB1770" i="30"/>
  <c r="U1770" i="30"/>
  <c r="P1770" i="30" s="1"/>
  <c r="R1770" i="30"/>
  <c r="Q1770" i="30"/>
  <c r="AB1769" i="30"/>
  <c r="U1769" i="30"/>
  <c r="P1769" i="30" s="1"/>
  <c r="R1769" i="30"/>
  <c r="Q1769" i="30"/>
  <c r="AB1768" i="30"/>
  <c r="U1768" i="30"/>
  <c r="P1768" i="30" s="1"/>
  <c r="R1768" i="30"/>
  <c r="Q1768" i="30"/>
  <c r="AB1767" i="30"/>
  <c r="U1767" i="30"/>
  <c r="R1767" i="30"/>
  <c r="Q1767" i="30"/>
  <c r="P1767" i="30"/>
  <c r="AB1766" i="30"/>
  <c r="U1766" i="30"/>
  <c r="P1766" i="30" s="1"/>
  <c r="R1766" i="30"/>
  <c r="Q1766" i="30"/>
  <c r="AB1765" i="30"/>
  <c r="U1765" i="30"/>
  <c r="P1765" i="30" s="1"/>
  <c r="R1765" i="30"/>
  <c r="Q1765" i="30"/>
  <c r="AB1764" i="30"/>
  <c r="U1764" i="30"/>
  <c r="P1764" i="30" s="1"/>
  <c r="R1764" i="30"/>
  <c r="Q1764" i="30"/>
  <c r="AB1763" i="30"/>
  <c r="U1763" i="30"/>
  <c r="P1763" i="30" s="1"/>
  <c r="R1763" i="30"/>
  <c r="Q1763" i="30"/>
  <c r="AB1762" i="30"/>
  <c r="U1762" i="30"/>
  <c r="P1762" i="30" s="1"/>
  <c r="R1762" i="30"/>
  <c r="Q1762" i="30"/>
  <c r="AB1761" i="30"/>
  <c r="U1761" i="30"/>
  <c r="P1761" i="30" s="1"/>
  <c r="R1761" i="30"/>
  <c r="Q1761" i="30"/>
  <c r="AB1760" i="30"/>
  <c r="U1760" i="30"/>
  <c r="P1760" i="30" s="1"/>
  <c r="R1760" i="30"/>
  <c r="Q1760" i="30"/>
  <c r="AB1759" i="30"/>
  <c r="U1759" i="30"/>
  <c r="P1759" i="30" s="1"/>
  <c r="R1759" i="30"/>
  <c r="Q1759" i="30"/>
  <c r="AB1758" i="30"/>
  <c r="U1758" i="30"/>
  <c r="P1758" i="30" s="1"/>
  <c r="R1758" i="30"/>
  <c r="Q1758" i="30"/>
  <c r="AB1757" i="30"/>
  <c r="U1757" i="30"/>
  <c r="P1757" i="30" s="1"/>
  <c r="R1757" i="30"/>
  <c r="Q1757" i="30"/>
  <c r="AB1756" i="30"/>
  <c r="U1756" i="30"/>
  <c r="P1756" i="30" s="1"/>
  <c r="R1756" i="30"/>
  <c r="Q1756" i="30"/>
  <c r="AB1755" i="30"/>
  <c r="U1755" i="30"/>
  <c r="P1755" i="30" s="1"/>
  <c r="R1755" i="30"/>
  <c r="Q1755" i="30"/>
  <c r="AB1754" i="30"/>
  <c r="U1754" i="30"/>
  <c r="P1754" i="30" s="1"/>
  <c r="R1754" i="30"/>
  <c r="Q1754" i="30"/>
  <c r="AB1753" i="30"/>
  <c r="U1753" i="30"/>
  <c r="P1753" i="30" s="1"/>
  <c r="R1753" i="30"/>
  <c r="Q1753" i="30"/>
  <c r="AB1752" i="30"/>
  <c r="U1752" i="30"/>
  <c r="P1752" i="30" s="1"/>
  <c r="R1752" i="30"/>
  <c r="Q1752" i="30"/>
  <c r="AB1751" i="30"/>
  <c r="U1751" i="30"/>
  <c r="P1751" i="30" s="1"/>
  <c r="R1751" i="30"/>
  <c r="Q1751" i="30"/>
  <c r="AB1750" i="30"/>
  <c r="U1750" i="30"/>
  <c r="P1750" i="30" s="1"/>
  <c r="R1750" i="30"/>
  <c r="Q1750" i="30"/>
  <c r="AB1749" i="30"/>
  <c r="U1749" i="30"/>
  <c r="P1749" i="30" s="1"/>
  <c r="R1749" i="30"/>
  <c r="Q1749" i="30"/>
  <c r="AB1748" i="30"/>
  <c r="U1748" i="30"/>
  <c r="P1748" i="30" s="1"/>
  <c r="R1748" i="30"/>
  <c r="Q1748" i="30"/>
  <c r="AB1747" i="30"/>
  <c r="U1747" i="30"/>
  <c r="P1747" i="30" s="1"/>
  <c r="R1747" i="30"/>
  <c r="Q1747" i="30"/>
  <c r="AB1746" i="30"/>
  <c r="U1746" i="30"/>
  <c r="P1746" i="30" s="1"/>
  <c r="R1746" i="30"/>
  <c r="Q1746" i="30"/>
  <c r="AB1745" i="30"/>
  <c r="U1745" i="30"/>
  <c r="P1745" i="30" s="1"/>
  <c r="R1745" i="30"/>
  <c r="Q1745" i="30"/>
  <c r="AB1744" i="30"/>
  <c r="U1744" i="30"/>
  <c r="P1744" i="30" s="1"/>
  <c r="R1744" i="30"/>
  <c r="Q1744" i="30"/>
  <c r="AB1743" i="30"/>
  <c r="U1743" i="30"/>
  <c r="P1743" i="30" s="1"/>
  <c r="R1743" i="30"/>
  <c r="Q1743" i="30"/>
  <c r="AB1742" i="30"/>
  <c r="U1742" i="30"/>
  <c r="P1742" i="30" s="1"/>
  <c r="R1742" i="30"/>
  <c r="Q1742" i="30"/>
  <c r="AB1741" i="30"/>
  <c r="U1741" i="30"/>
  <c r="P1741" i="30" s="1"/>
  <c r="R1741" i="30"/>
  <c r="Q1741" i="30"/>
  <c r="AB1740" i="30"/>
  <c r="U1740" i="30"/>
  <c r="P1740" i="30" s="1"/>
  <c r="R1740" i="30"/>
  <c r="Q1740" i="30"/>
  <c r="AB1739" i="30"/>
  <c r="U1739" i="30"/>
  <c r="P1739" i="30" s="1"/>
  <c r="R1739" i="30"/>
  <c r="Q1739" i="30"/>
  <c r="AB1738" i="30"/>
  <c r="U1738" i="30"/>
  <c r="P1738" i="30" s="1"/>
  <c r="R1738" i="30"/>
  <c r="Q1738" i="30"/>
  <c r="AB1737" i="30"/>
  <c r="U1737" i="30"/>
  <c r="P1737" i="30" s="1"/>
  <c r="R1737" i="30"/>
  <c r="Q1737" i="30"/>
  <c r="AB1736" i="30"/>
  <c r="U1736" i="30"/>
  <c r="P1736" i="30" s="1"/>
  <c r="R1736" i="30"/>
  <c r="Q1736" i="30"/>
  <c r="AB1735" i="30"/>
  <c r="U1735" i="30"/>
  <c r="P1735" i="30" s="1"/>
  <c r="R1735" i="30"/>
  <c r="Q1735" i="30"/>
  <c r="AB1734" i="30"/>
  <c r="U1734" i="30"/>
  <c r="P1734" i="30" s="1"/>
  <c r="R1734" i="30"/>
  <c r="Q1734" i="30"/>
  <c r="AB1733" i="30"/>
  <c r="U1733" i="30"/>
  <c r="P1733" i="30" s="1"/>
  <c r="R1733" i="30"/>
  <c r="Q1733" i="30"/>
  <c r="AB1732" i="30"/>
  <c r="U1732" i="30"/>
  <c r="P1732" i="30" s="1"/>
  <c r="R1732" i="30"/>
  <c r="Q1732" i="30"/>
  <c r="AB1731" i="30"/>
  <c r="U1731" i="30"/>
  <c r="P1731" i="30" s="1"/>
  <c r="R1731" i="30"/>
  <c r="Q1731" i="30"/>
  <c r="AB1730" i="30"/>
  <c r="U1730" i="30"/>
  <c r="P1730" i="30" s="1"/>
  <c r="R1730" i="30"/>
  <c r="Q1730" i="30"/>
  <c r="AB1729" i="30"/>
  <c r="U1729" i="30"/>
  <c r="P1729" i="30" s="1"/>
  <c r="R1729" i="30"/>
  <c r="Q1729" i="30"/>
  <c r="AB1728" i="30"/>
  <c r="U1728" i="30"/>
  <c r="P1728" i="30" s="1"/>
  <c r="R1728" i="30"/>
  <c r="Q1728" i="30"/>
  <c r="AB1727" i="30"/>
  <c r="U1727" i="30"/>
  <c r="P1727" i="30" s="1"/>
  <c r="R1727" i="30"/>
  <c r="Q1727" i="30"/>
  <c r="AB1726" i="30"/>
  <c r="U1726" i="30"/>
  <c r="P1726" i="30" s="1"/>
  <c r="R1726" i="30"/>
  <c r="Q1726" i="30"/>
  <c r="AB1725" i="30"/>
  <c r="U1725" i="30"/>
  <c r="P1725" i="30" s="1"/>
  <c r="R1725" i="30"/>
  <c r="Q1725" i="30"/>
  <c r="AB1724" i="30"/>
  <c r="U1724" i="30"/>
  <c r="P1724" i="30" s="1"/>
  <c r="R1724" i="30"/>
  <c r="Q1724" i="30"/>
  <c r="AB1723" i="30"/>
  <c r="U1723" i="30"/>
  <c r="P1723" i="30" s="1"/>
  <c r="R1723" i="30"/>
  <c r="Q1723" i="30"/>
  <c r="AB1722" i="30"/>
  <c r="U1722" i="30"/>
  <c r="P1722" i="30" s="1"/>
  <c r="R1722" i="30"/>
  <c r="Q1722" i="30"/>
  <c r="AB1721" i="30"/>
  <c r="U1721" i="30"/>
  <c r="P1721" i="30" s="1"/>
  <c r="R1721" i="30"/>
  <c r="Q1721" i="30"/>
  <c r="AB1720" i="30"/>
  <c r="U1720" i="30"/>
  <c r="P1720" i="30" s="1"/>
  <c r="R1720" i="30"/>
  <c r="Q1720" i="30"/>
  <c r="AB1719" i="30"/>
  <c r="U1719" i="30"/>
  <c r="P1719" i="30" s="1"/>
  <c r="R1719" i="30"/>
  <c r="Q1719" i="30"/>
  <c r="AB1718" i="30"/>
  <c r="U1718" i="30"/>
  <c r="P1718" i="30" s="1"/>
  <c r="R1718" i="30"/>
  <c r="Q1718" i="30"/>
  <c r="AB1717" i="30"/>
  <c r="U1717" i="30"/>
  <c r="P1717" i="30" s="1"/>
  <c r="R1717" i="30"/>
  <c r="Q1717" i="30"/>
  <c r="AB1716" i="30"/>
  <c r="U1716" i="30"/>
  <c r="P1716" i="30" s="1"/>
  <c r="R1716" i="30"/>
  <c r="Q1716" i="30"/>
  <c r="AB1715" i="30"/>
  <c r="U1715" i="30"/>
  <c r="P1715" i="30" s="1"/>
  <c r="R1715" i="30"/>
  <c r="Q1715" i="30"/>
  <c r="AB1714" i="30"/>
  <c r="U1714" i="30"/>
  <c r="R1714" i="30"/>
  <c r="Q1714" i="30"/>
  <c r="P1714" i="30"/>
  <c r="AB1713" i="30"/>
  <c r="U1713" i="30"/>
  <c r="P1713" i="30" s="1"/>
  <c r="R1713" i="30"/>
  <c r="Q1713" i="30"/>
  <c r="AB1712" i="30"/>
  <c r="U1712" i="30"/>
  <c r="P1712" i="30" s="1"/>
  <c r="R1712" i="30"/>
  <c r="Q1712" i="30"/>
  <c r="AB1711" i="30"/>
  <c r="U1711" i="30"/>
  <c r="P1711" i="30" s="1"/>
  <c r="R1711" i="30"/>
  <c r="Q1711" i="30"/>
  <c r="AB1710" i="30"/>
  <c r="U1710" i="30"/>
  <c r="P1710" i="30" s="1"/>
  <c r="R1710" i="30"/>
  <c r="Q1710" i="30"/>
  <c r="AB1709" i="30"/>
  <c r="U1709" i="30"/>
  <c r="P1709" i="30" s="1"/>
  <c r="R1709" i="30"/>
  <c r="Q1709" i="30"/>
  <c r="AB1708" i="30"/>
  <c r="U1708" i="30"/>
  <c r="P1708" i="30" s="1"/>
  <c r="R1708" i="30"/>
  <c r="Q1708" i="30"/>
  <c r="AB1707" i="30"/>
  <c r="U1707" i="30"/>
  <c r="P1707" i="30" s="1"/>
  <c r="R1707" i="30"/>
  <c r="Q1707" i="30"/>
  <c r="AB1706" i="30"/>
  <c r="U1706" i="30"/>
  <c r="P1706" i="30" s="1"/>
  <c r="R1706" i="30"/>
  <c r="Q1706" i="30"/>
  <c r="AB1705" i="30"/>
  <c r="U1705" i="30"/>
  <c r="P1705" i="30" s="1"/>
  <c r="R1705" i="30"/>
  <c r="Q1705" i="30"/>
  <c r="AB1704" i="30"/>
  <c r="U1704" i="30"/>
  <c r="P1704" i="30" s="1"/>
  <c r="R1704" i="30"/>
  <c r="Q1704" i="30"/>
  <c r="AB1703" i="30"/>
  <c r="U1703" i="30"/>
  <c r="P1703" i="30" s="1"/>
  <c r="R1703" i="30"/>
  <c r="Q1703" i="30"/>
  <c r="AB1702" i="30"/>
  <c r="U1702" i="30"/>
  <c r="P1702" i="30" s="1"/>
  <c r="R1702" i="30"/>
  <c r="Q1702" i="30"/>
  <c r="AB1701" i="30"/>
  <c r="U1701" i="30"/>
  <c r="P1701" i="30" s="1"/>
  <c r="R1701" i="30"/>
  <c r="Q1701" i="30"/>
  <c r="AB1700" i="30"/>
  <c r="U1700" i="30"/>
  <c r="P1700" i="30" s="1"/>
  <c r="R1700" i="30"/>
  <c r="Q1700" i="30"/>
  <c r="AB1699" i="30"/>
  <c r="U1699" i="30"/>
  <c r="P1699" i="30" s="1"/>
  <c r="R1699" i="30"/>
  <c r="Q1699" i="30"/>
  <c r="AB1698" i="30"/>
  <c r="U1698" i="30"/>
  <c r="R1698" i="30"/>
  <c r="Q1698" i="30"/>
  <c r="P1698" i="30"/>
  <c r="H1698" i="30"/>
  <c r="AB1697" i="30"/>
  <c r="U1697" i="30"/>
  <c r="P1697" i="30" s="1"/>
  <c r="R1697" i="30"/>
  <c r="Q1697" i="30"/>
  <c r="H1697" i="30"/>
  <c r="AB1696" i="30"/>
  <c r="U1696" i="30"/>
  <c r="P1696" i="30" s="1"/>
  <c r="R1696" i="30"/>
  <c r="Q1696" i="30"/>
  <c r="H1696" i="30"/>
  <c r="AB1695" i="30"/>
  <c r="U1695" i="30"/>
  <c r="P1695" i="30" s="1"/>
  <c r="R1695" i="30"/>
  <c r="Q1695" i="30"/>
  <c r="H1695" i="30"/>
  <c r="AB1694" i="30"/>
  <c r="U1694" i="30"/>
  <c r="P1694" i="30" s="1"/>
  <c r="R1694" i="30"/>
  <c r="Q1694" i="30"/>
  <c r="H1694" i="30"/>
  <c r="AB1693" i="30"/>
  <c r="U1693" i="30"/>
  <c r="P1693" i="30" s="1"/>
  <c r="R1693" i="30"/>
  <c r="Q1693" i="30"/>
  <c r="H1693" i="30"/>
  <c r="AB1692" i="30"/>
  <c r="U1692" i="30"/>
  <c r="P1692" i="30" s="1"/>
  <c r="R1692" i="30"/>
  <c r="Q1692" i="30"/>
  <c r="H1692" i="30"/>
  <c r="AB1691" i="30"/>
  <c r="U1691" i="30"/>
  <c r="P1691" i="30" s="1"/>
  <c r="R1691" i="30"/>
  <c r="Q1691" i="30"/>
  <c r="H1691" i="30"/>
  <c r="AB1690" i="30"/>
  <c r="U1690" i="30"/>
  <c r="P1690" i="30" s="1"/>
  <c r="R1690" i="30"/>
  <c r="Q1690" i="30"/>
  <c r="H1690" i="30"/>
  <c r="AB1689" i="30"/>
  <c r="U1689" i="30"/>
  <c r="P1689" i="30" s="1"/>
  <c r="R1689" i="30"/>
  <c r="Q1689" i="30"/>
  <c r="H1689" i="30"/>
  <c r="AB1688" i="30"/>
  <c r="U1688" i="30"/>
  <c r="P1688" i="30" s="1"/>
  <c r="R1688" i="30"/>
  <c r="Q1688" i="30"/>
  <c r="H1688" i="30"/>
  <c r="AB1687" i="30"/>
  <c r="U1687" i="30"/>
  <c r="R1687" i="30"/>
  <c r="Q1687" i="30"/>
  <c r="P1687" i="30"/>
  <c r="H1687" i="30"/>
  <c r="AB1686" i="30"/>
  <c r="U1686" i="30"/>
  <c r="P1686" i="30" s="1"/>
  <c r="R1686" i="30"/>
  <c r="Q1686" i="30"/>
  <c r="H1686" i="30"/>
  <c r="AB1685" i="30"/>
  <c r="U1685" i="30"/>
  <c r="P1685" i="30" s="1"/>
  <c r="R1685" i="30"/>
  <c r="Q1685" i="30"/>
  <c r="H1685" i="30"/>
  <c r="AB1684" i="30"/>
  <c r="U1684" i="30"/>
  <c r="P1684" i="30" s="1"/>
  <c r="R1684" i="30"/>
  <c r="Q1684" i="30"/>
  <c r="H1684" i="30"/>
  <c r="AB1683" i="30"/>
  <c r="U1683" i="30"/>
  <c r="P1683" i="30" s="1"/>
  <c r="R1683" i="30"/>
  <c r="Q1683" i="30"/>
  <c r="H1683" i="30"/>
  <c r="AB1682" i="30"/>
  <c r="U1682" i="30"/>
  <c r="P1682" i="30" s="1"/>
  <c r="R1682" i="30"/>
  <c r="Q1682" i="30"/>
  <c r="H1682" i="30"/>
  <c r="AB1681" i="30"/>
  <c r="U1681" i="30"/>
  <c r="P1681" i="30" s="1"/>
  <c r="R1681" i="30"/>
  <c r="Q1681" i="30"/>
  <c r="H1681" i="30"/>
  <c r="AB1680" i="30"/>
  <c r="U1680" i="30"/>
  <c r="P1680" i="30" s="1"/>
  <c r="R1680" i="30"/>
  <c r="Q1680" i="30"/>
  <c r="H1680" i="30"/>
  <c r="AB1679" i="30"/>
  <c r="U1679" i="30"/>
  <c r="R1679" i="30"/>
  <c r="Q1679" i="30"/>
  <c r="P1679" i="30"/>
  <c r="H1679" i="30"/>
  <c r="AB1678" i="30"/>
  <c r="U1678" i="30"/>
  <c r="P1678" i="30" s="1"/>
  <c r="R1678" i="30"/>
  <c r="Q1678" i="30"/>
  <c r="H1678" i="30"/>
  <c r="AB1677" i="30"/>
  <c r="U1677" i="30"/>
  <c r="P1677" i="30" s="1"/>
  <c r="R1677" i="30"/>
  <c r="Q1677" i="30"/>
  <c r="H1677" i="30"/>
  <c r="AB1676" i="30"/>
  <c r="U1676" i="30"/>
  <c r="P1676" i="30" s="1"/>
  <c r="R1676" i="30"/>
  <c r="Q1676" i="30"/>
  <c r="H1676" i="30"/>
  <c r="AB1675" i="30"/>
  <c r="U1675" i="30"/>
  <c r="R1675" i="30"/>
  <c r="Q1675" i="30"/>
  <c r="P1675" i="30"/>
  <c r="H1675" i="30"/>
  <c r="AB1674" i="30"/>
  <c r="U1674" i="30"/>
  <c r="P1674" i="30" s="1"/>
  <c r="R1674" i="30"/>
  <c r="Q1674" i="30"/>
  <c r="H1674" i="30"/>
  <c r="AB1673" i="30"/>
  <c r="U1673" i="30"/>
  <c r="P1673" i="30" s="1"/>
  <c r="R1673" i="30"/>
  <c r="Q1673" i="30"/>
  <c r="H1673" i="30"/>
  <c r="AB1672" i="30"/>
  <c r="U1672" i="30"/>
  <c r="R1672" i="30"/>
  <c r="Q1672" i="30"/>
  <c r="P1672" i="30"/>
  <c r="H1672" i="30"/>
  <c r="AB1671" i="30"/>
  <c r="U1671" i="30"/>
  <c r="P1671" i="30" s="1"/>
  <c r="R1671" i="30"/>
  <c r="Q1671" i="30"/>
  <c r="H1671" i="30"/>
  <c r="AB1670" i="30"/>
  <c r="U1670" i="30"/>
  <c r="P1670" i="30" s="1"/>
  <c r="R1670" i="30"/>
  <c r="Q1670" i="30"/>
  <c r="H1670" i="30"/>
  <c r="AB1669" i="30"/>
  <c r="U1669" i="30"/>
  <c r="P1669" i="30" s="1"/>
  <c r="R1669" i="30"/>
  <c r="Q1669" i="30"/>
  <c r="H1669" i="30"/>
  <c r="AB1668" i="30"/>
  <c r="U1668" i="30"/>
  <c r="P1668" i="30" s="1"/>
  <c r="R1668" i="30"/>
  <c r="Q1668" i="30"/>
  <c r="H1668" i="30"/>
  <c r="AB1667" i="30"/>
  <c r="U1667" i="30"/>
  <c r="P1667" i="30" s="1"/>
  <c r="R1667" i="30"/>
  <c r="Q1667" i="30"/>
  <c r="H1667" i="30"/>
  <c r="AB1666" i="30"/>
  <c r="U1666" i="30"/>
  <c r="P1666" i="30" s="1"/>
  <c r="R1666" i="30"/>
  <c r="Q1666" i="30"/>
  <c r="H1666" i="30"/>
  <c r="AB1665" i="30"/>
  <c r="U1665" i="30"/>
  <c r="P1665" i="30" s="1"/>
  <c r="R1665" i="30"/>
  <c r="Q1665" i="30"/>
  <c r="H1665" i="30"/>
  <c r="AB1664" i="30"/>
  <c r="U1664" i="30"/>
  <c r="P1664" i="30" s="1"/>
  <c r="R1664" i="30"/>
  <c r="Q1664" i="30"/>
  <c r="H1664" i="30"/>
  <c r="AB1663" i="30"/>
  <c r="U1663" i="30"/>
  <c r="P1663" i="30" s="1"/>
  <c r="R1663" i="30"/>
  <c r="Q1663" i="30"/>
  <c r="H1663" i="30"/>
  <c r="AB1662" i="30"/>
  <c r="U1662" i="30"/>
  <c r="P1662" i="30" s="1"/>
  <c r="R1662" i="30"/>
  <c r="Q1662" i="30"/>
  <c r="H1662" i="30"/>
  <c r="AB1661" i="30"/>
  <c r="U1661" i="30"/>
  <c r="P1661" i="30" s="1"/>
  <c r="R1661" i="30"/>
  <c r="Q1661" i="30"/>
  <c r="H1661" i="30"/>
  <c r="AB1660" i="30"/>
  <c r="U1660" i="30"/>
  <c r="P1660" i="30" s="1"/>
  <c r="R1660" i="30"/>
  <c r="Q1660" i="30"/>
  <c r="H1660" i="30"/>
  <c r="AB1659" i="30"/>
  <c r="U1659" i="30"/>
  <c r="R1659" i="30"/>
  <c r="Q1659" i="30"/>
  <c r="P1659" i="30"/>
  <c r="H1659" i="30"/>
  <c r="AB1658" i="30"/>
  <c r="U1658" i="30"/>
  <c r="R1658" i="30"/>
  <c r="Q1658" i="30"/>
  <c r="P1658" i="30"/>
  <c r="H1658" i="30"/>
  <c r="AB1657" i="30"/>
  <c r="U1657" i="30"/>
  <c r="P1657" i="30" s="1"/>
  <c r="R1657" i="30"/>
  <c r="Q1657" i="30"/>
  <c r="H1657" i="30"/>
  <c r="AB1656" i="30"/>
  <c r="U1656" i="30"/>
  <c r="P1656" i="30" s="1"/>
  <c r="R1656" i="30"/>
  <c r="Q1656" i="30"/>
  <c r="H1656" i="30"/>
  <c r="AB1655" i="30"/>
  <c r="U1655" i="30"/>
  <c r="P1655" i="30" s="1"/>
  <c r="R1655" i="30"/>
  <c r="Q1655" i="30"/>
  <c r="H1655" i="30"/>
  <c r="AB1654" i="30"/>
  <c r="U1654" i="30"/>
  <c r="P1654" i="30" s="1"/>
  <c r="R1654" i="30"/>
  <c r="Q1654" i="30"/>
  <c r="H1654" i="30"/>
  <c r="AB1653" i="30"/>
  <c r="U1653" i="30"/>
  <c r="P1653" i="30" s="1"/>
  <c r="R1653" i="30"/>
  <c r="Q1653" i="30"/>
  <c r="H1653" i="30"/>
  <c r="AB1652" i="30"/>
  <c r="U1652" i="30"/>
  <c r="P1652" i="30" s="1"/>
  <c r="R1652" i="30"/>
  <c r="Q1652" i="30"/>
  <c r="H1652" i="30"/>
  <c r="AB1651" i="30"/>
  <c r="U1651" i="30"/>
  <c r="P1651" i="30" s="1"/>
  <c r="R1651" i="30"/>
  <c r="Q1651" i="30"/>
  <c r="H1651" i="30"/>
  <c r="AB1650" i="30"/>
  <c r="U1650" i="30"/>
  <c r="P1650" i="30" s="1"/>
  <c r="R1650" i="30"/>
  <c r="Q1650" i="30"/>
  <c r="H1650" i="30"/>
  <c r="AB1649" i="30"/>
  <c r="U1649" i="30"/>
  <c r="P1649" i="30" s="1"/>
  <c r="R1649" i="30"/>
  <c r="Q1649" i="30"/>
  <c r="H1649" i="30"/>
  <c r="AB1648" i="30"/>
  <c r="U1648" i="30"/>
  <c r="P1648" i="30" s="1"/>
  <c r="R1648" i="30"/>
  <c r="Q1648" i="30"/>
  <c r="H1648" i="30"/>
  <c r="AB1647" i="30"/>
  <c r="U1647" i="30"/>
  <c r="R1647" i="30"/>
  <c r="Q1647" i="30"/>
  <c r="P1647" i="30"/>
  <c r="H1647" i="30"/>
  <c r="AB1646" i="30"/>
  <c r="U1646" i="30"/>
  <c r="P1646" i="30" s="1"/>
  <c r="R1646" i="30"/>
  <c r="Q1646" i="30"/>
  <c r="H1646" i="30"/>
  <c r="AB1645" i="30"/>
  <c r="U1645" i="30"/>
  <c r="P1645" i="30" s="1"/>
  <c r="R1645" i="30"/>
  <c r="Q1645" i="30"/>
  <c r="H1645" i="30"/>
  <c r="AB1644" i="30"/>
  <c r="U1644" i="30"/>
  <c r="P1644" i="30" s="1"/>
  <c r="R1644" i="30"/>
  <c r="Q1644" i="30"/>
  <c r="H1644" i="30"/>
  <c r="AB1643" i="30"/>
  <c r="U1643" i="30"/>
  <c r="P1643" i="30" s="1"/>
  <c r="R1643" i="30"/>
  <c r="Q1643" i="30"/>
  <c r="H1643" i="30"/>
  <c r="AB1642" i="30"/>
  <c r="U1642" i="30"/>
  <c r="R1642" i="30"/>
  <c r="Q1642" i="30"/>
  <c r="P1642" i="30"/>
  <c r="H1642" i="30"/>
  <c r="AB1641" i="30"/>
  <c r="U1641" i="30"/>
  <c r="P1641" i="30" s="1"/>
  <c r="R1641" i="30"/>
  <c r="Q1641" i="30"/>
  <c r="H1641" i="30"/>
  <c r="AB1640" i="30"/>
  <c r="U1640" i="30"/>
  <c r="P1640" i="30" s="1"/>
  <c r="R1640" i="30"/>
  <c r="Q1640" i="30"/>
  <c r="H1640" i="30"/>
  <c r="AB1639" i="30"/>
  <c r="U1639" i="30"/>
  <c r="P1639" i="30" s="1"/>
  <c r="R1639" i="30"/>
  <c r="Q1639" i="30"/>
  <c r="H1639" i="30"/>
  <c r="AB1638" i="30"/>
  <c r="U1638" i="30"/>
  <c r="P1638" i="30" s="1"/>
  <c r="R1638" i="30"/>
  <c r="Q1638" i="30"/>
  <c r="H1638" i="30"/>
  <c r="AB1637" i="30"/>
  <c r="U1637" i="30"/>
  <c r="R1637" i="30"/>
  <c r="Q1637" i="30"/>
  <c r="P1637" i="30"/>
  <c r="H1637" i="30"/>
  <c r="AB1636" i="30"/>
  <c r="U1636" i="30"/>
  <c r="R1636" i="30"/>
  <c r="Q1636" i="30"/>
  <c r="P1636" i="30"/>
  <c r="H1636" i="30"/>
  <c r="AB1635" i="30"/>
  <c r="U1635" i="30"/>
  <c r="P1635" i="30" s="1"/>
  <c r="R1635" i="30"/>
  <c r="Q1635" i="30"/>
  <c r="H1635" i="30"/>
  <c r="AB1634" i="30"/>
  <c r="U1634" i="30"/>
  <c r="P1634" i="30" s="1"/>
  <c r="R1634" i="30"/>
  <c r="Q1634" i="30"/>
  <c r="H1634" i="30"/>
  <c r="AB1633" i="30"/>
  <c r="U1633" i="30"/>
  <c r="P1633" i="30" s="1"/>
  <c r="R1633" i="30"/>
  <c r="Q1633" i="30"/>
  <c r="H1633" i="30"/>
  <c r="AB1632" i="30"/>
  <c r="U1632" i="30"/>
  <c r="P1632" i="30" s="1"/>
  <c r="R1632" i="30"/>
  <c r="Q1632" i="30"/>
  <c r="H1632" i="30"/>
  <c r="AB1631" i="30"/>
  <c r="U1631" i="30"/>
  <c r="P1631" i="30" s="1"/>
  <c r="R1631" i="30"/>
  <c r="Q1631" i="30"/>
  <c r="H1631" i="30"/>
  <c r="AB1630" i="30"/>
  <c r="U1630" i="30"/>
  <c r="P1630" i="30" s="1"/>
  <c r="R1630" i="30"/>
  <c r="Q1630" i="30"/>
  <c r="H1630" i="30"/>
  <c r="AB1629" i="30"/>
  <c r="U1629" i="30"/>
  <c r="P1629" i="30" s="1"/>
  <c r="R1629" i="30"/>
  <c r="Q1629" i="30"/>
  <c r="H1629" i="30"/>
  <c r="AB1628" i="30"/>
  <c r="U1628" i="30"/>
  <c r="P1628" i="30" s="1"/>
  <c r="R1628" i="30"/>
  <c r="Q1628" i="30"/>
  <c r="H1628" i="30"/>
  <c r="AB1627" i="30"/>
  <c r="U1627" i="30"/>
  <c r="P1627" i="30" s="1"/>
  <c r="R1627" i="30"/>
  <c r="Q1627" i="30"/>
  <c r="H1627" i="30"/>
  <c r="AB1626" i="30"/>
  <c r="U1626" i="30"/>
  <c r="P1626" i="30" s="1"/>
  <c r="R1626" i="30"/>
  <c r="Q1626" i="30"/>
  <c r="H1626" i="30"/>
  <c r="AB1625" i="30"/>
  <c r="U1625" i="30"/>
  <c r="P1625" i="30" s="1"/>
  <c r="R1625" i="30"/>
  <c r="Q1625" i="30"/>
  <c r="H1625" i="30"/>
  <c r="AB1624" i="30"/>
  <c r="U1624" i="30"/>
  <c r="P1624" i="30" s="1"/>
  <c r="R1624" i="30"/>
  <c r="Q1624" i="30"/>
  <c r="H1624" i="30"/>
  <c r="AB1623" i="30"/>
  <c r="U1623" i="30"/>
  <c r="P1623" i="30" s="1"/>
  <c r="R1623" i="30"/>
  <c r="Q1623" i="30"/>
  <c r="H1623" i="30"/>
  <c r="AB1622" i="30"/>
  <c r="U1622" i="30"/>
  <c r="R1622" i="30"/>
  <c r="Q1622" i="30"/>
  <c r="P1622" i="30"/>
  <c r="H1622" i="30"/>
  <c r="AB1621" i="30"/>
  <c r="U1621" i="30"/>
  <c r="P1621" i="30" s="1"/>
  <c r="R1621" i="30"/>
  <c r="Q1621" i="30"/>
  <c r="H1621" i="30"/>
  <c r="AB1620" i="30"/>
  <c r="U1620" i="30"/>
  <c r="P1620" i="30" s="1"/>
  <c r="R1620" i="30"/>
  <c r="Q1620" i="30"/>
  <c r="H1620" i="30"/>
  <c r="AB1619" i="30"/>
  <c r="U1619" i="30"/>
  <c r="P1619" i="30" s="1"/>
  <c r="R1619" i="30"/>
  <c r="Q1619" i="30"/>
  <c r="H1619" i="30"/>
  <c r="AB1618" i="30"/>
  <c r="U1618" i="30"/>
  <c r="P1618" i="30" s="1"/>
  <c r="R1618" i="30"/>
  <c r="Q1618" i="30"/>
  <c r="H1618" i="30"/>
  <c r="AB1617" i="30"/>
  <c r="U1617" i="30"/>
  <c r="P1617" i="30" s="1"/>
  <c r="R1617" i="30"/>
  <c r="Q1617" i="30"/>
  <c r="H1617" i="30"/>
  <c r="AB1616" i="30"/>
  <c r="U1616" i="30"/>
  <c r="P1616" i="30" s="1"/>
  <c r="R1616" i="30"/>
  <c r="Q1616" i="30"/>
  <c r="H1616" i="30"/>
  <c r="AB1615" i="30"/>
  <c r="U1615" i="30"/>
  <c r="P1615" i="30" s="1"/>
  <c r="R1615" i="30"/>
  <c r="Q1615" i="30"/>
  <c r="H1615" i="30"/>
  <c r="AB1614" i="30"/>
  <c r="U1614" i="30"/>
  <c r="P1614" i="30" s="1"/>
  <c r="R1614" i="30"/>
  <c r="Q1614" i="30"/>
  <c r="H1614" i="30"/>
  <c r="AB1613" i="30"/>
  <c r="U1613" i="30"/>
  <c r="P1613" i="30" s="1"/>
  <c r="R1613" i="30"/>
  <c r="Q1613" i="30"/>
  <c r="H1613" i="30"/>
  <c r="AB1612" i="30"/>
  <c r="U1612" i="30"/>
  <c r="P1612" i="30" s="1"/>
  <c r="R1612" i="30"/>
  <c r="Q1612" i="30"/>
  <c r="H1612" i="30"/>
  <c r="AB1611" i="30"/>
  <c r="U1611" i="30"/>
  <c r="P1611" i="30" s="1"/>
  <c r="R1611" i="30"/>
  <c r="Q1611" i="30"/>
  <c r="H1611" i="30"/>
  <c r="AB1610" i="30"/>
  <c r="U1610" i="30"/>
  <c r="R1610" i="30"/>
  <c r="Q1610" i="30"/>
  <c r="P1610" i="30"/>
  <c r="H1610" i="30"/>
  <c r="AB1609" i="30"/>
  <c r="U1609" i="30"/>
  <c r="R1609" i="30"/>
  <c r="Q1609" i="30"/>
  <c r="P1609" i="30"/>
  <c r="H1609" i="30"/>
  <c r="AB1608" i="30"/>
  <c r="U1608" i="30"/>
  <c r="P1608" i="30" s="1"/>
  <c r="R1608" i="30"/>
  <c r="Q1608" i="30"/>
  <c r="H1608" i="30"/>
  <c r="AB1607" i="30"/>
  <c r="U1607" i="30"/>
  <c r="R1607" i="30"/>
  <c r="Q1607" i="30"/>
  <c r="P1607" i="30"/>
  <c r="H1607" i="30"/>
  <c r="AB1606" i="30"/>
  <c r="U1606" i="30"/>
  <c r="P1606" i="30" s="1"/>
  <c r="R1606" i="30"/>
  <c r="Q1606" i="30"/>
  <c r="H1606" i="30"/>
  <c r="AB1605" i="30"/>
  <c r="U1605" i="30"/>
  <c r="P1605" i="30" s="1"/>
  <c r="R1605" i="30"/>
  <c r="Q1605" i="30"/>
  <c r="H1605" i="30"/>
  <c r="AB1604" i="30"/>
  <c r="U1604" i="30"/>
  <c r="P1604" i="30" s="1"/>
  <c r="R1604" i="30"/>
  <c r="Q1604" i="30"/>
  <c r="H1604" i="30"/>
  <c r="AB1603" i="30"/>
  <c r="U1603" i="30"/>
  <c r="P1603" i="30" s="1"/>
  <c r="R1603" i="30"/>
  <c r="Q1603" i="30"/>
  <c r="H1603" i="30"/>
  <c r="AB1602" i="30"/>
  <c r="U1602" i="30"/>
  <c r="P1602" i="30" s="1"/>
  <c r="R1602" i="30"/>
  <c r="Q1602" i="30"/>
  <c r="H1602" i="30"/>
  <c r="AB1601" i="30"/>
  <c r="U1601" i="30"/>
  <c r="P1601" i="30" s="1"/>
  <c r="R1601" i="30"/>
  <c r="Q1601" i="30"/>
  <c r="H1601" i="30"/>
  <c r="AB1600" i="30"/>
  <c r="U1600" i="30"/>
  <c r="P1600" i="30" s="1"/>
  <c r="R1600" i="30"/>
  <c r="Q1600" i="30"/>
  <c r="H1600" i="30"/>
  <c r="AB1599" i="30"/>
  <c r="U1599" i="30"/>
  <c r="P1599" i="30" s="1"/>
  <c r="R1599" i="30"/>
  <c r="Q1599" i="30"/>
  <c r="H1599" i="30"/>
  <c r="AB1598" i="30"/>
  <c r="U1598" i="30"/>
  <c r="R1598" i="30"/>
  <c r="Q1598" i="30"/>
  <c r="P1598" i="30"/>
  <c r="H1598" i="30"/>
  <c r="AB1597" i="30"/>
  <c r="U1597" i="30"/>
  <c r="P1597" i="30" s="1"/>
  <c r="R1597" i="30"/>
  <c r="Q1597" i="30"/>
  <c r="H1597" i="30"/>
  <c r="AB1596" i="30"/>
  <c r="U1596" i="30"/>
  <c r="P1596" i="30" s="1"/>
  <c r="R1596" i="30"/>
  <c r="Q1596" i="30"/>
  <c r="H1596" i="30"/>
  <c r="AB1595" i="30"/>
  <c r="U1595" i="30"/>
  <c r="P1595" i="30" s="1"/>
  <c r="R1595" i="30"/>
  <c r="Q1595" i="30"/>
  <c r="H1595" i="30"/>
  <c r="AB1594" i="30"/>
  <c r="U1594" i="30"/>
  <c r="P1594" i="30" s="1"/>
  <c r="R1594" i="30"/>
  <c r="Q1594" i="30"/>
  <c r="H1594" i="30"/>
  <c r="AB1593" i="30"/>
  <c r="U1593" i="30"/>
  <c r="P1593" i="30" s="1"/>
  <c r="R1593" i="30"/>
  <c r="Q1593" i="30"/>
  <c r="H1593" i="30"/>
  <c r="AB1592" i="30"/>
  <c r="U1592" i="30"/>
  <c r="P1592" i="30" s="1"/>
  <c r="R1592" i="30"/>
  <c r="Q1592" i="30"/>
  <c r="H1592" i="30"/>
  <c r="AB1591" i="30"/>
  <c r="U1591" i="30"/>
  <c r="P1591" i="30" s="1"/>
  <c r="R1591" i="30"/>
  <c r="Q1591" i="30"/>
  <c r="H1591" i="30"/>
  <c r="AB1590" i="30"/>
  <c r="U1590" i="30"/>
  <c r="P1590" i="30" s="1"/>
  <c r="R1590" i="30"/>
  <c r="Q1590" i="30"/>
  <c r="H1590" i="30"/>
  <c r="AB1589" i="30"/>
  <c r="U1589" i="30"/>
  <c r="P1589" i="30" s="1"/>
  <c r="R1589" i="30"/>
  <c r="Q1589" i="30"/>
  <c r="H1589" i="30"/>
  <c r="AB1588" i="30"/>
  <c r="U1588" i="30"/>
  <c r="P1588" i="30" s="1"/>
  <c r="R1588" i="30"/>
  <c r="Q1588" i="30"/>
  <c r="H1588" i="30"/>
  <c r="AB1587" i="30"/>
  <c r="U1587" i="30"/>
  <c r="R1587" i="30"/>
  <c r="Q1587" i="30"/>
  <c r="P1587" i="30"/>
  <c r="H1587" i="30"/>
  <c r="AB1586" i="30"/>
  <c r="U1586" i="30"/>
  <c r="P1586" i="30" s="1"/>
  <c r="R1586" i="30"/>
  <c r="Q1586" i="30"/>
  <c r="H1586" i="30"/>
  <c r="AB1585" i="30"/>
  <c r="U1585" i="30"/>
  <c r="P1585" i="30" s="1"/>
  <c r="R1585" i="30"/>
  <c r="Q1585" i="30"/>
  <c r="H1585" i="30"/>
  <c r="AB1584" i="30"/>
  <c r="U1584" i="30"/>
  <c r="P1584" i="30" s="1"/>
  <c r="R1584" i="30"/>
  <c r="Q1584" i="30"/>
  <c r="H1584" i="30"/>
  <c r="AB1583" i="30"/>
  <c r="U1583" i="30"/>
  <c r="P1583" i="30" s="1"/>
  <c r="R1583" i="30"/>
  <c r="Q1583" i="30"/>
  <c r="H1583" i="30"/>
  <c r="AB1582" i="30"/>
  <c r="U1582" i="30"/>
  <c r="P1582" i="30" s="1"/>
  <c r="R1582" i="30"/>
  <c r="Q1582" i="30"/>
  <c r="H1582" i="30"/>
  <c r="AB1581" i="30"/>
  <c r="U1581" i="30"/>
  <c r="P1581" i="30" s="1"/>
  <c r="R1581" i="30"/>
  <c r="Q1581" i="30"/>
  <c r="H1581" i="30"/>
  <c r="AB1580" i="30"/>
  <c r="U1580" i="30"/>
  <c r="P1580" i="30" s="1"/>
  <c r="R1580" i="30"/>
  <c r="Q1580" i="30"/>
  <c r="H1580" i="30"/>
  <c r="AB1579" i="30"/>
  <c r="U1579" i="30"/>
  <c r="P1579" i="30" s="1"/>
  <c r="R1579" i="30"/>
  <c r="Q1579" i="30"/>
  <c r="H1579" i="30"/>
  <c r="AB1578" i="30"/>
  <c r="U1578" i="30"/>
  <c r="P1578" i="30" s="1"/>
  <c r="R1578" i="30"/>
  <c r="Q1578" i="30"/>
  <c r="H1578" i="30"/>
  <c r="AB1577" i="30"/>
  <c r="U1577" i="30"/>
  <c r="P1577" i="30" s="1"/>
  <c r="R1577" i="30"/>
  <c r="Q1577" i="30"/>
  <c r="H1577" i="30"/>
  <c r="AB1576" i="30"/>
  <c r="U1576" i="30"/>
  <c r="P1576" i="30" s="1"/>
  <c r="R1576" i="30"/>
  <c r="Q1576" i="30"/>
  <c r="H1576" i="30"/>
  <c r="AB1575" i="30"/>
  <c r="U1575" i="30"/>
  <c r="P1575" i="30" s="1"/>
  <c r="R1575" i="30"/>
  <c r="Q1575" i="30"/>
  <c r="H1575" i="30"/>
  <c r="AB1574" i="30"/>
  <c r="U1574" i="30"/>
  <c r="P1574" i="30" s="1"/>
  <c r="R1574" i="30"/>
  <c r="Q1574" i="30"/>
  <c r="H1574" i="30"/>
  <c r="AB1573" i="30"/>
  <c r="U1573" i="30"/>
  <c r="P1573" i="30" s="1"/>
  <c r="R1573" i="30"/>
  <c r="Q1573" i="30"/>
  <c r="H1573" i="30"/>
  <c r="AB1572" i="30"/>
  <c r="U1572" i="30"/>
  <c r="P1572" i="30" s="1"/>
  <c r="R1572" i="30"/>
  <c r="Q1572" i="30"/>
  <c r="H1572" i="30"/>
  <c r="AB1571" i="30"/>
  <c r="U1571" i="30"/>
  <c r="P1571" i="30" s="1"/>
  <c r="R1571" i="30"/>
  <c r="Q1571" i="30"/>
  <c r="H1571" i="30"/>
  <c r="AB1570" i="30"/>
  <c r="U1570" i="30"/>
  <c r="P1570" i="30" s="1"/>
  <c r="R1570" i="30"/>
  <c r="Q1570" i="30"/>
  <c r="H1570" i="30"/>
  <c r="AB1569" i="30"/>
  <c r="U1569" i="30"/>
  <c r="P1569" i="30" s="1"/>
  <c r="R1569" i="30"/>
  <c r="Q1569" i="30"/>
  <c r="H1569" i="30"/>
  <c r="AB1568" i="30"/>
  <c r="U1568" i="30"/>
  <c r="R1568" i="30"/>
  <c r="Q1568" i="30"/>
  <c r="P1568" i="30"/>
  <c r="H1568" i="30"/>
  <c r="AB1567" i="30"/>
  <c r="U1567" i="30"/>
  <c r="P1567" i="30" s="1"/>
  <c r="R1567" i="30"/>
  <c r="Q1567" i="30"/>
  <c r="H1567" i="30"/>
  <c r="AB1566" i="30"/>
  <c r="U1566" i="30"/>
  <c r="P1566" i="30" s="1"/>
  <c r="R1566" i="30"/>
  <c r="Q1566" i="30"/>
  <c r="H1566" i="30"/>
  <c r="AB1565" i="30"/>
  <c r="U1565" i="30"/>
  <c r="R1565" i="30"/>
  <c r="Q1565" i="30"/>
  <c r="P1565" i="30"/>
  <c r="H1565" i="30"/>
  <c r="AB1564" i="30"/>
  <c r="U1564" i="30"/>
  <c r="P1564" i="30" s="1"/>
  <c r="R1564" i="30"/>
  <c r="Q1564" i="30"/>
  <c r="H1564" i="30"/>
  <c r="AB1563" i="30"/>
  <c r="U1563" i="30"/>
  <c r="P1563" i="30" s="1"/>
  <c r="R1563" i="30"/>
  <c r="Q1563" i="30"/>
  <c r="H1563" i="30"/>
  <c r="AB1562" i="30"/>
  <c r="U1562" i="30"/>
  <c r="P1562" i="30" s="1"/>
  <c r="R1562" i="30"/>
  <c r="Q1562" i="30"/>
  <c r="H1562" i="30"/>
  <c r="AB1561" i="30"/>
  <c r="U1561" i="30"/>
  <c r="P1561" i="30" s="1"/>
  <c r="R1561" i="30"/>
  <c r="Q1561" i="30"/>
  <c r="H1561" i="30"/>
  <c r="AB1560" i="30"/>
  <c r="U1560" i="30"/>
  <c r="R1560" i="30"/>
  <c r="Q1560" i="30"/>
  <c r="P1560" i="30"/>
  <c r="H1560" i="30"/>
  <c r="AB1559" i="30"/>
  <c r="U1559" i="30"/>
  <c r="P1559" i="30" s="1"/>
  <c r="R1559" i="30"/>
  <c r="Q1559" i="30"/>
  <c r="H1559" i="30"/>
  <c r="AB1558" i="30"/>
  <c r="U1558" i="30"/>
  <c r="P1558" i="30" s="1"/>
  <c r="R1558" i="30"/>
  <c r="Q1558" i="30"/>
  <c r="H1558" i="30"/>
  <c r="AB1557" i="30"/>
  <c r="U1557" i="30"/>
  <c r="P1557" i="30" s="1"/>
  <c r="R1557" i="30"/>
  <c r="Q1557" i="30"/>
  <c r="H1557" i="30"/>
  <c r="AB1556" i="30"/>
  <c r="U1556" i="30"/>
  <c r="P1556" i="30" s="1"/>
  <c r="R1556" i="30"/>
  <c r="Q1556" i="30"/>
  <c r="H1556" i="30"/>
  <c r="AB1555" i="30"/>
  <c r="U1555" i="30"/>
  <c r="P1555" i="30" s="1"/>
  <c r="R1555" i="30"/>
  <c r="Q1555" i="30"/>
  <c r="H1555" i="30"/>
  <c r="AB1554" i="30"/>
  <c r="U1554" i="30"/>
  <c r="P1554" i="30" s="1"/>
  <c r="R1554" i="30"/>
  <c r="Q1554" i="30"/>
  <c r="H1554" i="30"/>
  <c r="AB1553" i="30"/>
  <c r="U1553" i="30"/>
  <c r="P1553" i="30" s="1"/>
  <c r="R1553" i="30"/>
  <c r="Q1553" i="30"/>
  <c r="H1553" i="30"/>
  <c r="AB1552" i="30"/>
  <c r="U1552" i="30"/>
  <c r="R1552" i="30"/>
  <c r="Q1552" i="30"/>
  <c r="P1552" i="30"/>
  <c r="H1552" i="30"/>
  <c r="AB1551" i="30"/>
  <c r="U1551" i="30"/>
  <c r="P1551" i="30" s="1"/>
  <c r="R1551" i="30"/>
  <c r="Q1551" i="30"/>
  <c r="H1551" i="30"/>
  <c r="AB1550" i="30"/>
  <c r="U1550" i="30"/>
  <c r="R1550" i="30"/>
  <c r="Q1550" i="30"/>
  <c r="P1550" i="30"/>
  <c r="H1550" i="30"/>
  <c r="AB1549" i="30"/>
  <c r="U1549" i="30"/>
  <c r="P1549" i="30" s="1"/>
  <c r="R1549" i="30"/>
  <c r="Q1549" i="30"/>
  <c r="H1549" i="30"/>
  <c r="AB1548" i="30"/>
  <c r="U1548" i="30"/>
  <c r="P1548" i="30" s="1"/>
  <c r="R1548" i="30"/>
  <c r="Q1548" i="30"/>
  <c r="H1548" i="30"/>
  <c r="AB1547" i="30"/>
  <c r="U1547" i="30"/>
  <c r="R1547" i="30"/>
  <c r="Q1547" i="30"/>
  <c r="P1547" i="30"/>
  <c r="H1547" i="30"/>
  <c r="AB1546" i="30"/>
  <c r="U1546" i="30"/>
  <c r="P1546" i="30" s="1"/>
  <c r="R1546" i="30"/>
  <c r="Q1546" i="30"/>
  <c r="H1546" i="30"/>
  <c r="AB1545" i="30"/>
  <c r="U1545" i="30"/>
  <c r="P1545" i="30" s="1"/>
  <c r="R1545" i="30"/>
  <c r="Q1545" i="30"/>
  <c r="H1545" i="30"/>
  <c r="AB1544" i="30"/>
  <c r="U1544" i="30"/>
  <c r="P1544" i="30" s="1"/>
  <c r="R1544" i="30"/>
  <c r="Q1544" i="30"/>
  <c r="H1544" i="30"/>
  <c r="AB1543" i="30"/>
  <c r="U1543" i="30"/>
  <c r="P1543" i="30" s="1"/>
  <c r="R1543" i="30"/>
  <c r="Q1543" i="30"/>
  <c r="H1543" i="30"/>
  <c r="AB1542" i="30"/>
  <c r="U1542" i="30"/>
  <c r="P1542" i="30" s="1"/>
  <c r="R1542" i="30"/>
  <c r="Q1542" i="30"/>
  <c r="H1542" i="30"/>
  <c r="AB1541" i="30"/>
  <c r="U1541" i="30"/>
  <c r="P1541" i="30" s="1"/>
  <c r="R1541" i="30"/>
  <c r="Q1541" i="30"/>
  <c r="H1541" i="30"/>
  <c r="AB1540" i="30"/>
  <c r="U1540" i="30"/>
  <c r="P1540" i="30" s="1"/>
  <c r="R1540" i="30"/>
  <c r="Q1540" i="30"/>
  <c r="H1540" i="30"/>
  <c r="AB1539" i="30"/>
  <c r="U1539" i="30"/>
  <c r="P1539" i="30" s="1"/>
  <c r="R1539" i="30"/>
  <c r="Q1539" i="30"/>
  <c r="H1539" i="30"/>
  <c r="AB1538" i="30"/>
  <c r="U1538" i="30"/>
  <c r="R1538" i="30"/>
  <c r="Q1538" i="30"/>
  <c r="P1538" i="30"/>
  <c r="H1538" i="30"/>
  <c r="AB1537" i="30"/>
  <c r="U1537" i="30"/>
  <c r="P1537" i="30" s="1"/>
  <c r="R1537" i="30"/>
  <c r="Q1537" i="30"/>
  <c r="H1537" i="30"/>
  <c r="AB1536" i="30"/>
  <c r="U1536" i="30"/>
  <c r="P1536" i="30" s="1"/>
  <c r="R1536" i="30"/>
  <c r="Q1536" i="30"/>
  <c r="H1536" i="30"/>
  <c r="AB1535" i="30"/>
  <c r="U1535" i="30"/>
  <c r="P1535" i="30" s="1"/>
  <c r="R1535" i="30"/>
  <c r="Q1535" i="30"/>
  <c r="H1535" i="30"/>
  <c r="AB1534" i="30"/>
  <c r="U1534" i="30"/>
  <c r="P1534" i="30" s="1"/>
  <c r="R1534" i="30"/>
  <c r="Q1534" i="30"/>
  <c r="H1534" i="30"/>
  <c r="AB1533" i="30"/>
  <c r="U1533" i="30"/>
  <c r="P1533" i="30" s="1"/>
  <c r="R1533" i="30"/>
  <c r="Q1533" i="30"/>
  <c r="H1533" i="30"/>
  <c r="AB1532" i="30"/>
  <c r="U1532" i="30"/>
  <c r="R1532" i="30"/>
  <c r="Q1532" i="30"/>
  <c r="P1532" i="30"/>
  <c r="H1532" i="30"/>
  <c r="AB1531" i="30"/>
  <c r="U1531" i="30"/>
  <c r="P1531" i="30" s="1"/>
  <c r="R1531" i="30"/>
  <c r="Q1531" i="30"/>
  <c r="H1531" i="30"/>
  <c r="AB1530" i="30"/>
  <c r="U1530" i="30"/>
  <c r="P1530" i="30" s="1"/>
  <c r="R1530" i="30"/>
  <c r="Q1530" i="30"/>
  <c r="H1530" i="30"/>
  <c r="AB1529" i="30"/>
  <c r="U1529" i="30"/>
  <c r="P1529" i="30" s="1"/>
  <c r="R1529" i="30"/>
  <c r="Q1529" i="30"/>
  <c r="H1529" i="30"/>
  <c r="AB1528" i="30"/>
  <c r="U1528" i="30"/>
  <c r="P1528" i="30" s="1"/>
  <c r="R1528" i="30"/>
  <c r="Q1528" i="30"/>
  <c r="H1528" i="30"/>
  <c r="AB1527" i="30"/>
  <c r="U1527" i="30"/>
  <c r="R1527" i="30"/>
  <c r="Q1527" i="30"/>
  <c r="P1527" i="30"/>
  <c r="H1527" i="30"/>
  <c r="AB1526" i="30"/>
  <c r="U1526" i="30"/>
  <c r="P1526" i="30" s="1"/>
  <c r="R1526" i="30"/>
  <c r="Q1526" i="30"/>
  <c r="H1526" i="30"/>
  <c r="AB1525" i="30"/>
  <c r="U1525" i="30"/>
  <c r="P1525" i="30" s="1"/>
  <c r="R1525" i="30"/>
  <c r="Q1525" i="30"/>
  <c r="H1525" i="30"/>
  <c r="AB1524" i="30"/>
  <c r="U1524" i="30"/>
  <c r="P1524" i="30" s="1"/>
  <c r="R1524" i="30"/>
  <c r="Q1524" i="30"/>
  <c r="H1524" i="30"/>
  <c r="AB1523" i="30"/>
  <c r="U1523" i="30"/>
  <c r="P1523" i="30" s="1"/>
  <c r="R1523" i="30"/>
  <c r="Q1523" i="30"/>
  <c r="H1523" i="30"/>
  <c r="AB1522" i="30"/>
  <c r="U1522" i="30"/>
  <c r="P1522" i="30" s="1"/>
  <c r="R1522" i="30"/>
  <c r="Q1522" i="30"/>
  <c r="H1522" i="30"/>
  <c r="AB1521" i="30"/>
  <c r="U1521" i="30"/>
  <c r="P1521" i="30" s="1"/>
  <c r="R1521" i="30"/>
  <c r="Q1521" i="30"/>
  <c r="H1521" i="30"/>
  <c r="AB1520" i="30"/>
  <c r="U1520" i="30"/>
  <c r="P1520" i="30" s="1"/>
  <c r="R1520" i="30"/>
  <c r="Q1520" i="30"/>
  <c r="H1520" i="30"/>
  <c r="AB1519" i="30"/>
  <c r="U1519" i="30"/>
  <c r="P1519" i="30" s="1"/>
  <c r="R1519" i="30"/>
  <c r="Q1519" i="30"/>
  <c r="H1519" i="30"/>
  <c r="AB1518" i="30"/>
  <c r="U1518" i="30"/>
  <c r="R1518" i="30"/>
  <c r="Q1518" i="30"/>
  <c r="P1518" i="30"/>
  <c r="H1518" i="30"/>
  <c r="AB1517" i="30"/>
  <c r="U1517" i="30"/>
  <c r="P1517" i="30" s="1"/>
  <c r="R1517" i="30"/>
  <c r="Q1517" i="30"/>
  <c r="H1517" i="30"/>
  <c r="AB1516" i="30"/>
  <c r="U1516" i="30"/>
  <c r="P1516" i="30" s="1"/>
  <c r="R1516" i="30"/>
  <c r="Q1516" i="30"/>
  <c r="H1516" i="30"/>
  <c r="AB1515" i="30"/>
  <c r="U1515" i="30"/>
  <c r="P1515" i="30" s="1"/>
  <c r="R1515" i="30"/>
  <c r="Q1515" i="30"/>
  <c r="H1515" i="30"/>
  <c r="AB1514" i="30"/>
  <c r="U1514" i="30"/>
  <c r="P1514" i="30" s="1"/>
  <c r="R1514" i="30"/>
  <c r="Q1514" i="30"/>
  <c r="H1514" i="30"/>
  <c r="AB1513" i="30"/>
  <c r="U1513" i="30"/>
  <c r="P1513" i="30" s="1"/>
  <c r="R1513" i="30"/>
  <c r="Q1513" i="30"/>
  <c r="H1513" i="30"/>
  <c r="AB1512" i="30"/>
  <c r="U1512" i="30"/>
  <c r="P1512" i="30" s="1"/>
  <c r="R1512" i="30"/>
  <c r="Q1512" i="30"/>
  <c r="H1512" i="30"/>
  <c r="AB1511" i="30"/>
  <c r="U1511" i="30"/>
  <c r="P1511" i="30" s="1"/>
  <c r="R1511" i="30"/>
  <c r="Q1511" i="30"/>
  <c r="H1511" i="30"/>
  <c r="AB1510" i="30"/>
  <c r="U1510" i="30"/>
  <c r="R1510" i="30"/>
  <c r="Q1510" i="30"/>
  <c r="P1510" i="30"/>
  <c r="H1510" i="30"/>
  <c r="AB1509" i="30"/>
  <c r="U1509" i="30"/>
  <c r="R1509" i="30"/>
  <c r="Q1509" i="30"/>
  <c r="P1509" i="30"/>
  <c r="H1509" i="30"/>
  <c r="AB1508" i="30"/>
  <c r="U1508" i="30"/>
  <c r="P1508" i="30" s="1"/>
  <c r="R1508" i="30"/>
  <c r="Q1508" i="30"/>
  <c r="H1508" i="30"/>
  <c r="AB1507" i="30"/>
  <c r="U1507" i="30"/>
  <c r="P1507" i="30" s="1"/>
  <c r="R1507" i="30"/>
  <c r="Q1507" i="30"/>
  <c r="H1507" i="30"/>
  <c r="AB1506" i="30"/>
  <c r="U1506" i="30"/>
  <c r="P1506" i="30" s="1"/>
  <c r="R1506" i="30"/>
  <c r="Q1506" i="30"/>
  <c r="H1506" i="30"/>
  <c r="AB1505" i="30"/>
  <c r="U1505" i="30"/>
  <c r="P1505" i="30" s="1"/>
  <c r="R1505" i="30"/>
  <c r="Q1505" i="30"/>
  <c r="H1505" i="30"/>
  <c r="AB1504" i="30"/>
  <c r="U1504" i="30"/>
  <c r="P1504" i="30" s="1"/>
  <c r="R1504" i="30"/>
  <c r="Q1504" i="30"/>
  <c r="H1504" i="30"/>
  <c r="AB1503" i="30"/>
  <c r="U1503" i="30"/>
  <c r="P1503" i="30" s="1"/>
  <c r="R1503" i="30"/>
  <c r="Q1503" i="30"/>
  <c r="H1503" i="30"/>
  <c r="AB1502" i="30"/>
  <c r="U1502" i="30"/>
  <c r="P1502" i="30" s="1"/>
  <c r="R1502" i="30"/>
  <c r="Q1502" i="30"/>
  <c r="H1502" i="30"/>
  <c r="AB1501" i="30"/>
  <c r="U1501" i="30"/>
  <c r="P1501" i="30" s="1"/>
  <c r="R1501" i="30"/>
  <c r="Q1501" i="30"/>
  <c r="H1501" i="30"/>
  <c r="AB1500" i="30"/>
  <c r="U1500" i="30"/>
  <c r="R1500" i="30"/>
  <c r="Q1500" i="30"/>
  <c r="P1500" i="30"/>
  <c r="H1500" i="30"/>
  <c r="AB1499" i="30"/>
  <c r="U1499" i="30"/>
  <c r="P1499" i="30" s="1"/>
  <c r="R1499" i="30"/>
  <c r="Q1499" i="30"/>
  <c r="H1499" i="30"/>
  <c r="AB1498" i="30"/>
  <c r="U1498" i="30"/>
  <c r="R1498" i="30"/>
  <c r="Q1498" i="30"/>
  <c r="P1498" i="30"/>
  <c r="H1498" i="30"/>
  <c r="AB1497" i="30"/>
  <c r="U1497" i="30"/>
  <c r="P1497" i="30" s="1"/>
  <c r="R1497" i="30"/>
  <c r="Q1497" i="30"/>
  <c r="H1497" i="30"/>
  <c r="AB1496" i="30"/>
  <c r="U1496" i="30"/>
  <c r="P1496" i="30" s="1"/>
  <c r="R1496" i="30"/>
  <c r="Q1496" i="30"/>
  <c r="H1496" i="30"/>
  <c r="AB1495" i="30"/>
  <c r="U1495" i="30"/>
  <c r="P1495" i="30" s="1"/>
  <c r="R1495" i="30"/>
  <c r="Q1495" i="30"/>
  <c r="H1495" i="30"/>
  <c r="AB1494" i="30"/>
  <c r="U1494" i="30"/>
  <c r="P1494" i="30" s="1"/>
  <c r="R1494" i="30"/>
  <c r="Q1494" i="30"/>
  <c r="H1494" i="30"/>
  <c r="AB1493" i="30"/>
  <c r="U1493" i="30"/>
  <c r="P1493" i="30" s="1"/>
  <c r="R1493" i="30"/>
  <c r="Q1493" i="30"/>
  <c r="H1493" i="30"/>
  <c r="AB1492" i="30"/>
  <c r="U1492" i="30"/>
  <c r="P1492" i="30" s="1"/>
  <c r="R1492" i="30"/>
  <c r="Q1492" i="30"/>
  <c r="H1492" i="30"/>
  <c r="AB1491" i="30"/>
  <c r="U1491" i="30"/>
  <c r="P1491" i="30" s="1"/>
  <c r="R1491" i="30"/>
  <c r="Q1491" i="30"/>
  <c r="H1491" i="30"/>
  <c r="AB1490" i="30"/>
  <c r="U1490" i="30"/>
  <c r="P1490" i="30" s="1"/>
  <c r="R1490" i="30"/>
  <c r="Q1490" i="30"/>
  <c r="H1490" i="30"/>
  <c r="AB1489" i="30"/>
  <c r="U1489" i="30"/>
  <c r="P1489" i="30" s="1"/>
  <c r="R1489" i="30"/>
  <c r="Q1489" i="30"/>
  <c r="H1489" i="30"/>
  <c r="AB1488" i="30"/>
  <c r="U1488" i="30"/>
  <c r="P1488" i="30" s="1"/>
  <c r="R1488" i="30"/>
  <c r="Q1488" i="30"/>
  <c r="H1488" i="30"/>
  <c r="AB1487" i="30"/>
  <c r="U1487" i="30"/>
  <c r="R1487" i="30"/>
  <c r="Q1487" i="30"/>
  <c r="P1487" i="30"/>
  <c r="H1487" i="30"/>
  <c r="AB1486" i="30"/>
  <c r="U1486" i="30"/>
  <c r="P1486" i="30" s="1"/>
  <c r="R1486" i="30"/>
  <c r="Q1486" i="30"/>
  <c r="H1486" i="30"/>
  <c r="AB1485" i="30"/>
  <c r="U1485" i="30"/>
  <c r="R1485" i="30"/>
  <c r="Q1485" i="30"/>
  <c r="P1485" i="30"/>
  <c r="H1485" i="30"/>
  <c r="AB1484" i="30"/>
  <c r="U1484" i="30"/>
  <c r="P1484" i="30" s="1"/>
  <c r="R1484" i="30"/>
  <c r="Q1484" i="30"/>
  <c r="H1484" i="30"/>
  <c r="AB1483" i="30"/>
  <c r="U1483" i="30"/>
  <c r="P1483" i="30" s="1"/>
  <c r="R1483" i="30"/>
  <c r="Q1483" i="30"/>
  <c r="H1483" i="30"/>
  <c r="AB1482" i="30"/>
  <c r="U1482" i="30"/>
  <c r="P1482" i="30" s="1"/>
  <c r="R1482" i="30"/>
  <c r="Q1482" i="30"/>
  <c r="H1482" i="30"/>
  <c r="AB1481" i="30"/>
  <c r="U1481" i="30"/>
  <c r="P1481" i="30" s="1"/>
  <c r="R1481" i="30"/>
  <c r="Q1481" i="30"/>
  <c r="H1481" i="30"/>
  <c r="AB1480" i="30"/>
  <c r="U1480" i="30"/>
  <c r="P1480" i="30" s="1"/>
  <c r="R1480" i="30"/>
  <c r="Q1480" i="30"/>
  <c r="H1480" i="30"/>
  <c r="AB1479" i="30"/>
  <c r="U1479" i="30"/>
  <c r="R1479" i="30"/>
  <c r="Q1479" i="30"/>
  <c r="P1479" i="30"/>
  <c r="H1479" i="30"/>
  <c r="AB1478" i="30"/>
  <c r="U1478" i="30"/>
  <c r="R1478" i="30"/>
  <c r="Q1478" i="30"/>
  <c r="P1478" i="30"/>
  <c r="H1478" i="30"/>
  <c r="AB1477" i="30"/>
  <c r="U1477" i="30"/>
  <c r="P1477" i="30" s="1"/>
  <c r="R1477" i="30"/>
  <c r="Q1477" i="30"/>
  <c r="H1477" i="30"/>
  <c r="AB1476" i="30"/>
  <c r="U1476" i="30"/>
  <c r="P1476" i="30" s="1"/>
  <c r="R1476" i="30"/>
  <c r="Q1476" i="30"/>
  <c r="H1476" i="30"/>
  <c r="AB1475" i="30"/>
  <c r="U1475" i="30"/>
  <c r="P1475" i="30" s="1"/>
  <c r="R1475" i="30"/>
  <c r="Q1475" i="30"/>
  <c r="H1475" i="30"/>
  <c r="AB1474" i="30"/>
  <c r="U1474" i="30"/>
  <c r="P1474" i="30" s="1"/>
  <c r="R1474" i="30"/>
  <c r="Q1474" i="30"/>
  <c r="H1474" i="30"/>
  <c r="AB1473" i="30"/>
  <c r="U1473" i="30"/>
  <c r="P1473" i="30" s="1"/>
  <c r="R1473" i="30"/>
  <c r="Q1473" i="30"/>
  <c r="H1473" i="30"/>
  <c r="AB1472" i="30"/>
  <c r="U1472" i="30"/>
  <c r="P1472" i="30" s="1"/>
  <c r="R1472" i="30"/>
  <c r="Q1472" i="30"/>
  <c r="H1472" i="30"/>
  <c r="AB1471" i="30"/>
  <c r="U1471" i="30"/>
  <c r="P1471" i="30" s="1"/>
  <c r="R1471" i="30"/>
  <c r="Q1471" i="30"/>
  <c r="H1471" i="30"/>
  <c r="AB1470" i="30"/>
  <c r="U1470" i="30"/>
  <c r="P1470" i="30" s="1"/>
  <c r="R1470" i="30"/>
  <c r="Q1470" i="30"/>
  <c r="H1470" i="30"/>
  <c r="AB1469" i="30"/>
  <c r="U1469" i="30"/>
  <c r="P1469" i="30" s="1"/>
  <c r="R1469" i="30"/>
  <c r="Q1469" i="30"/>
  <c r="H1469" i="30"/>
  <c r="AB1468" i="30"/>
  <c r="U1468" i="30"/>
  <c r="P1468" i="30" s="1"/>
  <c r="R1468" i="30"/>
  <c r="Q1468" i="30"/>
  <c r="H1468" i="30"/>
  <c r="AB1467" i="30"/>
  <c r="U1467" i="30"/>
  <c r="P1467" i="30" s="1"/>
  <c r="R1467" i="30"/>
  <c r="Q1467" i="30"/>
  <c r="H1467" i="30"/>
  <c r="AB1466" i="30"/>
  <c r="U1466" i="30"/>
  <c r="P1466" i="30" s="1"/>
  <c r="R1466" i="30"/>
  <c r="Q1466" i="30"/>
  <c r="H1466" i="30"/>
  <c r="AB1465" i="30"/>
  <c r="U1465" i="30"/>
  <c r="R1465" i="30"/>
  <c r="Q1465" i="30"/>
  <c r="P1465" i="30"/>
  <c r="H1465" i="30"/>
  <c r="AB1464" i="30"/>
  <c r="U1464" i="30"/>
  <c r="P1464" i="30" s="1"/>
  <c r="R1464" i="30"/>
  <c r="Q1464" i="30"/>
  <c r="H1464" i="30"/>
  <c r="AB1463" i="30"/>
  <c r="U1463" i="30"/>
  <c r="P1463" i="30" s="1"/>
  <c r="R1463" i="30"/>
  <c r="Q1463" i="30"/>
  <c r="H1463" i="30"/>
  <c r="AB1462" i="30"/>
  <c r="U1462" i="30"/>
  <c r="P1462" i="30" s="1"/>
  <c r="R1462" i="30"/>
  <c r="Q1462" i="30"/>
  <c r="H1462" i="30"/>
  <c r="AB1461" i="30"/>
  <c r="U1461" i="30"/>
  <c r="P1461" i="30" s="1"/>
  <c r="R1461" i="30"/>
  <c r="Q1461" i="30"/>
  <c r="H1461" i="30"/>
  <c r="AB1460" i="30"/>
  <c r="U1460" i="30"/>
  <c r="P1460" i="30" s="1"/>
  <c r="R1460" i="30"/>
  <c r="Q1460" i="30"/>
  <c r="H1460" i="30"/>
  <c r="AB1459" i="30"/>
  <c r="U1459" i="30"/>
  <c r="P1459" i="30" s="1"/>
  <c r="R1459" i="30"/>
  <c r="Q1459" i="30"/>
  <c r="H1459" i="30"/>
  <c r="AB1458" i="30"/>
  <c r="U1458" i="30"/>
  <c r="P1458" i="30" s="1"/>
  <c r="R1458" i="30"/>
  <c r="Q1458" i="30"/>
  <c r="H1458" i="30"/>
  <c r="AB1457" i="30"/>
  <c r="U1457" i="30"/>
  <c r="P1457" i="30" s="1"/>
  <c r="R1457" i="30"/>
  <c r="Q1457" i="30"/>
  <c r="H1457" i="30"/>
  <c r="AB1456" i="30"/>
  <c r="U1456" i="30"/>
  <c r="R1456" i="30"/>
  <c r="Q1456" i="30"/>
  <c r="P1456" i="30"/>
  <c r="H1456" i="30"/>
  <c r="AB1455" i="30"/>
  <c r="U1455" i="30"/>
  <c r="P1455" i="30" s="1"/>
  <c r="R1455" i="30"/>
  <c r="Q1455" i="30"/>
  <c r="H1455" i="30"/>
  <c r="AB1454" i="30"/>
  <c r="U1454" i="30"/>
  <c r="P1454" i="30" s="1"/>
  <c r="R1454" i="30"/>
  <c r="Q1454" i="30"/>
  <c r="H1454" i="30"/>
  <c r="AB1453" i="30"/>
  <c r="U1453" i="30"/>
  <c r="P1453" i="30" s="1"/>
  <c r="R1453" i="30"/>
  <c r="Q1453" i="30"/>
  <c r="H1453" i="30"/>
  <c r="AB1452" i="30"/>
  <c r="U1452" i="30"/>
  <c r="P1452" i="30" s="1"/>
  <c r="R1452" i="30"/>
  <c r="Q1452" i="30"/>
  <c r="H1452" i="30"/>
  <c r="AB1451" i="30"/>
  <c r="U1451" i="30"/>
  <c r="P1451" i="30" s="1"/>
  <c r="R1451" i="30"/>
  <c r="Q1451" i="30"/>
  <c r="H1451" i="30"/>
  <c r="AB1450" i="30"/>
  <c r="U1450" i="30"/>
  <c r="R1450" i="30"/>
  <c r="Q1450" i="30"/>
  <c r="P1450" i="30"/>
  <c r="H1450" i="30"/>
  <c r="AB1449" i="30"/>
  <c r="U1449" i="30"/>
  <c r="P1449" i="30" s="1"/>
  <c r="R1449" i="30"/>
  <c r="Q1449" i="30"/>
  <c r="H1449" i="30"/>
  <c r="AB1448" i="30"/>
  <c r="U1448" i="30"/>
  <c r="P1448" i="30" s="1"/>
  <c r="R1448" i="30"/>
  <c r="Q1448" i="30"/>
  <c r="H1448" i="30"/>
  <c r="AB1447" i="30"/>
  <c r="U1447" i="30"/>
  <c r="P1447" i="30" s="1"/>
  <c r="R1447" i="30"/>
  <c r="Q1447" i="30"/>
  <c r="H1447" i="30"/>
  <c r="AB1446" i="30"/>
  <c r="U1446" i="30"/>
  <c r="P1446" i="30" s="1"/>
  <c r="R1446" i="30"/>
  <c r="Q1446" i="30"/>
  <c r="H1446" i="30"/>
  <c r="AB1445" i="30"/>
  <c r="U1445" i="30"/>
  <c r="P1445" i="30" s="1"/>
  <c r="R1445" i="30"/>
  <c r="Q1445" i="30"/>
  <c r="H1445" i="30"/>
  <c r="AB1444" i="30"/>
  <c r="U1444" i="30"/>
  <c r="P1444" i="30" s="1"/>
  <c r="R1444" i="30"/>
  <c r="Q1444" i="30"/>
  <c r="H1444" i="30"/>
  <c r="AB1443" i="30"/>
  <c r="U1443" i="30"/>
  <c r="P1443" i="30" s="1"/>
  <c r="R1443" i="30"/>
  <c r="Q1443" i="30"/>
  <c r="H1443" i="30"/>
  <c r="AB1442" i="30"/>
  <c r="U1442" i="30"/>
  <c r="P1442" i="30" s="1"/>
  <c r="R1442" i="30"/>
  <c r="Q1442" i="30"/>
  <c r="H1442" i="30"/>
  <c r="AB1441" i="30"/>
  <c r="U1441" i="30"/>
  <c r="P1441" i="30" s="1"/>
  <c r="R1441" i="30"/>
  <c r="Q1441" i="30"/>
  <c r="H1441" i="30"/>
  <c r="AB1440" i="30"/>
  <c r="U1440" i="30"/>
  <c r="P1440" i="30" s="1"/>
  <c r="R1440" i="30"/>
  <c r="Q1440" i="30"/>
  <c r="H1440" i="30"/>
  <c r="AB1439" i="30"/>
  <c r="U1439" i="30"/>
  <c r="P1439" i="30" s="1"/>
  <c r="R1439" i="30"/>
  <c r="Q1439" i="30"/>
  <c r="H1439" i="30"/>
  <c r="AB1438" i="30"/>
  <c r="U1438" i="30"/>
  <c r="P1438" i="30" s="1"/>
  <c r="R1438" i="30"/>
  <c r="Q1438" i="30"/>
  <c r="H1438" i="30"/>
  <c r="AB1437" i="30"/>
  <c r="U1437" i="30"/>
  <c r="R1437" i="30"/>
  <c r="Q1437" i="30"/>
  <c r="P1437" i="30"/>
  <c r="H1437" i="30"/>
  <c r="AB1436" i="30"/>
  <c r="U1436" i="30"/>
  <c r="R1436" i="30"/>
  <c r="Q1436" i="30"/>
  <c r="P1436" i="30"/>
  <c r="H1436" i="30"/>
  <c r="AB1435" i="30"/>
  <c r="U1435" i="30"/>
  <c r="P1435" i="30" s="1"/>
  <c r="R1435" i="30"/>
  <c r="Q1435" i="30"/>
  <c r="H1435" i="30"/>
  <c r="AB1434" i="30"/>
  <c r="U1434" i="30"/>
  <c r="P1434" i="30" s="1"/>
  <c r="R1434" i="30"/>
  <c r="Q1434" i="30"/>
  <c r="H1434" i="30"/>
  <c r="AB1433" i="30"/>
  <c r="U1433" i="30"/>
  <c r="P1433" i="30" s="1"/>
  <c r="R1433" i="30"/>
  <c r="Q1433" i="30"/>
  <c r="H1433" i="30"/>
  <c r="AB1432" i="30"/>
  <c r="U1432" i="30"/>
  <c r="P1432" i="30" s="1"/>
  <c r="R1432" i="30"/>
  <c r="Q1432" i="30"/>
  <c r="H1432" i="30"/>
  <c r="AB1431" i="30"/>
  <c r="U1431" i="30"/>
  <c r="P1431" i="30" s="1"/>
  <c r="R1431" i="30"/>
  <c r="Q1431" i="30"/>
  <c r="H1431" i="30"/>
  <c r="AB1430" i="30"/>
  <c r="U1430" i="30"/>
  <c r="P1430" i="30" s="1"/>
  <c r="R1430" i="30"/>
  <c r="Q1430" i="30"/>
  <c r="H1430" i="30"/>
  <c r="AB1429" i="30"/>
  <c r="U1429" i="30"/>
  <c r="P1429" i="30" s="1"/>
  <c r="R1429" i="30"/>
  <c r="Q1429" i="30"/>
  <c r="H1429" i="30"/>
  <c r="AB1428" i="30"/>
  <c r="U1428" i="30"/>
  <c r="P1428" i="30" s="1"/>
  <c r="R1428" i="30"/>
  <c r="Q1428" i="30"/>
  <c r="H1428" i="30"/>
  <c r="AB1427" i="30"/>
  <c r="U1427" i="30"/>
  <c r="P1427" i="30" s="1"/>
  <c r="R1427" i="30"/>
  <c r="Q1427" i="30"/>
  <c r="H1427" i="30"/>
  <c r="AB1426" i="30"/>
  <c r="U1426" i="30"/>
  <c r="P1426" i="30" s="1"/>
  <c r="R1426" i="30"/>
  <c r="Q1426" i="30"/>
  <c r="H1426" i="30"/>
  <c r="AB1425" i="30"/>
  <c r="U1425" i="30"/>
  <c r="P1425" i="30" s="1"/>
  <c r="R1425" i="30"/>
  <c r="Q1425" i="30"/>
  <c r="H1425" i="30"/>
  <c r="AB1424" i="30"/>
  <c r="U1424" i="30"/>
  <c r="P1424" i="30" s="1"/>
  <c r="R1424" i="30"/>
  <c r="Q1424" i="30"/>
  <c r="H1424" i="30"/>
  <c r="AB1423" i="30"/>
  <c r="U1423" i="30"/>
  <c r="P1423" i="30" s="1"/>
  <c r="R1423" i="30"/>
  <c r="Q1423" i="30"/>
  <c r="H1423" i="30"/>
  <c r="AB1422" i="30"/>
  <c r="U1422" i="30"/>
  <c r="P1422" i="30" s="1"/>
  <c r="R1422" i="30"/>
  <c r="Q1422" i="30"/>
  <c r="H1422" i="30"/>
  <c r="AB1421" i="30"/>
  <c r="U1421" i="30"/>
  <c r="P1421" i="30" s="1"/>
  <c r="R1421" i="30"/>
  <c r="Q1421" i="30"/>
  <c r="H1421" i="30"/>
  <c r="AB1420" i="30"/>
  <c r="U1420" i="30"/>
  <c r="P1420" i="30" s="1"/>
  <c r="R1420" i="30"/>
  <c r="Q1420" i="30"/>
  <c r="H1420" i="30"/>
  <c r="AB1419" i="30"/>
  <c r="U1419" i="30"/>
  <c r="P1419" i="30" s="1"/>
  <c r="R1419" i="30"/>
  <c r="Q1419" i="30"/>
  <c r="H1419" i="30"/>
  <c r="AB1418" i="30"/>
  <c r="U1418" i="30"/>
  <c r="P1418" i="30" s="1"/>
  <c r="R1418" i="30"/>
  <c r="Q1418" i="30"/>
  <c r="H1418" i="30"/>
  <c r="AB1417" i="30"/>
  <c r="U1417" i="30"/>
  <c r="P1417" i="30" s="1"/>
  <c r="R1417" i="30"/>
  <c r="Q1417" i="30"/>
  <c r="H1417" i="30"/>
  <c r="AB1416" i="30"/>
  <c r="U1416" i="30"/>
  <c r="R1416" i="30"/>
  <c r="Q1416" i="30"/>
  <c r="P1416" i="30"/>
  <c r="H1416" i="30"/>
  <c r="AB1415" i="30"/>
  <c r="U1415" i="30"/>
  <c r="P1415" i="30" s="1"/>
  <c r="R1415" i="30"/>
  <c r="Q1415" i="30"/>
  <c r="H1415" i="30"/>
  <c r="AB1414" i="30"/>
  <c r="U1414" i="30"/>
  <c r="P1414" i="30" s="1"/>
  <c r="R1414" i="30"/>
  <c r="Q1414" i="30"/>
  <c r="H1414" i="30"/>
  <c r="AB1413" i="30"/>
  <c r="U1413" i="30"/>
  <c r="P1413" i="30" s="1"/>
  <c r="R1413" i="30"/>
  <c r="Q1413" i="30"/>
  <c r="H1413" i="30"/>
  <c r="AB1412" i="30"/>
  <c r="U1412" i="30"/>
  <c r="R1412" i="30"/>
  <c r="Q1412" i="30"/>
  <c r="P1412" i="30"/>
  <c r="H1412" i="30"/>
  <c r="AB1411" i="30"/>
  <c r="U1411" i="30"/>
  <c r="P1411" i="30" s="1"/>
  <c r="R1411" i="30"/>
  <c r="Q1411" i="30"/>
  <c r="H1411" i="30"/>
  <c r="AB1410" i="30"/>
  <c r="U1410" i="30"/>
  <c r="P1410" i="30" s="1"/>
  <c r="R1410" i="30"/>
  <c r="Q1410" i="30"/>
  <c r="H1410" i="30"/>
  <c r="AB1409" i="30"/>
  <c r="U1409" i="30"/>
  <c r="P1409" i="30" s="1"/>
  <c r="R1409" i="30"/>
  <c r="Q1409" i="30"/>
  <c r="H1409" i="30"/>
  <c r="AB1408" i="30"/>
  <c r="U1408" i="30"/>
  <c r="P1408" i="30" s="1"/>
  <c r="R1408" i="30"/>
  <c r="Q1408" i="30"/>
  <c r="H1408" i="30"/>
  <c r="AB1407" i="30"/>
  <c r="U1407" i="30"/>
  <c r="P1407" i="30" s="1"/>
  <c r="R1407" i="30"/>
  <c r="Q1407" i="30"/>
  <c r="H1407" i="30"/>
  <c r="AB1406" i="30"/>
  <c r="U1406" i="30"/>
  <c r="P1406" i="30" s="1"/>
  <c r="R1406" i="30"/>
  <c r="Q1406" i="30"/>
  <c r="H1406" i="30"/>
  <c r="AB1405" i="30"/>
  <c r="U1405" i="30"/>
  <c r="P1405" i="30" s="1"/>
  <c r="R1405" i="30"/>
  <c r="Q1405" i="30"/>
  <c r="H1405" i="30"/>
  <c r="AB1404" i="30"/>
  <c r="U1404" i="30"/>
  <c r="P1404" i="30" s="1"/>
  <c r="R1404" i="30"/>
  <c r="Q1404" i="30"/>
  <c r="H1404" i="30"/>
  <c r="AB1403" i="30"/>
  <c r="U1403" i="30"/>
  <c r="P1403" i="30" s="1"/>
  <c r="R1403" i="30"/>
  <c r="Q1403" i="30"/>
  <c r="H1403" i="30"/>
  <c r="AB1402" i="30"/>
  <c r="U1402" i="30"/>
  <c r="P1402" i="30" s="1"/>
  <c r="R1402" i="30"/>
  <c r="Q1402" i="30"/>
  <c r="H1402" i="30"/>
  <c r="AB1401" i="30"/>
  <c r="U1401" i="30"/>
  <c r="P1401" i="30" s="1"/>
  <c r="R1401" i="30"/>
  <c r="Q1401" i="30"/>
  <c r="H1401" i="30"/>
  <c r="AB1400" i="30"/>
  <c r="U1400" i="30"/>
  <c r="R1400" i="30"/>
  <c r="Q1400" i="30"/>
  <c r="P1400" i="30"/>
  <c r="H1400" i="30"/>
  <c r="AB1399" i="30"/>
  <c r="U1399" i="30"/>
  <c r="P1399" i="30" s="1"/>
  <c r="R1399" i="30"/>
  <c r="Q1399" i="30"/>
  <c r="H1399" i="30"/>
  <c r="AB1398" i="30"/>
  <c r="U1398" i="30"/>
  <c r="P1398" i="30" s="1"/>
  <c r="R1398" i="30"/>
  <c r="Q1398" i="30"/>
  <c r="H1398" i="30"/>
  <c r="AB1397" i="30"/>
  <c r="U1397" i="30"/>
  <c r="R1397" i="30"/>
  <c r="Q1397" i="30"/>
  <c r="P1397" i="30"/>
  <c r="H1397" i="30"/>
  <c r="AB1396" i="30"/>
  <c r="U1396" i="30"/>
  <c r="P1396" i="30" s="1"/>
  <c r="R1396" i="30"/>
  <c r="Q1396" i="30"/>
  <c r="H1396" i="30"/>
  <c r="AB1395" i="30"/>
  <c r="U1395" i="30"/>
  <c r="R1395" i="30"/>
  <c r="Q1395" i="30"/>
  <c r="P1395" i="30"/>
  <c r="H1395" i="30"/>
  <c r="AB1394" i="30"/>
  <c r="U1394" i="30"/>
  <c r="P1394" i="30" s="1"/>
  <c r="R1394" i="30"/>
  <c r="Q1394" i="30"/>
  <c r="H1394" i="30"/>
  <c r="AB1393" i="30"/>
  <c r="U1393" i="30"/>
  <c r="P1393" i="30" s="1"/>
  <c r="R1393" i="30"/>
  <c r="Q1393" i="30"/>
  <c r="H1393" i="30"/>
  <c r="AB1392" i="30"/>
  <c r="U1392" i="30"/>
  <c r="P1392" i="30" s="1"/>
  <c r="R1392" i="30"/>
  <c r="Q1392" i="30"/>
  <c r="H1392" i="30"/>
  <c r="AB1391" i="30"/>
  <c r="U1391" i="30"/>
  <c r="P1391" i="30" s="1"/>
  <c r="R1391" i="30"/>
  <c r="Q1391" i="30"/>
  <c r="H1391" i="30"/>
  <c r="AB1390" i="30"/>
  <c r="U1390" i="30"/>
  <c r="P1390" i="30" s="1"/>
  <c r="R1390" i="30"/>
  <c r="Q1390" i="30"/>
  <c r="H1390" i="30"/>
  <c r="AB1389" i="30"/>
  <c r="U1389" i="30"/>
  <c r="P1389" i="30" s="1"/>
  <c r="R1389" i="30"/>
  <c r="Q1389" i="30"/>
  <c r="H1389" i="30"/>
  <c r="AB1388" i="30"/>
  <c r="U1388" i="30"/>
  <c r="P1388" i="30" s="1"/>
  <c r="R1388" i="30"/>
  <c r="Q1388" i="30"/>
  <c r="H1388" i="30"/>
  <c r="AB1387" i="30"/>
  <c r="U1387" i="30"/>
  <c r="P1387" i="30" s="1"/>
  <c r="R1387" i="30"/>
  <c r="Q1387" i="30"/>
  <c r="H1387" i="30"/>
  <c r="AB1386" i="30"/>
  <c r="U1386" i="30"/>
  <c r="P1386" i="30" s="1"/>
  <c r="R1386" i="30"/>
  <c r="Q1386" i="30"/>
  <c r="H1386" i="30"/>
  <c r="AB1385" i="30"/>
  <c r="U1385" i="30"/>
  <c r="P1385" i="30" s="1"/>
  <c r="R1385" i="30"/>
  <c r="Q1385" i="30"/>
  <c r="H1385" i="30"/>
  <c r="AB1384" i="30"/>
  <c r="U1384" i="30"/>
  <c r="P1384" i="30" s="1"/>
  <c r="R1384" i="30"/>
  <c r="Q1384" i="30"/>
  <c r="H1384" i="30"/>
  <c r="AB1383" i="30"/>
  <c r="U1383" i="30"/>
  <c r="P1383" i="30" s="1"/>
  <c r="R1383" i="30"/>
  <c r="Q1383" i="30"/>
  <c r="I1383" i="30"/>
  <c r="K1383" i="30" s="1"/>
  <c r="M1383" i="30" s="1"/>
  <c r="H1383" i="30"/>
  <c r="J1383" i="30" s="1"/>
  <c r="AB1382" i="30"/>
  <c r="U1382" i="30"/>
  <c r="P1382" i="30" s="1"/>
  <c r="R1382" i="30"/>
  <c r="Q1382" i="30"/>
  <c r="H1382" i="30"/>
  <c r="AB1381" i="30"/>
  <c r="U1381" i="30"/>
  <c r="P1381" i="30" s="1"/>
  <c r="R1381" i="30"/>
  <c r="Q1381" i="30"/>
  <c r="H1381" i="30"/>
  <c r="I1381" i="30" s="1"/>
  <c r="K1381" i="30" s="1"/>
  <c r="AB1380" i="30"/>
  <c r="U1380" i="30"/>
  <c r="P1380" i="30" s="1"/>
  <c r="R1380" i="30"/>
  <c r="Q1380" i="30"/>
  <c r="H1380" i="30"/>
  <c r="AB1379" i="30"/>
  <c r="U1379" i="30"/>
  <c r="P1379" i="30" s="1"/>
  <c r="R1379" i="30"/>
  <c r="Q1379" i="30"/>
  <c r="H1379" i="30"/>
  <c r="J1379" i="30" s="1"/>
  <c r="AB1378" i="30"/>
  <c r="U1378" i="30"/>
  <c r="P1378" i="30" s="1"/>
  <c r="R1378" i="30"/>
  <c r="Q1378" i="30"/>
  <c r="H1378" i="30"/>
  <c r="AB1377" i="30"/>
  <c r="U1377" i="30"/>
  <c r="P1377" i="30" s="1"/>
  <c r="R1377" i="30"/>
  <c r="Q1377" i="30"/>
  <c r="J1377" i="30"/>
  <c r="I1377" i="30"/>
  <c r="K1377" i="30" s="1"/>
  <c r="H1377" i="30"/>
  <c r="AB1376" i="30"/>
  <c r="U1376" i="30"/>
  <c r="R1376" i="30"/>
  <c r="Q1376" i="30"/>
  <c r="P1376" i="30"/>
  <c r="H1376" i="30"/>
  <c r="J1376" i="30" s="1"/>
  <c r="AB1375" i="30"/>
  <c r="U1375" i="30"/>
  <c r="P1375" i="30" s="1"/>
  <c r="R1375" i="30"/>
  <c r="Q1375" i="30"/>
  <c r="K1375" i="30"/>
  <c r="J1375" i="30"/>
  <c r="H1375" i="30"/>
  <c r="I1375" i="30" s="1"/>
  <c r="AB1374" i="30"/>
  <c r="U1374" i="30"/>
  <c r="P1374" i="30" s="1"/>
  <c r="R1374" i="30"/>
  <c r="Q1374" i="30"/>
  <c r="H1374" i="30"/>
  <c r="AB1373" i="30"/>
  <c r="U1373" i="30"/>
  <c r="P1373" i="30" s="1"/>
  <c r="R1373" i="30"/>
  <c r="Q1373" i="30"/>
  <c r="H1373" i="30"/>
  <c r="AB1372" i="30"/>
  <c r="U1372" i="30"/>
  <c r="P1372" i="30" s="1"/>
  <c r="R1372" i="30"/>
  <c r="Q1372" i="30"/>
  <c r="H1372" i="30"/>
  <c r="AB1371" i="30"/>
  <c r="U1371" i="30"/>
  <c r="P1371" i="30" s="1"/>
  <c r="R1371" i="30"/>
  <c r="Q1371" i="30"/>
  <c r="H1371" i="30"/>
  <c r="J1371" i="30" s="1"/>
  <c r="AB1370" i="30"/>
  <c r="U1370" i="30"/>
  <c r="P1370" i="30" s="1"/>
  <c r="R1370" i="30"/>
  <c r="Q1370" i="30"/>
  <c r="H1370" i="30"/>
  <c r="J1370" i="30" s="1"/>
  <c r="AB1369" i="30"/>
  <c r="U1369" i="30"/>
  <c r="P1369" i="30" s="1"/>
  <c r="R1369" i="30"/>
  <c r="Q1369" i="30"/>
  <c r="H1369" i="30"/>
  <c r="AB1368" i="30"/>
  <c r="U1368" i="30"/>
  <c r="P1368" i="30" s="1"/>
  <c r="R1368" i="30"/>
  <c r="Q1368" i="30"/>
  <c r="H1368" i="30"/>
  <c r="J1368" i="30" s="1"/>
  <c r="AB1367" i="30"/>
  <c r="U1367" i="30"/>
  <c r="P1367" i="30" s="1"/>
  <c r="R1367" i="30"/>
  <c r="Q1367" i="30"/>
  <c r="H1367" i="30"/>
  <c r="J1367" i="30" s="1"/>
  <c r="AB1366" i="30"/>
  <c r="U1366" i="30"/>
  <c r="P1366" i="30" s="1"/>
  <c r="R1366" i="30"/>
  <c r="Q1366" i="30"/>
  <c r="H1366" i="30"/>
  <c r="J1366" i="30" s="1"/>
  <c r="AB1365" i="30"/>
  <c r="U1365" i="30"/>
  <c r="P1365" i="30" s="1"/>
  <c r="R1365" i="30"/>
  <c r="Q1365" i="30"/>
  <c r="I1365" i="30"/>
  <c r="K1365" i="30" s="1"/>
  <c r="L1365" i="30" s="1"/>
  <c r="H1365" i="30"/>
  <c r="J1365" i="30" s="1"/>
  <c r="AB1364" i="30"/>
  <c r="U1364" i="30"/>
  <c r="P1364" i="30" s="1"/>
  <c r="R1364" i="30"/>
  <c r="Q1364" i="30"/>
  <c r="H1364" i="30"/>
  <c r="AB1363" i="30"/>
  <c r="U1363" i="30"/>
  <c r="P1363" i="30" s="1"/>
  <c r="R1363" i="30"/>
  <c r="Q1363" i="30"/>
  <c r="H1363" i="30"/>
  <c r="AB1362" i="30"/>
  <c r="U1362" i="30"/>
  <c r="P1362" i="30" s="1"/>
  <c r="R1362" i="30"/>
  <c r="Q1362" i="30"/>
  <c r="H1362" i="30"/>
  <c r="AB1361" i="30"/>
  <c r="U1361" i="30"/>
  <c r="P1361" i="30" s="1"/>
  <c r="R1361" i="30"/>
  <c r="Q1361" i="30"/>
  <c r="H1361" i="30"/>
  <c r="J1361" i="30" s="1"/>
  <c r="AB1360" i="30"/>
  <c r="U1360" i="30"/>
  <c r="P1360" i="30" s="1"/>
  <c r="R1360" i="30"/>
  <c r="Q1360" i="30"/>
  <c r="H1360" i="30"/>
  <c r="AB1359" i="30"/>
  <c r="U1359" i="30"/>
  <c r="P1359" i="30" s="1"/>
  <c r="R1359" i="30"/>
  <c r="Q1359" i="30"/>
  <c r="H1359" i="30"/>
  <c r="J1359" i="30" s="1"/>
  <c r="AB1358" i="30"/>
  <c r="U1358" i="30"/>
  <c r="P1358" i="30" s="1"/>
  <c r="R1358" i="30"/>
  <c r="Q1358" i="30"/>
  <c r="H1358" i="30"/>
  <c r="AB1357" i="30"/>
  <c r="U1357" i="30"/>
  <c r="R1357" i="30"/>
  <c r="Q1357" i="30"/>
  <c r="P1357" i="30"/>
  <c r="H1357" i="30"/>
  <c r="J1357" i="30" s="1"/>
  <c r="AB1356" i="30"/>
  <c r="U1356" i="30"/>
  <c r="P1356" i="30" s="1"/>
  <c r="R1356" i="30"/>
  <c r="Q1356" i="30"/>
  <c r="H1356" i="30"/>
  <c r="J1356" i="30" s="1"/>
  <c r="AB1355" i="30"/>
  <c r="U1355" i="30"/>
  <c r="P1355" i="30" s="1"/>
  <c r="R1355" i="30"/>
  <c r="Q1355" i="30"/>
  <c r="H1355" i="30"/>
  <c r="I1355" i="30" s="1"/>
  <c r="K1355" i="30" s="1"/>
  <c r="AB1354" i="30"/>
  <c r="U1354" i="30"/>
  <c r="P1354" i="30" s="1"/>
  <c r="R1354" i="30"/>
  <c r="Q1354" i="30"/>
  <c r="H1354" i="30"/>
  <c r="J1354" i="30" s="1"/>
  <c r="AB1353" i="30"/>
  <c r="U1353" i="30"/>
  <c r="P1353" i="30" s="1"/>
  <c r="R1353" i="30"/>
  <c r="Q1353" i="30"/>
  <c r="H1353" i="30"/>
  <c r="AB1352" i="30"/>
  <c r="U1352" i="30"/>
  <c r="P1352" i="30" s="1"/>
  <c r="R1352" i="30"/>
  <c r="Q1352" i="30"/>
  <c r="I1352" i="30"/>
  <c r="K1352" i="30" s="1"/>
  <c r="H1352" i="30"/>
  <c r="J1352" i="30" s="1"/>
  <c r="AB1351" i="30"/>
  <c r="U1351" i="30"/>
  <c r="P1351" i="30" s="1"/>
  <c r="R1351" i="30"/>
  <c r="Q1351" i="30"/>
  <c r="H1351" i="30"/>
  <c r="J1351" i="30" s="1"/>
  <c r="AB1350" i="30"/>
  <c r="U1350" i="30"/>
  <c r="R1350" i="30"/>
  <c r="Q1350" i="30"/>
  <c r="P1350" i="30"/>
  <c r="H1350" i="30"/>
  <c r="J1350" i="30" s="1"/>
  <c r="AB1349" i="30"/>
  <c r="U1349" i="30"/>
  <c r="P1349" i="30" s="1"/>
  <c r="R1349" i="30"/>
  <c r="Q1349" i="30"/>
  <c r="J1349" i="30"/>
  <c r="I1349" i="30"/>
  <c r="K1349" i="30" s="1"/>
  <c r="M1349" i="30" s="1"/>
  <c r="H1349" i="30"/>
  <c r="AB1348" i="30"/>
  <c r="U1348" i="30"/>
  <c r="P1348" i="30" s="1"/>
  <c r="R1348" i="30"/>
  <c r="Q1348" i="30"/>
  <c r="H1348" i="30"/>
  <c r="AB1347" i="30"/>
  <c r="U1347" i="30"/>
  <c r="R1347" i="30"/>
  <c r="Q1347" i="30"/>
  <c r="P1347" i="30"/>
  <c r="I1347" i="30"/>
  <c r="K1347" i="30" s="1"/>
  <c r="H1347" i="30"/>
  <c r="J1347" i="30" s="1"/>
  <c r="AB1346" i="30"/>
  <c r="U1346" i="30"/>
  <c r="P1346" i="30" s="1"/>
  <c r="R1346" i="30"/>
  <c r="Q1346" i="30"/>
  <c r="H1346" i="30"/>
  <c r="J1346" i="30" s="1"/>
  <c r="AB1345" i="30"/>
  <c r="U1345" i="30"/>
  <c r="P1345" i="30" s="1"/>
  <c r="R1345" i="30"/>
  <c r="Q1345" i="30"/>
  <c r="H1345" i="30"/>
  <c r="J1345" i="30" s="1"/>
  <c r="AB1344" i="30"/>
  <c r="U1344" i="30"/>
  <c r="P1344" i="30" s="1"/>
  <c r="R1344" i="30"/>
  <c r="Q1344" i="30"/>
  <c r="H1344" i="30"/>
  <c r="J1344" i="30" s="1"/>
  <c r="AB1343" i="30"/>
  <c r="U1343" i="30"/>
  <c r="P1343" i="30" s="1"/>
  <c r="R1343" i="30"/>
  <c r="Q1343" i="30"/>
  <c r="H1343" i="30"/>
  <c r="J1343" i="30" s="1"/>
  <c r="AB1342" i="30"/>
  <c r="U1342" i="30"/>
  <c r="P1342" i="30" s="1"/>
  <c r="R1342" i="30"/>
  <c r="Q1342" i="30"/>
  <c r="H1342" i="30"/>
  <c r="J1342" i="30" s="1"/>
  <c r="AB1341" i="30"/>
  <c r="U1341" i="30"/>
  <c r="R1341" i="30"/>
  <c r="Q1341" i="30"/>
  <c r="P1341" i="30"/>
  <c r="H1341" i="30"/>
  <c r="I1341" i="30" s="1"/>
  <c r="K1341" i="30" s="1"/>
  <c r="AB1340" i="30"/>
  <c r="U1340" i="30"/>
  <c r="P1340" i="30" s="1"/>
  <c r="R1340" i="30"/>
  <c r="Q1340" i="30"/>
  <c r="H1340" i="30"/>
  <c r="AB1339" i="30"/>
  <c r="U1339" i="30"/>
  <c r="P1339" i="30" s="1"/>
  <c r="R1339" i="30"/>
  <c r="Q1339" i="30"/>
  <c r="H1339" i="30"/>
  <c r="J1339" i="30" s="1"/>
  <c r="AB1338" i="30"/>
  <c r="U1338" i="30"/>
  <c r="P1338" i="30" s="1"/>
  <c r="R1338" i="30"/>
  <c r="Q1338" i="30"/>
  <c r="H1338" i="30"/>
  <c r="J1338" i="30" s="1"/>
  <c r="AB1337" i="30"/>
  <c r="U1337" i="30"/>
  <c r="P1337" i="30" s="1"/>
  <c r="R1337" i="30"/>
  <c r="Q1337" i="30"/>
  <c r="H1337" i="30"/>
  <c r="AB1336" i="30"/>
  <c r="U1336" i="30"/>
  <c r="P1336" i="30" s="1"/>
  <c r="R1336" i="30"/>
  <c r="Q1336" i="30"/>
  <c r="K1336" i="30"/>
  <c r="I1336" i="30"/>
  <c r="H1336" i="30"/>
  <c r="J1336" i="30" s="1"/>
  <c r="AB1335" i="30"/>
  <c r="U1335" i="30"/>
  <c r="P1335" i="30" s="1"/>
  <c r="R1335" i="30"/>
  <c r="Q1335" i="30"/>
  <c r="H1335" i="30"/>
  <c r="I1335" i="30" s="1"/>
  <c r="K1335" i="30" s="1"/>
  <c r="AB1334" i="30"/>
  <c r="U1334" i="30"/>
  <c r="P1334" i="30" s="1"/>
  <c r="R1334" i="30"/>
  <c r="Q1334" i="30"/>
  <c r="H1334" i="30"/>
  <c r="J1334" i="30" s="1"/>
  <c r="AB1333" i="30"/>
  <c r="U1333" i="30"/>
  <c r="P1333" i="30" s="1"/>
  <c r="R1333" i="30"/>
  <c r="Q1333" i="30"/>
  <c r="J1333" i="30"/>
  <c r="H1333" i="30"/>
  <c r="I1333" i="30" s="1"/>
  <c r="K1333" i="30" s="1"/>
  <c r="AB1332" i="30"/>
  <c r="U1332" i="30"/>
  <c r="P1332" i="30" s="1"/>
  <c r="R1332" i="30"/>
  <c r="Q1332" i="30"/>
  <c r="H1332" i="30"/>
  <c r="J1332" i="30" s="1"/>
  <c r="AB1331" i="30"/>
  <c r="U1331" i="30"/>
  <c r="P1331" i="30" s="1"/>
  <c r="R1331" i="30"/>
  <c r="Q1331" i="30"/>
  <c r="H1331" i="30"/>
  <c r="J1331" i="30" s="1"/>
  <c r="AB1330" i="30"/>
  <c r="U1330" i="30"/>
  <c r="P1330" i="30" s="1"/>
  <c r="R1330" i="30"/>
  <c r="Q1330" i="30"/>
  <c r="H1330" i="30"/>
  <c r="J1330" i="30" s="1"/>
  <c r="AB1329" i="30"/>
  <c r="U1329" i="30"/>
  <c r="P1329" i="30" s="1"/>
  <c r="R1329" i="30"/>
  <c r="Q1329" i="30"/>
  <c r="H1329" i="30"/>
  <c r="J1329" i="30" s="1"/>
  <c r="AB1328" i="30"/>
  <c r="U1328" i="30"/>
  <c r="P1328" i="30" s="1"/>
  <c r="R1328" i="30"/>
  <c r="Q1328" i="30"/>
  <c r="H1328" i="30"/>
  <c r="AB1327" i="30"/>
  <c r="U1327" i="30"/>
  <c r="P1327" i="30" s="1"/>
  <c r="R1327" i="30"/>
  <c r="Q1327" i="30"/>
  <c r="H1327" i="30"/>
  <c r="J1327" i="30" s="1"/>
  <c r="AB1326" i="30"/>
  <c r="U1326" i="30"/>
  <c r="P1326" i="30" s="1"/>
  <c r="R1326" i="30"/>
  <c r="Q1326" i="30"/>
  <c r="H1326" i="30"/>
  <c r="J1326" i="30" s="1"/>
  <c r="AB1325" i="30"/>
  <c r="U1325" i="30"/>
  <c r="P1325" i="30" s="1"/>
  <c r="R1325" i="30"/>
  <c r="Q1325" i="30"/>
  <c r="H1325" i="30"/>
  <c r="AB1324" i="30"/>
  <c r="U1324" i="30"/>
  <c r="P1324" i="30" s="1"/>
  <c r="R1324" i="30"/>
  <c r="Q1324" i="30"/>
  <c r="I1324" i="30"/>
  <c r="K1324" i="30" s="1"/>
  <c r="H1324" i="30"/>
  <c r="J1324" i="30" s="1"/>
  <c r="AB1323" i="30"/>
  <c r="U1323" i="30"/>
  <c r="P1323" i="30" s="1"/>
  <c r="R1323" i="30"/>
  <c r="Q1323" i="30"/>
  <c r="H1323" i="30"/>
  <c r="I1323" i="30" s="1"/>
  <c r="K1323" i="30" s="1"/>
  <c r="AB1322" i="30"/>
  <c r="U1322" i="30"/>
  <c r="P1322" i="30" s="1"/>
  <c r="R1322" i="30"/>
  <c r="Q1322" i="30"/>
  <c r="J1322" i="30"/>
  <c r="H1322" i="30"/>
  <c r="I1322" i="30" s="1"/>
  <c r="K1322" i="30" s="1"/>
  <c r="AB1321" i="30"/>
  <c r="U1321" i="30"/>
  <c r="P1321" i="30" s="1"/>
  <c r="R1321" i="30"/>
  <c r="Q1321" i="30"/>
  <c r="H1321" i="30"/>
  <c r="J1321" i="30" s="1"/>
  <c r="AB1320" i="30"/>
  <c r="U1320" i="30"/>
  <c r="P1320" i="30" s="1"/>
  <c r="R1320" i="30"/>
  <c r="Q1320" i="30"/>
  <c r="H1320" i="30"/>
  <c r="J1320" i="30" s="1"/>
  <c r="AB1319" i="30"/>
  <c r="U1319" i="30"/>
  <c r="P1319" i="30" s="1"/>
  <c r="R1319" i="30"/>
  <c r="Q1319" i="30"/>
  <c r="H1319" i="30"/>
  <c r="AB1318" i="30"/>
  <c r="U1318" i="30"/>
  <c r="P1318" i="30" s="1"/>
  <c r="R1318" i="30"/>
  <c r="Q1318" i="30"/>
  <c r="J1318" i="30"/>
  <c r="H1318" i="30"/>
  <c r="I1318" i="30" s="1"/>
  <c r="K1318" i="30" s="1"/>
  <c r="L1318" i="30" s="1"/>
  <c r="AB1317" i="30"/>
  <c r="U1317" i="30"/>
  <c r="P1317" i="30" s="1"/>
  <c r="R1317" i="30"/>
  <c r="Q1317" i="30"/>
  <c r="H1317" i="30"/>
  <c r="AB1316" i="30"/>
  <c r="U1316" i="30"/>
  <c r="P1316" i="30" s="1"/>
  <c r="R1316" i="30"/>
  <c r="Q1316" i="30"/>
  <c r="H1316" i="30"/>
  <c r="AB1315" i="30"/>
  <c r="U1315" i="30"/>
  <c r="R1315" i="30"/>
  <c r="Q1315" i="30"/>
  <c r="P1315" i="30"/>
  <c r="H1315" i="30"/>
  <c r="AB1314" i="30"/>
  <c r="U1314" i="30"/>
  <c r="P1314" i="30" s="1"/>
  <c r="R1314" i="30"/>
  <c r="Q1314" i="30"/>
  <c r="H1314" i="30"/>
  <c r="I1314" i="30" s="1"/>
  <c r="K1314" i="30" s="1"/>
  <c r="AB1313" i="30"/>
  <c r="U1313" i="30"/>
  <c r="P1313" i="30" s="1"/>
  <c r="R1313" i="30"/>
  <c r="Q1313" i="30"/>
  <c r="H1313" i="30"/>
  <c r="J1313" i="30" s="1"/>
  <c r="AB1312" i="30"/>
  <c r="U1312" i="30"/>
  <c r="P1312" i="30" s="1"/>
  <c r="R1312" i="30"/>
  <c r="Q1312" i="30"/>
  <c r="J1312" i="30"/>
  <c r="I1312" i="30"/>
  <c r="K1312" i="30" s="1"/>
  <c r="M1312" i="30" s="1"/>
  <c r="AB1311" i="30"/>
  <c r="U1311" i="30"/>
  <c r="P1311" i="30" s="1"/>
  <c r="R1311" i="30"/>
  <c r="Q1311" i="30"/>
  <c r="J1311" i="30"/>
  <c r="I1311" i="30"/>
  <c r="K1311" i="30" s="1"/>
  <c r="L1311" i="30" s="1"/>
  <c r="AB1310" i="30"/>
  <c r="U1310" i="30"/>
  <c r="P1310" i="30" s="1"/>
  <c r="R1310" i="30"/>
  <c r="Q1310" i="30"/>
  <c r="H1310" i="30"/>
  <c r="AB1309" i="30"/>
  <c r="U1309" i="30"/>
  <c r="P1309" i="30" s="1"/>
  <c r="R1309" i="30"/>
  <c r="Q1309" i="30"/>
  <c r="H1309" i="30"/>
  <c r="AB1308" i="30"/>
  <c r="U1308" i="30"/>
  <c r="P1308" i="30" s="1"/>
  <c r="R1308" i="30"/>
  <c r="Q1308" i="30"/>
  <c r="H1308" i="30"/>
  <c r="I1308" i="30" s="1"/>
  <c r="K1308" i="30" s="1"/>
  <c r="AB1307" i="30"/>
  <c r="U1307" i="30"/>
  <c r="P1307" i="30" s="1"/>
  <c r="R1307" i="30"/>
  <c r="Q1307" i="30"/>
  <c r="H1307" i="30"/>
  <c r="J1307" i="30" s="1"/>
  <c r="AB1306" i="30"/>
  <c r="U1306" i="30"/>
  <c r="P1306" i="30" s="1"/>
  <c r="R1306" i="30"/>
  <c r="Q1306" i="30"/>
  <c r="H1306" i="30"/>
  <c r="J1306" i="30" s="1"/>
  <c r="AB1305" i="30"/>
  <c r="U1305" i="30"/>
  <c r="P1305" i="30" s="1"/>
  <c r="R1305" i="30"/>
  <c r="Q1305" i="30"/>
  <c r="H1305" i="30"/>
  <c r="J1305" i="30" s="1"/>
  <c r="AB1304" i="30"/>
  <c r="U1304" i="30"/>
  <c r="P1304" i="30" s="1"/>
  <c r="R1304" i="30"/>
  <c r="Q1304" i="30"/>
  <c r="H1304" i="30"/>
  <c r="J1304" i="30" s="1"/>
  <c r="AB1303" i="30"/>
  <c r="U1303" i="30"/>
  <c r="P1303" i="30" s="1"/>
  <c r="R1303" i="30"/>
  <c r="Q1303" i="30"/>
  <c r="H1303" i="30"/>
  <c r="AB1302" i="30"/>
  <c r="U1302" i="30"/>
  <c r="P1302" i="30" s="1"/>
  <c r="R1302" i="30"/>
  <c r="Q1302" i="30"/>
  <c r="H1302" i="30"/>
  <c r="AB1301" i="30"/>
  <c r="U1301" i="30"/>
  <c r="P1301" i="30" s="1"/>
  <c r="R1301" i="30"/>
  <c r="Q1301" i="30"/>
  <c r="H1301" i="30"/>
  <c r="I1301" i="30" s="1"/>
  <c r="K1301" i="30" s="1"/>
  <c r="AB1300" i="30"/>
  <c r="U1300" i="30"/>
  <c r="P1300" i="30" s="1"/>
  <c r="R1300" i="30"/>
  <c r="Q1300" i="30"/>
  <c r="H1300" i="30"/>
  <c r="AB1299" i="30"/>
  <c r="U1299" i="30"/>
  <c r="P1299" i="30" s="1"/>
  <c r="R1299" i="30"/>
  <c r="Q1299" i="30"/>
  <c r="H1299" i="30"/>
  <c r="J1299" i="30" s="1"/>
  <c r="AB1298" i="30"/>
  <c r="U1298" i="30"/>
  <c r="P1298" i="30" s="1"/>
  <c r="R1298" i="30"/>
  <c r="Q1298" i="30"/>
  <c r="H1298" i="30"/>
  <c r="J1298" i="30" s="1"/>
  <c r="AB1297" i="30"/>
  <c r="U1297" i="30"/>
  <c r="P1297" i="30" s="1"/>
  <c r="R1297" i="30"/>
  <c r="Q1297" i="30"/>
  <c r="H1297" i="30"/>
  <c r="AB1296" i="30"/>
  <c r="U1296" i="30"/>
  <c r="P1296" i="30" s="1"/>
  <c r="R1296" i="30"/>
  <c r="Q1296" i="30"/>
  <c r="H1296" i="30"/>
  <c r="I1296" i="30" s="1"/>
  <c r="K1296" i="30" s="1"/>
  <c r="AB1295" i="30"/>
  <c r="U1295" i="30"/>
  <c r="P1295" i="30" s="1"/>
  <c r="R1295" i="30"/>
  <c r="Q1295" i="30"/>
  <c r="H1295" i="30"/>
  <c r="J1295" i="30" s="1"/>
  <c r="AB1294" i="30"/>
  <c r="U1294" i="30"/>
  <c r="P1294" i="30" s="1"/>
  <c r="R1294" i="30"/>
  <c r="Q1294" i="30"/>
  <c r="H1294" i="30"/>
  <c r="AB1293" i="30"/>
  <c r="U1293" i="30"/>
  <c r="P1293" i="30" s="1"/>
  <c r="R1293" i="30"/>
  <c r="Q1293" i="30"/>
  <c r="H1293" i="30"/>
  <c r="AB1292" i="30"/>
  <c r="U1292" i="30"/>
  <c r="P1292" i="30" s="1"/>
  <c r="R1292" i="30"/>
  <c r="Q1292" i="30"/>
  <c r="J1292" i="30"/>
  <c r="H1292" i="30"/>
  <c r="I1292" i="30" s="1"/>
  <c r="K1292" i="30" s="1"/>
  <c r="AB1291" i="30"/>
  <c r="U1291" i="30"/>
  <c r="R1291" i="30"/>
  <c r="Q1291" i="30"/>
  <c r="P1291" i="30"/>
  <c r="H1291" i="30"/>
  <c r="AB1290" i="30"/>
  <c r="U1290" i="30"/>
  <c r="P1290" i="30" s="1"/>
  <c r="R1290" i="30"/>
  <c r="Q1290" i="30"/>
  <c r="H1290" i="30"/>
  <c r="I1290" i="30" s="1"/>
  <c r="K1290" i="30" s="1"/>
  <c r="AB1289" i="30"/>
  <c r="U1289" i="30"/>
  <c r="P1289" i="30" s="1"/>
  <c r="R1289" i="30"/>
  <c r="Q1289" i="30"/>
  <c r="H1289" i="30"/>
  <c r="J1289" i="30" s="1"/>
  <c r="AB1288" i="30"/>
  <c r="U1288" i="30"/>
  <c r="P1288" i="30" s="1"/>
  <c r="R1288" i="30"/>
  <c r="Q1288" i="30"/>
  <c r="H1288" i="30"/>
  <c r="J1288" i="30" s="1"/>
  <c r="AB1287" i="30"/>
  <c r="U1287" i="30"/>
  <c r="P1287" i="30" s="1"/>
  <c r="R1287" i="30"/>
  <c r="Q1287" i="30"/>
  <c r="I1287" i="30"/>
  <c r="K1287" i="30" s="1"/>
  <c r="H1287" i="30"/>
  <c r="J1287" i="30" s="1"/>
  <c r="AB1286" i="30"/>
  <c r="U1286" i="30"/>
  <c r="P1286" i="30" s="1"/>
  <c r="R1286" i="30"/>
  <c r="Q1286" i="30"/>
  <c r="H1286" i="30"/>
  <c r="J1286" i="30" s="1"/>
  <c r="AB1285" i="30"/>
  <c r="U1285" i="30"/>
  <c r="P1285" i="30" s="1"/>
  <c r="R1285" i="30"/>
  <c r="Q1285" i="30"/>
  <c r="H1285" i="30"/>
  <c r="J1285" i="30" s="1"/>
  <c r="AB1284" i="30"/>
  <c r="U1284" i="30"/>
  <c r="P1284" i="30" s="1"/>
  <c r="R1284" i="30"/>
  <c r="Q1284" i="30"/>
  <c r="H1284" i="30"/>
  <c r="J1284" i="30" s="1"/>
  <c r="AB1283" i="30"/>
  <c r="U1283" i="30"/>
  <c r="P1283" i="30" s="1"/>
  <c r="R1283" i="30"/>
  <c r="Q1283" i="30"/>
  <c r="H1283" i="30"/>
  <c r="J1283" i="30" s="1"/>
  <c r="AB1282" i="30"/>
  <c r="U1282" i="30"/>
  <c r="P1282" i="30" s="1"/>
  <c r="R1282" i="30"/>
  <c r="Q1282" i="30"/>
  <c r="H1282" i="30"/>
  <c r="AB1281" i="30"/>
  <c r="U1281" i="30"/>
  <c r="P1281" i="30" s="1"/>
  <c r="R1281" i="30"/>
  <c r="Q1281" i="30"/>
  <c r="H1281" i="30"/>
  <c r="J1281" i="30" s="1"/>
  <c r="AB1280" i="30"/>
  <c r="U1280" i="30"/>
  <c r="P1280" i="30" s="1"/>
  <c r="R1280" i="30"/>
  <c r="Q1280" i="30"/>
  <c r="H1280" i="30"/>
  <c r="J1280" i="30" s="1"/>
  <c r="AB1279" i="30"/>
  <c r="U1279" i="30"/>
  <c r="P1279" i="30" s="1"/>
  <c r="R1279" i="30"/>
  <c r="Q1279" i="30"/>
  <c r="H1279" i="30"/>
  <c r="I1279" i="30" s="1"/>
  <c r="K1279" i="30" s="1"/>
  <c r="M1279" i="30" s="1"/>
  <c r="AB1278" i="30"/>
  <c r="U1278" i="30"/>
  <c r="P1278" i="30" s="1"/>
  <c r="R1278" i="30"/>
  <c r="Q1278" i="30"/>
  <c r="H1278" i="30"/>
  <c r="AB1277" i="30"/>
  <c r="U1277" i="30"/>
  <c r="P1277" i="30" s="1"/>
  <c r="R1277" i="30"/>
  <c r="Q1277" i="30"/>
  <c r="H1277" i="30"/>
  <c r="AB1276" i="30"/>
  <c r="U1276" i="30"/>
  <c r="P1276" i="30" s="1"/>
  <c r="R1276" i="30"/>
  <c r="Q1276" i="30"/>
  <c r="H1276" i="30"/>
  <c r="I1276" i="30" s="1"/>
  <c r="K1276" i="30" s="1"/>
  <c r="AB1275" i="30"/>
  <c r="U1275" i="30"/>
  <c r="P1275" i="30" s="1"/>
  <c r="R1275" i="30"/>
  <c r="Q1275" i="30"/>
  <c r="H1275" i="30"/>
  <c r="AB1274" i="30"/>
  <c r="U1274" i="30"/>
  <c r="P1274" i="30" s="1"/>
  <c r="R1274" i="30"/>
  <c r="Q1274" i="30"/>
  <c r="H1274" i="30"/>
  <c r="AB1273" i="30"/>
  <c r="U1273" i="30"/>
  <c r="P1273" i="30" s="1"/>
  <c r="R1273" i="30"/>
  <c r="Q1273" i="30"/>
  <c r="H1273" i="30"/>
  <c r="J1273" i="30" s="1"/>
  <c r="AB1272" i="30"/>
  <c r="U1272" i="30"/>
  <c r="P1272" i="30" s="1"/>
  <c r="R1272" i="30"/>
  <c r="Q1272" i="30"/>
  <c r="H1272" i="30"/>
  <c r="J1272" i="30" s="1"/>
  <c r="AB1271" i="30"/>
  <c r="U1271" i="30"/>
  <c r="P1271" i="30" s="1"/>
  <c r="R1271" i="30"/>
  <c r="Q1271" i="30"/>
  <c r="H1271" i="30"/>
  <c r="J1271" i="30" s="1"/>
  <c r="AB1270" i="30"/>
  <c r="U1270" i="30"/>
  <c r="P1270" i="30" s="1"/>
  <c r="R1270" i="30"/>
  <c r="Q1270" i="30"/>
  <c r="H1270" i="30"/>
  <c r="J1270" i="30" s="1"/>
  <c r="AB1269" i="30"/>
  <c r="U1269" i="30"/>
  <c r="P1269" i="30" s="1"/>
  <c r="R1269" i="30"/>
  <c r="Q1269" i="30"/>
  <c r="H1269" i="30"/>
  <c r="I1269" i="30" s="1"/>
  <c r="K1269" i="30" s="1"/>
  <c r="M1269" i="30" s="1"/>
  <c r="AB1268" i="30"/>
  <c r="U1268" i="30"/>
  <c r="P1268" i="30" s="1"/>
  <c r="R1268" i="30"/>
  <c r="Q1268" i="30"/>
  <c r="H1268" i="30"/>
  <c r="J1268" i="30" s="1"/>
  <c r="AB1267" i="30"/>
  <c r="U1267" i="30"/>
  <c r="P1267" i="30" s="1"/>
  <c r="R1267" i="30"/>
  <c r="Q1267" i="30"/>
  <c r="H1267" i="30"/>
  <c r="J1267" i="30" s="1"/>
  <c r="AB1266" i="30"/>
  <c r="U1266" i="30"/>
  <c r="P1266" i="30" s="1"/>
  <c r="R1266" i="30"/>
  <c r="Q1266" i="30"/>
  <c r="H1266" i="30"/>
  <c r="J1266" i="30" s="1"/>
  <c r="AB1265" i="30"/>
  <c r="U1265" i="30"/>
  <c r="R1265" i="30"/>
  <c r="Q1265" i="30"/>
  <c r="P1265" i="30"/>
  <c r="H1265" i="30"/>
  <c r="J1265" i="30" s="1"/>
  <c r="AB1264" i="30"/>
  <c r="U1264" i="30"/>
  <c r="P1264" i="30" s="1"/>
  <c r="R1264" i="30"/>
  <c r="Q1264" i="30"/>
  <c r="I1264" i="30"/>
  <c r="K1264" i="30" s="1"/>
  <c r="H1264" i="30"/>
  <c r="J1264" i="30" s="1"/>
  <c r="AB1263" i="30"/>
  <c r="U1263" i="30"/>
  <c r="P1263" i="30" s="1"/>
  <c r="R1263" i="30"/>
  <c r="Q1263" i="30"/>
  <c r="H1263" i="30"/>
  <c r="J1263" i="30" s="1"/>
  <c r="AB1262" i="30"/>
  <c r="U1262" i="30"/>
  <c r="P1262" i="30" s="1"/>
  <c r="R1262" i="30"/>
  <c r="Q1262" i="30"/>
  <c r="I1262" i="30"/>
  <c r="K1262" i="30" s="1"/>
  <c r="H1262" i="30"/>
  <c r="J1262" i="30" s="1"/>
  <c r="AB1261" i="30"/>
  <c r="U1261" i="30"/>
  <c r="P1261" i="30" s="1"/>
  <c r="R1261" i="30"/>
  <c r="Q1261" i="30"/>
  <c r="H1261" i="30"/>
  <c r="J1261" i="30" s="1"/>
  <c r="AB1260" i="30"/>
  <c r="U1260" i="30"/>
  <c r="R1260" i="30"/>
  <c r="Q1260" i="30"/>
  <c r="P1260" i="30"/>
  <c r="H1260" i="30"/>
  <c r="J1260" i="30" s="1"/>
  <c r="AB1259" i="30"/>
  <c r="U1259" i="30"/>
  <c r="P1259" i="30" s="1"/>
  <c r="R1259" i="30"/>
  <c r="Q1259" i="30"/>
  <c r="J1259" i="30"/>
  <c r="I1259" i="30"/>
  <c r="K1259" i="30" s="1"/>
  <c r="H1259" i="30"/>
  <c r="AB1258" i="30"/>
  <c r="U1258" i="30"/>
  <c r="P1258" i="30" s="1"/>
  <c r="R1258" i="30"/>
  <c r="Q1258" i="30"/>
  <c r="H1258" i="30"/>
  <c r="AB1257" i="30"/>
  <c r="U1257" i="30"/>
  <c r="R1257" i="30"/>
  <c r="Q1257" i="30"/>
  <c r="P1257" i="30"/>
  <c r="H1257" i="30"/>
  <c r="J1257" i="30" s="1"/>
  <c r="AB1256" i="30"/>
  <c r="U1256" i="30"/>
  <c r="P1256" i="30" s="1"/>
  <c r="R1256" i="30"/>
  <c r="Q1256" i="30"/>
  <c r="H1256" i="30"/>
  <c r="AB1255" i="30"/>
  <c r="U1255" i="30"/>
  <c r="P1255" i="30" s="1"/>
  <c r="R1255" i="30"/>
  <c r="Q1255" i="30"/>
  <c r="H1255" i="30"/>
  <c r="J1255" i="30" s="1"/>
  <c r="AB1254" i="30"/>
  <c r="U1254" i="30"/>
  <c r="P1254" i="30" s="1"/>
  <c r="R1254" i="30"/>
  <c r="Q1254" i="30"/>
  <c r="H1254" i="30"/>
  <c r="AB1253" i="30"/>
  <c r="U1253" i="30"/>
  <c r="R1253" i="30"/>
  <c r="Q1253" i="30"/>
  <c r="P1253" i="30"/>
  <c r="H1253" i="30"/>
  <c r="AB1252" i="30"/>
  <c r="U1252" i="30"/>
  <c r="P1252" i="30" s="1"/>
  <c r="R1252" i="30"/>
  <c r="Q1252" i="30"/>
  <c r="H1252" i="30"/>
  <c r="J1252" i="30" s="1"/>
  <c r="AB1251" i="30"/>
  <c r="U1251" i="30"/>
  <c r="P1251" i="30" s="1"/>
  <c r="R1251" i="30"/>
  <c r="Q1251" i="30"/>
  <c r="H1251" i="30"/>
  <c r="I1251" i="30" s="1"/>
  <c r="K1251" i="30" s="1"/>
  <c r="L1251" i="30" s="1"/>
  <c r="AB1250" i="30"/>
  <c r="U1250" i="30"/>
  <c r="P1250" i="30" s="1"/>
  <c r="R1250" i="30"/>
  <c r="Q1250" i="30"/>
  <c r="H1250" i="30"/>
  <c r="J1250" i="30" s="1"/>
  <c r="AB1249" i="30"/>
  <c r="U1249" i="30"/>
  <c r="P1249" i="30" s="1"/>
  <c r="R1249" i="30"/>
  <c r="Q1249" i="30"/>
  <c r="H1249" i="30"/>
  <c r="J1249" i="30" s="1"/>
  <c r="AB1248" i="30"/>
  <c r="U1248" i="30"/>
  <c r="P1248" i="30" s="1"/>
  <c r="R1248" i="30"/>
  <c r="Q1248" i="30"/>
  <c r="H1248" i="30"/>
  <c r="J1248" i="30" s="1"/>
  <c r="AB1247" i="30"/>
  <c r="U1247" i="30"/>
  <c r="P1247" i="30" s="1"/>
  <c r="R1247" i="30"/>
  <c r="Q1247" i="30"/>
  <c r="H1247" i="30"/>
  <c r="I1247" i="30" s="1"/>
  <c r="K1247" i="30" s="1"/>
  <c r="AB1246" i="30"/>
  <c r="U1246" i="30"/>
  <c r="R1246" i="30"/>
  <c r="Q1246" i="30"/>
  <c r="P1246" i="30"/>
  <c r="H1246" i="30"/>
  <c r="I1246" i="30" s="1"/>
  <c r="K1246" i="30" s="1"/>
  <c r="AB1245" i="30"/>
  <c r="U1245" i="30"/>
  <c r="P1245" i="30" s="1"/>
  <c r="R1245" i="30"/>
  <c r="Q1245" i="30"/>
  <c r="H1245" i="30"/>
  <c r="J1245" i="30" s="1"/>
  <c r="AB1244" i="30"/>
  <c r="U1244" i="30"/>
  <c r="P1244" i="30" s="1"/>
  <c r="R1244" i="30"/>
  <c r="Q1244" i="30"/>
  <c r="H1244" i="30"/>
  <c r="I1244" i="30" s="1"/>
  <c r="K1244" i="30" s="1"/>
  <c r="AB1243" i="30"/>
  <c r="U1243" i="30"/>
  <c r="P1243" i="30" s="1"/>
  <c r="R1243" i="30"/>
  <c r="Q1243" i="30"/>
  <c r="I1243" i="30"/>
  <c r="K1243" i="30" s="1"/>
  <c r="H1243" i="30"/>
  <c r="J1243" i="30" s="1"/>
  <c r="AB1242" i="30"/>
  <c r="U1242" i="30"/>
  <c r="P1242" i="30" s="1"/>
  <c r="R1242" i="30"/>
  <c r="Q1242" i="30"/>
  <c r="I1242" i="30"/>
  <c r="K1242" i="30" s="1"/>
  <c r="H1242" i="30"/>
  <c r="J1242" i="30" s="1"/>
  <c r="AB1241" i="30"/>
  <c r="U1241" i="30"/>
  <c r="P1241" i="30" s="1"/>
  <c r="R1241" i="30"/>
  <c r="Q1241" i="30"/>
  <c r="H1241" i="30"/>
  <c r="AB1240" i="30"/>
  <c r="U1240" i="30"/>
  <c r="P1240" i="30" s="1"/>
  <c r="R1240" i="30"/>
  <c r="Q1240" i="30"/>
  <c r="I1240" i="30"/>
  <c r="K1240" i="30" s="1"/>
  <c r="H1240" i="30"/>
  <c r="J1240" i="30" s="1"/>
  <c r="AB1239" i="30"/>
  <c r="U1239" i="30"/>
  <c r="P1239" i="30" s="1"/>
  <c r="R1239" i="30"/>
  <c r="Q1239" i="30"/>
  <c r="H1239" i="30"/>
  <c r="J1239" i="30" s="1"/>
  <c r="AB1238" i="30"/>
  <c r="U1238" i="30"/>
  <c r="P1238" i="30" s="1"/>
  <c r="R1238" i="30"/>
  <c r="Q1238" i="30"/>
  <c r="H1238" i="30"/>
  <c r="J1238" i="30" s="1"/>
  <c r="AB1237" i="30"/>
  <c r="U1237" i="30"/>
  <c r="P1237" i="30" s="1"/>
  <c r="R1237" i="30"/>
  <c r="Q1237" i="30"/>
  <c r="H1237" i="30"/>
  <c r="AB1236" i="30"/>
  <c r="U1236" i="30"/>
  <c r="P1236" i="30" s="1"/>
  <c r="R1236" i="30"/>
  <c r="Q1236" i="30"/>
  <c r="H1236" i="30"/>
  <c r="AB1235" i="30"/>
  <c r="U1235" i="30"/>
  <c r="P1235" i="30" s="1"/>
  <c r="R1235" i="30"/>
  <c r="Q1235" i="30"/>
  <c r="H1235" i="30"/>
  <c r="AB1234" i="30"/>
  <c r="U1234" i="30"/>
  <c r="P1234" i="30" s="1"/>
  <c r="R1234" i="30"/>
  <c r="Q1234" i="30"/>
  <c r="H1234" i="30"/>
  <c r="AB1233" i="30"/>
  <c r="U1233" i="30"/>
  <c r="P1233" i="30" s="1"/>
  <c r="R1233" i="30"/>
  <c r="Q1233" i="30"/>
  <c r="H1233" i="30"/>
  <c r="AB1232" i="30"/>
  <c r="U1232" i="30"/>
  <c r="P1232" i="30" s="1"/>
  <c r="R1232" i="30"/>
  <c r="Q1232" i="30"/>
  <c r="H1232" i="30"/>
  <c r="J1232" i="30" s="1"/>
  <c r="AB1231" i="30"/>
  <c r="U1231" i="30"/>
  <c r="P1231" i="30" s="1"/>
  <c r="R1231" i="30"/>
  <c r="Q1231" i="30"/>
  <c r="H1231" i="30"/>
  <c r="J1231" i="30" s="1"/>
  <c r="AB1230" i="30"/>
  <c r="U1230" i="30"/>
  <c r="P1230" i="30" s="1"/>
  <c r="R1230" i="30"/>
  <c r="Q1230" i="30"/>
  <c r="H1230" i="30"/>
  <c r="J1230" i="30" s="1"/>
  <c r="AB1229" i="30"/>
  <c r="U1229" i="30"/>
  <c r="P1229" i="30" s="1"/>
  <c r="R1229" i="30"/>
  <c r="Q1229" i="30"/>
  <c r="H1229" i="30"/>
  <c r="J1229" i="30" s="1"/>
  <c r="AB1228" i="30"/>
  <c r="U1228" i="30"/>
  <c r="P1228" i="30" s="1"/>
  <c r="R1228" i="30"/>
  <c r="Q1228" i="30"/>
  <c r="H1228" i="30"/>
  <c r="J1228" i="30" s="1"/>
  <c r="AB1227" i="30"/>
  <c r="U1227" i="30"/>
  <c r="P1227" i="30" s="1"/>
  <c r="R1227" i="30"/>
  <c r="Q1227" i="30"/>
  <c r="H1227" i="30"/>
  <c r="I1227" i="30" s="1"/>
  <c r="K1227" i="30" s="1"/>
  <c r="AB1226" i="30"/>
  <c r="U1226" i="30"/>
  <c r="R1226" i="30"/>
  <c r="Q1226" i="30"/>
  <c r="P1226" i="30"/>
  <c r="J1226" i="30"/>
  <c r="H1226" i="30"/>
  <c r="I1226" i="30" s="1"/>
  <c r="K1226" i="30" s="1"/>
  <c r="M1226" i="30" s="1"/>
  <c r="AB1225" i="30"/>
  <c r="U1225" i="30"/>
  <c r="P1225" i="30" s="1"/>
  <c r="R1225" i="30"/>
  <c r="Q1225" i="30"/>
  <c r="H1225" i="30"/>
  <c r="AB1224" i="30"/>
  <c r="U1224" i="30"/>
  <c r="R1224" i="30"/>
  <c r="Q1224" i="30"/>
  <c r="P1224" i="30"/>
  <c r="H1224" i="30"/>
  <c r="J1224" i="30" s="1"/>
  <c r="AB1223" i="30"/>
  <c r="U1223" i="30"/>
  <c r="P1223" i="30" s="1"/>
  <c r="R1223" i="30"/>
  <c r="Q1223" i="30"/>
  <c r="H1223" i="30"/>
  <c r="J1223" i="30" s="1"/>
  <c r="AB1222" i="30"/>
  <c r="U1222" i="30"/>
  <c r="P1222" i="30" s="1"/>
  <c r="R1222" i="30"/>
  <c r="Q1222" i="30"/>
  <c r="H1222" i="30"/>
  <c r="I1222" i="30" s="1"/>
  <c r="K1222" i="30" s="1"/>
  <c r="AB1221" i="30"/>
  <c r="U1221" i="30"/>
  <c r="P1221" i="30" s="1"/>
  <c r="R1221" i="30"/>
  <c r="Q1221" i="30"/>
  <c r="H1221" i="30"/>
  <c r="J1221" i="30" s="1"/>
  <c r="AB1220" i="30"/>
  <c r="U1220" i="30"/>
  <c r="P1220" i="30" s="1"/>
  <c r="R1220" i="30"/>
  <c r="Q1220" i="30"/>
  <c r="H1220" i="30"/>
  <c r="J1220" i="30" s="1"/>
  <c r="AB1219" i="30"/>
  <c r="U1219" i="30"/>
  <c r="P1219" i="30" s="1"/>
  <c r="R1219" i="30"/>
  <c r="Q1219" i="30"/>
  <c r="H1219" i="30"/>
  <c r="AB1218" i="30"/>
  <c r="U1218" i="30"/>
  <c r="P1218" i="30" s="1"/>
  <c r="R1218" i="30"/>
  <c r="Q1218" i="30"/>
  <c r="H1218" i="30"/>
  <c r="AB1217" i="30"/>
  <c r="U1217" i="30"/>
  <c r="P1217" i="30" s="1"/>
  <c r="R1217" i="30"/>
  <c r="Q1217" i="30"/>
  <c r="H1217" i="30"/>
  <c r="J1217" i="30" s="1"/>
  <c r="AB1216" i="30"/>
  <c r="U1216" i="30"/>
  <c r="P1216" i="30" s="1"/>
  <c r="R1216" i="30"/>
  <c r="Q1216" i="30"/>
  <c r="H1216" i="30"/>
  <c r="I1216" i="30" s="1"/>
  <c r="K1216" i="30" s="1"/>
  <c r="AB1215" i="30"/>
  <c r="U1215" i="30"/>
  <c r="P1215" i="30" s="1"/>
  <c r="R1215" i="30"/>
  <c r="Q1215" i="30"/>
  <c r="H1215" i="30"/>
  <c r="J1215" i="30" s="1"/>
  <c r="AB1214" i="30"/>
  <c r="U1214" i="30"/>
  <c r="P1214" i="30" s="1"/>
  <c r="R1214" i="30"/>
  <c r="Q1214" i="30"/>
  <c r="H1214" i="30"/>
  <c r="J1214" i="30" s="1"/>
  <c r="AB1213" i="30"/>
  <c r="U1213" i="30"/>
  <c r="P1213" i="30" s="1"/>
  <c r="R1213" i="30"/>
  <c r="Q1213" i="30"/>
  <c r="H1213" i="30"/>
  <c r="AB1212" i="30"/>
  <c r="U1212" i="30"/>
  <c r="P1212" i="30" s="1"/>
  <c r="R1212" i="30"/>
  <c r="Q1212" i="30"/>
  <c r="H1212" i="30"/>
  <c r="J1212" i="30" s="1"/>
  <c r="AB1211" i="30"/>
  <c r="U1211" i="30"/>
  <c r="P1211" i="30" s="1"/>
  <c r="R1211" i="30"/>
  <c r="Q1211" i="30"/>
  <c r="H1211" i="30"/>
  <c r="AB1210" i="30"/>
  <c r="U1210" i="30"/>
  <c r="P1210" i="30" s="1"/>
  <c r="R1210" i="30"/>
  <c r="Q1210" i="30"/>
  <c r="H1210" i="30"/>
  <c r="I1210" i="30" s="1"/>
  <c r="K1210" i="30" s="1"/>
  <c r="AB1209" i="30"/>
  <c r="U1209" i="30"/>
  <c r="P1209" i="30" s="1"/>
  <c r="R1209" i="30"/>
  <c r="Q1209" i="30"/>
  <c r="H1209" i="30"/>
  <c r="I1209" i="30" s="1"/>
  <c r="K1209" i="30" s="1"/>
  <c r="M1209" i="30" s="1"/>
  <c r="AB1208" i="30"/>
  <c r="U1208" i="30"/>
  <c r="P1208" i="30" s="1"/>
  <c r="R1208" i="30"/>
  <c r="Q1208" i="30"/>
  <c r="H1208" i="30"/>
  <c r="J1208" i="30" s="1"/>
  <c r="AB1207" i="30"/>
  <c r="U1207" i="30"/>
  <c r="P1207" i="30" s="1"/>
  <c r="R1207" i="30"/>
  <c r="Q1207" i="30"/>
  <c r="J1207" i="30"/>
  <c r="I1207" i="30"/>
  <c r="K1207" i="30" s="1"/>
  <c r="M1207" i="30" s="1"/>
  <c r="H1207" i="30"/>
  <c r="AB1206" i="30"/>
  <c r="U1206" i="30"/>
  <c r="P1206" i="30" s="1"/>
  <c r="R1206" i="30"/>
  <c r="Q1206" i="30"/>
  <c r="H1206" i="30"/>
  <c r="AB1205" i="30"/>
  <c r="U1205" i="30"/>
  <c r="P1205" i="30" s="1"/>
  <c r="R1205" i="30"/>
  <c r="Q1205" i="30"/>
  <c r="H1205" i="30"/>
  <c r="AB1204" i="30"/>
  <c r="U1204" i="30"/>
  <c r="P1204" i="30" s="1"/>
  <c r="R1204" i="30"/>
  <c r="Q1204" i="30"/>
  <c r="H1204" i="30"/>
  <c r="AB1203" i="30"/>
  <c r="U1203" i="30"/>
  <c r="P1203" i="30" s="1"/>
  <c r="R1203" i="30"/>
  <c r="Q1203" i="30"/>
  <c r="H1203" i="30"/>
  <c r="AB1202" i="30"/>
  <c r="U1202" i="30"/>
  <c r="P1202" i="30" s="1"/>
  <c r="R1202" i="30"/>
  <c r="Q1202" i="30"/>
  <c r="H1202" i="30"/>
  <c r="AB1201" i="30"/>
  <c r="U1201" i="30"/>
  <c r="P1201" i="30" s="1"/>
  <c r="R1201" i="30"/>
  <c r="Q1201" i="30"/>
  <c r="H1201" i="30"/>
  <c r="J1201" i="30" s="1"/>
  <c r="AB1200" i="30"/>
  <c r="U1200" i="30"/>
  <c r="R1200" i="30"/>
  <c r="Q1200" i="30"/>
  <c r="P1200" i="30"/>
  <c r="I1200" i="30"/>
  <c r="K1200" i="30" s="1"/>
  <c r="H1200" i="30"/>
  <c r="J1200" i="30" s="1"/>
  <c r="AB1199" i="30"/>
  <c r="U1199" i="30"/>
  <c r="P1199" i="30" s="1"/>
  <c r="R1199" i="30"/>
  <c r="Q1199" i="30"/>
  <c r="H1199" i="30"/>
  <c r="J1199" i="30" s="1"/>
  <c r="AB1198" i="30"/>
  <c r="U1198" i="30"/>
  <c r="P1198" i="30" s="1"/>
  <c r="R1198" i="30"/>
  <c r="Q1198" i="30"/>
  <c r="J1198" i="30"/>
  <c r="H1198" i="30"/>
  <c r="I1198" i="30" s="1"/>
  <c r="K1198" i="30" s="1"/>
  <c r="AB1197" i="30"/>
  <c r="U1197" i="30"/>
  <c r="P1197" i="30" s="1"/>
  <c r="R1197" i="30"/>
  <c r="Q1197" i="30"/>
  <c r="H1197" i="30"/>
  <c r="J1197" i="30" s="1"/>
  <c r="AB1196" i="30"/>
  <c r="U1196" i="30"/>
  <c r="P1196" i="30" s="1"/>
  <c r="R1196" i="30"/>
  <c r="Q1196" i="30"/>
  <c r="H1196" i="30"/>
  <c r="I1196" i="30" s="1"/>
  <c r="K1196" i="30" s="1"/>
  <c r="M1196" i="30" s="1"/>
  <c r="AB1195" i="30"/>
  <c r="U1195" i="30"/>
  <c r="P1195" i="30" s="1"/>
  <c r="R1195" i="30"/>
  <c r="Q1195" i="30"/>
  <c r="H1195" i="30"/>
  <c r="I1195" i="30" s="1"/>
  <c r="K1195" i="30" s="1"/>
  <c r="AB1194" i="30"/>
  <c r="U1194" i="30"/>
  <c r="P1194" i="30" s="1"/>
  <c r="R1194" i="30"/>
  <c r="Q1194" i="30"/>
  <c r="H1194" i="30"/>
  <c r="J1194" i="30" s="1"/>
  <c r="AB1193" i="30"/>
  <c r="U1193" i="30"/>
  <c r="P1193" i="30" s="1"/>
  <c r="R1193" i="30"/>
  <c r="Q1193" i="30"/>
  <c r="H1193" i="30"/>
  <c r="J1193" i="30" s="1"/>
  <c r="AB1192" i="30"/>
  <c r="U1192" i="30"/>
  <c r="P1192" i="30" s="1"/>
  <c r="R1192" i="30"/>
  <c r="Q1192" i="30"/>
  <c r="H1192" i="30"/>
  <c r="AB1191" i="30"/>
  <c r="U1191" i="30"/>
  <c r="P1191" i="30" s="1"/>
  <c r="R1191" i="30"/>
  <c r="Q1191" i="30"/>
  <c r="K1191" i="30"/>
  <c r="J1191" i="30"/>
  <c r="H1191" i="30"/>
  <c r="I1191" i="30" s="1"/>
  <c r="AB1190" i="30"/>
  <c r="U1190" i="30"/>
  <c r="R1190" i="30"/>
  <c r="Q1190" i="30"/>
  <c r="P1190" i="30"/>
  <c r="J1190" i="30"/>
  <c r="H1190" i="30"/>
  <c r="I1190" i="30" s="1"/>
  <c r="K1190" i="30" s="1"/>
  <c r="M1190" i="30" s="1"/>
  <c r="AB1189" i="30"/>
  <c r="U1189" i="30"/>
  <c r="P1189" i="30" s="1"/>
  <c r="R1189" i="30"/>
  <c r="Q1189" i="30"/>
  <c r="H1189" i="30"/>
  <c r="AB1188" i="30"/>
  <c r="U1188" i="30"/>
  <c r="P1188" i="30" s="1"/>
  <c r="R1188" i="30"/>
  <c r="Q1188" i="30"/>
  <c r="I1188" i="30"/>
  <c r="K1188" i="30" s="1"/>
  <c r="M1188" i="30" s="1"/>
  <c r="H1188" i="30"/>
  <c r="J1188" i="30" s="1"/>
  <c r="AB1187" i="30"/>
  <c r="U1187" i="30"/>
  <c r="P1187" i="30" s="1"/>
  <c r="R1187" i="30"/>
  <c r="Q1187" i="30"/>
  <c r="J1187" i="30"/>
  <c r="H1187" i="30"/>
  <c r="I1187" i="30" s="1"/>
  <c r="K1187" i="30" s="1"/>
  <c r="AB1186" i="30"/>
  <c r="U1186" i="30"/>
  <c r="R1186" i="30"/>
  <c r="Q1186" i="30"/>
  <c r="P1186" i="30"/>
  <c r="I1186" i="30"/>
  <c r="K1186" i="30" s="1"/>
  <c r="H1186" i="30"/>
  <c r="J1186" i="30" s="1"/>
  <c r="AB1185" i="30"/>
  <c r="U1185" i="30"/>
  <c r="P1185" i="30" s="1"/>
  <c r="R1185" i="30"/>
  <c r="Q1185" i="30"/>
  <c r="H1185" i="30"/>
  <c r="AB1184" i="30"/>
  <c r="U1184" i="30"/>
  <c r="P1184" i="30" s="1"/>
  <c r="R1184" i="30"/>
  <c r="Q1184" i="30"/>
  <c r="H1184" i="30"/>
  <c r="I1184" i="30" s="1"/>
  <c r="K1184" i="30" s="1"/>
  <c r="AB1183" i="30"/>
  <c r="U1183" i="30"/>
  <c r="P1183" i="30" s="1"/>
  <c r="R1183" i="30"/>
  <c r="Q1183" i="30"/>
  <c r="H1183" i="30"/>
  <c r="AB1182" i="30"/>
  <c r="U1182" i="30"/>
  <c r="P1182" i="30" s="1"/>
  <c r="R1182" i="30"/>
  <c r="Q1182" i="30"/>
  <c r="H1182" i="30"/>
  <c r="I1182" i="30" s="1"/>
  <c r="K1182" i="30" s="1"/>
  <c r="L1182" i="30" s="1"/>
  <c r="AB1181" i="30"/>
  <c r="U1181" i="30"/>
  <c r="P1181" i="30" s="1"/>
  <c r="R1181" i="30"/>
  <c r="Q1181" i="30"/>
  <c r="H1181" i="30"/>
  <c r="J1181" i="30" s="1"/>
  <c r="AB1180" i="30"/>
  <c r="U1180" i="30"/>
  <c r="P1180" i="30" s="1"/>
  <c r="R1180" i="30"/>
  <c r="Q1180" i="30"/>
  <c r="H1180" i="30"/>
  <c r="J1180" i="30" s="1"/>
  <c r="AB1179" i="30"/>
  <c r="U1179" i="30"/>
  <c r="P1179" i="30" s="1"/>
  <c r="R1179" i="30"/>
  <c r="Q1179" i="30"/>
  <c r="H1179" i="30"/>
  <c r="J1179" i="30" s="1"/>
  <c r="AB1178" i="30"/>
  <c r="U1178" i="30"/>
  <c r="P1178" i="30" s="1"/>
  <c r="R1178" i="30"/>
  <c r="Q1178" i="30"/>
  <c r="H1178" i="30"/>
  <c r="AB1177" i="30"/>
  <c r="U1177" i="30"/>
  <c r="P1177" i="30" s="1"/>
  <c r="R1177" i="30"/>
  <c r="Q1177" i="30"/>
  <c r="H1177" i="30"/>
  <c r="I1177" i="30" s="1"/>
  <c r="K1177" i="30" s="1"/>
  <c r="M1177" i="30" s="1"/>
  <c r="AB1176" i="30"/>
  <c r="U1176" i="30"/>
  <c r="P1176" i="30" s="1"/>
  <c r="R1176" i="30"/>
  <c r="Q1176" i="30"/>
  <c r="H1176" i="30"/>
  <c r="I1176" i="30" s="1"/>
  <c r="K1176" i="30" s="1"/>
  <c r="M1176" i="30" s="1"/>
  <c r="AB1175" i="30"/>
  <c r="U1175" i="30"/>
  <c r="P1175" i="30" s="1"/>
  <c r="R1175" i="30"/>
  <c r="Q1175" i="30"/>
  <c r="H1175" i="30"/>
  <c r="AB1174" i="30"/>
  <c r="U1174" i="30"/>
  <c r="P1174" i="30" s="1"/>
  <c r="R1174" i="30"/>
  <c r="Q1174" i="30"/>
  <c r="H1174" i="30"/>
  <c r="AB1173" i="30"/>
  <c r="U1173" i="30"/>
  <c r="P1173" i="30" s="1"/>
  <c r="R1173" i="30"/>
  <c r="Q1173" i="30"/>
  <c r="H1173" i="30"/>
  <c r="J1173" i="30" s="1"/>
  <c r="AB1172" i="30"/>
  <c r="U1172" i="30"/>
  <c r="P1172" i="30" s="1"/>
  <c r="R1172" i="30"/>
  <c r="Q1172" i="30"/>
  <c r="H1172" i="30"/>
  <c r="AB1171" i="30"/>
  <c r="U1171" i="30"/>
  <c r="P1171" i="30" s="1"/>
  <c r="R1171" i="30"/>
  <c r="Q1171" i="30"/>
  <c r="H1171" i="30"/>
  <c r="AB1170" i="30"/>
  <c r="U1170" i="30"/>
  <c r="P1170" i="30" s="1"/>
  <c r="R1170" i="30"/>
  <c r="Q1170" i="30"/>
  <c r="H1170" i="30"/>
  <c r="AB1169" i="30"/>
  <c r="U1169" i="30"/>
  <c r="P1169" i="30" s="1"/>
  <c r="R1169" i="30"/>
  <c r="Q1169" i="30"/>
  <c r="H1169" i="30"/>
  <c r="J1169" i="30" s="1"/>
  <c r="AB1168" i="30"/>
  <c r="U1168" i="30"/>
  <c r="R1168" i="30"/>
  <c r="Q1168" i="30"/>
  <c r="P1168" i="30"/>
  <c r="H1168" i="30"/>
  <c r="I1168" i="30" s="1"/>
  <c r="K1168" i="30" s="1"/>
  <c r="AB1167" i="30"/>
  <c r="U1167" i="30"/>
  <c r="R1167" i="30"/>
  <c r="Q1167" i="30"/>
  <c r="P1167" i="30"/>
  <c r="I1167" i="30"/>
  <c r="K1167" i="30" s="1"/>
  <c r="H1167" i="30"/>
  <c r="J1167" i="30" s="1"/>
  <c r="AB1166" i="30"/>
  <c r="U1166" i="30"/>
  <c r="P1166" i="30" s="1"/>
  <c r="R1166" i="30"/>
  <c r="Q1166" i="30"/>
  <c r="H1166" i="30"/>
  <c r="I1166" i="30" s="1"/>
  <c r="K1166" i="30" s="1"/>
  <c r="AB1165" i="30"/>
  <c r="U1165" i="30"/>
  <c r="P1165" i="30" s="1"/>
  <c r="R1165" i="30"/>
  <c r="Q1165" i="30"/>
  <c r="H1165" i="30"/>
  <c r="J1165" i="30" s="1"/>
  <c r="AB1164" i="30"/>
  <c r="U1164" i="30"/>
  <c r="P1164" i="30" s="1"/>
  <c r="R1164" i="30"/>
  <c r="Q1164" i="30"/>
  <c r="H1164" i="30"/>
  <c r="I1164" i="30" s="1"/>
  <c r="K1164" i="30" s="1"/>
  <c r="AB1163" i="30"/>
  <c r="U1163" i="30"/>
  <c r="P1163" i="30" s="1"/>
  <c r="R1163" i="30"/>
  <c r="Q1163" i="30"/>
  <c r="H1163" i="30"/>
  <c r="I1163" i="30" s="1"/>
  <c r="K1163" i="30" s="1"/>
  <c r="AB1162" i="30"/>
  <c r="U1162" i="30"/>
  <c r="P1162" i="30" s="1"/>
  <c r="R1162" i="30"/>
  <c r="Q1162" i="30"/>
  <c r="H1162" i="30"/>
  <c r="J1162" i="30" s="1"/>
  <c r="AB1161" i="30"/>
  <c r="U1161" i="30"/>
  <c r="P1161" i="30" s="1"/>
  <c r="R1161" i="30"/>
  <c r="Q1161" i="30"/>
  <c r="H1161" i="30"/>
  <c r="AB1160" i="30"/>
  <c r="U1160" i="30"/>
  <c r="P1160" i="30" s="1"/>
  <c r="R1160" i="30"/>
  <c r="Q1160" i="30"/>
  <c r="H1160" i="30"/>
  <c r="I1160" i="30" s="1"/>
  <c r="K1160" i="30" s="1"/>
  <c r="L1160" i="30" s="1"/>
  <c r="AB1159" i="30"/>
  <c r="U1159" i="30"/>
  <c r="P1159" i="30" s="1"/>
  <c r="R1159" i="30"/>
  <c r="Q1159" i="30"/>
  <c r="H1159" i="30"/>
  <c r="J1159" i="30" s="1"/>
  <c r="AB1158" i="30"/>
  <c r="U1158" i="30"/>
  <c r="P1158" i="30" s="1"/>
  <c r="R1158" i="30"/>
  <c r="Q1158" i="30"/>
  <c r="H1158" i="30"/>
  <c r="J1158" i="30" s="1"/>
  <c r="AB1157" i="30"/>
  <c r="U1157" i="30"/>
  <c r="P1157" i="30" s="1"/>
  <c r="R1157" i="30"/>
  <c r="Q1157" i="30"/>
  <c r="H1157" i="30"/>
  <c r="AB1156" i="30"/>
  <c r="U1156" i="30"/>
  <c r="P1156" i="30" s="1"/>
  <c r="R1156" i="30"/>
  <c r="Q1156" i="30"/>
  <c r="H1156" i="30"/>
  <c r="I1156" i="30" s="1"/>
  <c r="K1156" i="30" s="1"/>
  <c r="L1156" i="30" s="1"/>
  <c r="AB1155" i="30"/>
  <c r="U1155" i="30"/>
  <c r="P1155" i="30" s="1"/>
  <c r="R1155" i="30"/>
  <c r="Q1155" i="30"/>
  <c r="H1155" i="30"/>
  <c r="J1155" i="30" s="1"/>
  <c r="AB1154" i="30"/>
  <c r="U1154" i="30"/>
  <c r="P1154" i="30" s="1"/>
  <c r="R1154" i="30"/>
  <c r="Q1154" i="30"/>
  <c r="H1154" i="30"/>
  <c r="J1154" i="30" s="1"/>
  <c r="AB1153" i="30"/>
  <c r="U1153" i="30"/>
  <c r="P1153" i="30" s="1"/>
  <c r="R1153" i="30"/>
  <c r="Q1153" i="30"/>
  <c r="H1153" i="30"/>
  <c r="J1153" i="30" s="1"/>
  <c r="AB1152" i="30"/>
  <c r="U1152" i="30"/>
  <c r="P1152" i="30" s="1"/>
  <c r="R1152" i="30"/>
  <c r="Q1152" i="30"/>
  <c r="I1152" i="30"/>
  <c r="K1152" i="30" s="1"/>
  <c r="H1152" i="30"/>
  <c r="J1152" i="30" s="1"/>
  <c r="AB1151" i="30"/>
  <c r="U1151" i="30"/>
  <c r="P1151" i="30" s="1"/>
  <c r="R1151" i="30"/>
  <c r="Q1151" i="30"/>
  <c r="H1151" i="30"/>
  <c r="AB1150" i="30"/>
  <c r="U1150" i="30"/>
  <c r="P1150" i="30" s="1"/>
  <c r="R1150" i="30"/>
  <c r="Q1150" i="30"/>
  <c r="I1150" i="30"/>
  <c r="K1150" i="30" s="1"/>
  <c r="H1150" i="30"/>
  <c r="J1150" i="30" s="1"/>
  <c r="AB1149" i="30"/>
  <c r="U1149" i="30"/>
  <c r="P1149" i="30" s="1"/>
  <c r="R1149" i="30"/>
  <c r="Q1149" i="30"/>
  <c r="H1149" i="30"/>
  <c r="J1149" i="30" s="1"/>
  <c r="AB1148" i="30"/>
  <c r="U1148" i="30"/>
  <c r="P1148" i="30" s="1"/>
  <c r="R1148" i="30"/>
  <c r="Q1148" i="30"/>
  <c r="H1148" i="30"/>
  <c r="J1148" i="30" s="1"/>
  <c r="AB1147" i="30"/>
  <c r="U1147" i="30"/>
  <c r="P1147" i="30" s="1"/>
  <c r="R1147" i="30"/>
  <c r="Q1147" i="30"/>
  <c r="H1147" i="30"/>
  <c r="AB1146" i="30"/>
  <c r="U1146" i="30"/>
  <c r="P1146" i="30" s="1"/>
  <c r="R1146" i="30"/>
  <c r="Q1146" i="30"/>
  <c r="I1146" i="30"/>
  <c r="K1146" i="30" s="1"/>
  <c r="H1146" i="30"/>
  <c r="J1146" i="30" s="1"/>
  <c r="AB1145" i="30"/>
  <c r="U1145" i="30"/>
  <c r="P1145" i="30" s="1"/>
  <c r="R1145" i="30"/>
  <c r="Q1145" i="30"/>
  <c r="H1145" i="30"/>
  <c r="J1145" i="30" s="1"/>
  <c r="AB1144" i="30"/>
  <c r="U1144" i="30"/>
  <c r="P1144" i="30" s="1"/>
  <c r="R1144" i="30"/>
  <c r="Q1144" i="30"/>
  <c r="I1144" i="30"/>
  <c r="K1144" i="30" s="1"/>
  <c r="H1144" i="30"/>
  <c r="J1144" i="30" s="1"/>
  <c r="AB1143" i="30"/>
  <c r="U1143" i="30"/>
  <c r="P1143" i="30" s="1"/>
  <c r="R1143" i="30"/>
  <c r="Q1143" i="30"/>
  <c r="H1143" i="30"/>
  <c r="J1143" i="30" s="1"/>
  <c r="AB1142" i="30"/>
  <c r="U1142" i="30"/>
  <c r="P1142" i="30" s="1"/>
  <c r="R1142" i="30"/>
  <c r="Q1142" i="30"/>
  <c r="H1142" i="30"/>
  <c r="I1142" i="30" s="1"/>
  <c r="K1142" i="30" s="1"/>
  <c r="AB1141" i="30"/>
  <c r="U1141" i="30"/>
  <c r="P1141" i="30" s="1"/>
  <c r="R1141" i="30"/>
  <c r="Q1141" i="30"/>
  <c r="H1141" i="30"/>
  <c r="I1141" i="30" s="1"/>
  <c r="K1141" i="30" s="1"/>
  <c r="AB1140" i="30"/>
  <c r="U1140" i="30"/>
  <c r="P1140" i="30" s="1"/>
  <c r="R1140" i="30"/>
  <c r="Q1140" i="30"/>
  <c r="H1140" i="30"/>
  <c r="AB1139" i="30"/>
  <c r="U1139" i="30"/>
  <c r="P1139" i="30" s="1"/>
  <c r="R1139" i="30"/>
  <c r="Q1139" i="30"/>
  <c r="J1139" i="30"/>
  <c r="H1139" i="30"/>
  <c r="I1139" i="30" s="1"/>
  <c r="K1139" i="30" s="1"/>
  <c r="M1139" i="30" s="1"/>
  <c r="AB1138" i="30"/>
  <c r="U1138" i="30"/>
  <c r="R1138" i="30"/>
  <c r="Q1138" i="30"/>
  <c r="P1138" i="30"/>
  <c r="H1138" i="30"/>
  <c r="J1138" i="30" s="1"/>
  <c r="AB1137" i="30"/>
  <c r="U1137" i="30"/>
  <c r="R1137" i="30"/>
  <c r="Q1137" i="30"/>
  <c r="P1137" i="30"/>
  <c r="J1137" i="30"/>
  <c r="H1137" i="30"/>
  <c r="I1137" i="30" s="1"/>
  <c r="K1137" i="30" s="1"/>
  <c r="M1137" i="30" s="1"/>
  <c r="AB1136" i="30"/>
  <c r="U1136" i="30"/>
  <c r="P1136" i="30" s="1"/>
  <c r="R1136" i="30"/>
  <c r="Q1136" i="30"/>
  <c r="H1136" i="30"/>
  <c r="I1136" i="30" s="1"/>
  <c r="K1136" i="30" s="1"/>
  <c r="AB1135" i="30"/>
  <c r="U1135" i="30"/>
  <c r="P1135" i="30" s="1"/>
  <c r="R1135" i="30"/>
  <c r="Q1135" i="30"/>
  <c r="H1135" i="30"/>
  <c r="I1135" i="30" s="1"/>
  <c r="K1135" i="30" s="1"/>
  <c r="L1135" i="30" s="1"/>
  <c r="AB1134" i="30"/>
  <c r="U1134" i="30"/>
  <c r="P1134" i="30" s="1"/>
  <c r="R1134" i="30"/>
  <c r="Q1134" i="30"/>
  <c r="I1134" i="30"/>
  <c r="K1134" i="30" s="1"/>
  <c r="H1134" i="30"/>
  <c r="J1134" i="30" s="1"/>
  <c r="AB1133" i="30"/>
  <c r="U1133" i="30"/>
  <c r="R1133" i="30"/>
  <c r="Q1133" i="30"/>
  <c r="P1133" i="30"/>
  <c r="H1133" i="30"/>
  <c r="J1133" i="30" s="1"/>
  <c r="AB1132" i="30"/>
  <c r="U1132" i="30"/>
  <c r="P1132" i="30" s="1"/>
  <c r="R1132" i="30"/>
  <c r="Q1132" i="30"/>
  <c r="I1132" i="30"/>
  <c r="K1132" i="30" s="1"/>
  <c r="H1132" i="30"/>
  <c r="J1132" i="30" s="1"/>
  <c r="AB1131" i="30"/>
  <c r="U1131" i="30"/>
  <c r="P1131" i="30" s="1"/>
  <c r="R1131" i="30"/>
  <c r="Q1131" i="30"/>
  <c r="H1131" i="30"/>
  <c r="J1131" i="30" s="1"/>
  <c r="AB1130" i="30"/>
  <c r="U1130" i="30"/>
  <c r="P1130" i="30" s="1"/>
  <c r="R1130" i="30"/>
  <c r="Q1130" i="30"/>
  <c r="J1130" i="30"/>
  <c r="H1130" i="30"/>
  <c r="I1130" i="30" s="1"/>
  <c r="K1130" i="30" s="1"/>
  <c r="AB1129" i="30"/>
  <c r="U1129" i="30"/>
  <c r="P1129" i="30" s="1"/>
  <c r="R1129" i="30"/>
  <c r="Q1129" i="30"/>
  <c r="H1129" i="30"/>
  <c r="I1129" i="30" s="1"/>
  <c r="K1129" i="30" s="1"/>
  <c r="AB1128" i="30"/>
  <c r="U1128" i="30"/>
  <c r="R1128" i="30"/>
  <c r="Q1128" i="30"/>
  <c r="P1128" i="30"/>
  <c r="K1128" i="30"/>
  <c r="M1128" i="30" s="1"/>
  <c r="J1128" i="30"/>
  <c r="H1128" i="30"/>
  <c r="I1128" i="30" s="1"/>
  <c r="AB1127" i="30"/>
  <c r="U1127" i="30"/>
  <c r="P1127" i="30" s="1"/>
  <c r="R1127" i="30"/>
  <c r="Q1127" i="30"/>
  <c r="H1127" i="30"/>
  <c r="J1127" i="30" s="1"/>
  <c r="AB1126" i="30"/>
  <c r="U1126" i="30"/>
  <c r="P1126" i="30" s="1"/>
  <c r="R1126" i="30"/>
  <c r="Q1126" i="30"/>
  <c r="J1126" i="30"/>
  <c r="H1126" i="30"/>
  <c r="I1126" i="30" s="1"/>
  <c r="K1126" i="30" s="1"/>
  <c r="AB1125" i="30"/>
  <c r="U1125" i="30"/>
  <c r="P1125" i="30" s="1"/>
  <c r="R1125" i="30"/>
  <c r="Q1125" i="30"/>
  <c r="H1125" i="30"/>
  <c r="J1125" i="30" s="1"/>
  <c r="AB1124" i="30"/>
  <c r="U1124" i="30"/>
  <c r="P1124" i="30" s="1"/>
  <c r="R1124" i="30"/>
  <c r="Q1124" i="30"/>
  <c r="H1124" i="30"/>
  <c r="I1124" i="30" s="1"/>
  <c r="K1124" i="30" s="1"/>
  <c r="AB1123" i="30"/>
  <c r="U1123" i="30"/>
  <c r="P1123" i="30" s="1"/>
  <c r="R1123" i="30"/>
  <c r="Q1123" i="30"/>
  <c r="H1123" i="30"/>
  <c r="J1123" i="30" s="1"/>
  <c r="AB1122" i="30"/>
  <c r="U1122" i="30"/>
  <c r="P1122" i="30" s="1"/>
  <c r="R1122" i="30"/>
  <c r="Q1122" i="30"/>
  <c r="H1122" i="30"/>
  <c r="I1122" i="30" s="1"/>
  <c r="K1122" i="30" s="1"/>
  <c r="L1122" i="30" s="1"/>
  <c r="AB1121" i="30"/>
  <c r="U1121" i="30"/>
  <c r="P1121" i="30" s="1"/>
  <c r="R1121" i="30"/>
  <c r="Q1121" i="30"/>
  <c r="J1121" i="30"/>
  <c r="H1121" i="30"/>
  <c r="I1121" i="30" s="1"/>
  <c r="K1121" i="30" s="1"/>
  <c r="AB1120" i="30"/>
  <c r="U1120" i="30"/>
  <c r="P1120" i="30" s="1"/>
  <c r="R1120" i="30"/>
  <c r="Q1120" i="30"/>
  <c r="H1120" i="30"/>
  <c r="AB1119" i="30"/>
  <c r="U1119" i="30"/>
  <c r="P1119" i="30" s="1"/>
  <c r="R1119" i="30"/>
  <c r="Q1119" i="30"/>
  <c r="H1119" i="30"/>
  <c r="J1119" i="30" s="1"/>
  <c r="AB1118" i="30"/>
  <c r="U1118" i="30"/>
  <c r="P1118" i="30" s="1"/>
  <c r="R1118" i="30"/>
  <c r="Q1118" i="30"/>
  <c r="H1118" i="30"/>
  <c r="I1118" i="30" s="1"/>
  <c r="K1118" i="30" s="1"/>
  <c r="M1118" i="30" s="1"/>
  <c r="AB1117" i="30"/>
  <c r="U1117" i="30"/>
  <c r="P1117" i="30" s="1"/>
  <c r="R1117" i="30"/>
  <c r="Q1117" i="30"/>
  <c r="H1117" i="30"/>
  <c r="AB1116" i="30"/>
  <c r="U1116" i="30"/>
  <c r="P1116" i="30" s="1"/>
  <c r="R1116" i="30"/>
  <c r="Q1116" i="30"/>
  <c r="H1116" i="30"/>
  <c r="I1116" i="30" s="1"/>
  <c r="K1116" i="30" s="1"/>
  <c r="M1116" i="30" s="1"/>
  <c r="AB1115" i="30"/>
  <c r="U1115" i="30"/>
  <c r="P1115" i="30" s="1"/>
  <c r="R1115" i="30"/>
  <c r="Q1115" i="30"/>
  <c r="H1115" i="30"/>
  <c r="J1115" i="30" s="1"/>
  <c r="AB1114" i="30"/>
  <c r="U1114" i="30"/>
  <c r="P1114" i="30" s="1"/>
  <c r="R1114" i="30"/>
  <c r="Q1114" i="30"/>
  <c r="H1114" i="30"/>
  <c r="AB1113" i="30"/>
  <c r="U1113" i="30"/>
  <c r="P1113" i="30" s="1"/>
  <c r="R1113" i="30"/>
  <c r="Q1113" i="30"/>
  <c r="H1113" i="30"/>
  <c r="J1113" i="30" s="1"/>
  <c r="AB1112" i="30"/>
  <c r="U1112" i="30"/>
  <c r="R1112" i="30"/>
  <c r="Q1112" i="30"/>
  <c r="P1112" i="30"/>
  <c r="H1112" i="30"/>
  <c r="J1112" i="30" s="1"/>
  <c r="AB1111" i="30"/>
  <c r="U1111" i="30"/>
  <c r="P1111" i="30" s="1"/>
  <c r="R1111" i="30"/>
  <c r="Q1111" i="30"/>
  <c r="H1111" i="30"/>
  <c r="AB1110" i="30"/>
  <c r="U1110" i="30"/>
  <c r="P1110" i="30" s="1"/>
  <c r="R1110" i="30"/>
  <c r="Q1110" i="30"/>
  <c r="H1110" i="30"/>
  <c r="J1110" i="30" s="1"/>
  <c r="AB1109" i="30"/>
  <c r="U1109" i="30"/>
  <c r="P1109" i="30" s="1"/>
  <c r="R1109" i="30"/>
  <c r="Q1109" i="30"/>
  <c r="H1109" i="30"/>
  <c r="J1109" i="30" s="1"/>
  <c r="AB1108" i="30"/>
  <c r="U1108" i="30"/>
  <c r="R1108" i="30"/>
  <c r="Q1108" i="30"/>
  <c r="P1108" i="30"/>
  <c r="H1108" i="30"/>
  <c r="I1108" i="30" s="1"/>
  <c r="K1108" i="30" s="1"/>
  <c r="L1108" i="30" s="1"/>
  <c r="AB1107" i="30"/>
  <c r="U1107" i="30"/>
  <c r="P1107" i="30" s="1"/>
  <c r="R1107" i="30"/>
  <c r="Q1107" i="30"/>
  <c r="J1107" i="30"/>
  <c r="H1107" i="30"/>
  <c r="I1107" i="30" s="1"/>
  <c r="K1107" i="30" s="1"/>
  <c r="L1107" i="30" s="1"/>
  <c r="AB1106" i="30"/>
  <c r="U1106" i="30"/>
  <c r="P1106" i="30" s="1"/>
  <c r="R1106" i="30"/>
  <c r="Q1106" i="30"/>
  <c r="H1106" i="30"/>
  <c r="I1106" i="30" s="1"/>
  <c r="K1106" i="30" s="1"/>
  <c r="AB1105" i="30"/>
  <c r="U1105" i="30"/>
  <c r="P1105" i="30" s="1"/>
  <c r="R1105" i="30"/>
  <c r="Q1105" i="30"/>
  <c r="H1105" i="30"/>
  <c r="J1105" i="30" s="1"/>
  <c r="AB1104" i="30"/>
  <c r="U1104" i="30"/>
  <c r="P1104" i="30" s="1"/>
  <c r="R1104" i="30"/>
  <c r="Q1104" i="30"/>
  <c r="H1104" i="30"/>
  <c r="I1104" i="30" s="1"/>
  <c r="K1104" i="30" s="1"/>
  <c r="L1104" i="30" s="1"/>
  <c r="AB1103" i="30"/>
  <c r="U1103" i="30"/>
  <c r="P1103" i="30" s="1"/>
  <c r="R1103" i="30"/>
  <c r="Q1103" i="30"/>
  <c r="J1103" i="30"/>
  <c r="H1103" i="30"/>
  <c r="I1103" i="30" s="1"/>
  <c r="K1103" i="30" s="1"/>
  <c r="L1103" i="30" s="1"/>
  <c r="AB1102" i="30"/>
  <c r="U1102" i="30"/>
  <c r="P1102" i="30" s="1"/>
  <c r="R1102" i="30"/>
  <c r="Q1102" i="30"/>
  <c r="H1102" i="30"/>
  <c r="I1102" i="30" s="1"/>
  <c r="K1102" i="30" s="1"/>
  <c r="L1102" i="30" s="1"/>
  <c r="AB1101" i="30"/>
  <c r="U1101" i="30"/>
  <c r="P1101" i="30" s="1"/>
  <c r="R1101" i="30"/>
  <c r="Q1101" i="30"/>
  <c r="J1101" i="30"/>
  <c r="H1101" i="30"/>
  <c r="I1101" i="30" s="1"/>
  <c r="K1101" i="30" s="1"/>
  <c r="AB1100" i="30"/>
  <c r="U1100" i="30"/>
  <c r="R1100" i="30"/>
  <c r="Q1100" i="30"/>
  <c r="P1100" i="30"/>
  <c r="H1100" i="30"/>
  <c r="J1100" i="30" s="1"/>
  <c r="AB1099" i="30"/>
  <c r="U1099" i="30"/>
  <c r="P1099" i="30" s="1"/>
  <c r="R1099" i="30"/>
  <c r="Q1099" i="30"/>
  <c r="H1099" i="30"/>
  <c r="J1099" i="30" s="1"/>
  <c r="AB1098" i="30"/>
  <c r="U1098" i="30"/>
  <c r="P1098" i="30" s="1"/>
  <c r="R1098" i="30"/>
  <c r="Q1098" i="30"/>
  <c r="H1098" i="30"/>
  <c r="AB1097" i="30"/>
  <c r="U1097" i="30"/>
  <c r="P1097" i="30" s="1"/>
  <c r="R1097" i="30"/>
  <c r="Q1097" i="30"/>
  <c r="H1097" i="30"/>
  <c r="J1097" i="30" s="1"/>
  <c r="AB1096" i="30"/>
  <c r="U1096" i="30"/>
  <c r="P1096" i="30" s="1"/>
  <c r="R1096" i="30"/>
  <c r="Q1096" i="30"/>
  <c r="H1096" i="30"/>
  <c r="I1096" i="30" s="1"/>
  <c r="K1096" i="30" s="1"/>
  <c r="AB1095" i="30"/>
  <c r="U1095" i="30"/>
  <c r="P1095" i="30" s="1"/>
  <c r="R1095" i="30"/>
  <c r="Q1095" i="30"/>
  <c r="H1095" i="30"/>
  <c r="J1095" i="30" s="1"/>
  <c r="AB1094" i="30"/>
  <c r="U1094" i="30"/>
  <c r="P1094" i="30" s="1"/>
  <c r="R1094" i="30"/>
  <c r="Q1094" i="30"/>
  <c r="H1094" i="30"/>
  <c r="AB1093" i="30"/>
  <c r="U1093" i="30"/>
  <c r="P1093" i="30" s="1"/>
  <c r="R1093" i="30"/>
  <c r="Q1093" i="30"/>
  <c r="H1093" i="30"/>
  <c r="J1093" i="30" s="1"/>
  <c r="AB1092" i="30"/>
  <c r="U1092" i="30"/>
  <c r="P1092" i="30" s="1"/>
  <c r="R1092" i="30"/>
  <c r="Q1092" i="30"/>
  <c r="H1092" i="30"/>
  <c r="AB1091" i="30"/>
  <c r="U1091" i="30"/>
  <c r="P1091" i="30" s="1"/>
  <c r="R1091" i="30"/>
  <c r="Q1091" i="30"/>
  <c r="H1091" i="30"/>
  <c r="J1091" i="30" s="1"/>
  <c r="AB1090" i="30"/>
  <c r="U1090" i="30"/>
  <c r="P1090" i="30" s="1"/>
  <c r="R1090" i="30"/>
  <c r="Q1090" i="30"/>
  <c r="J1090" i="30"/>
  <c r="H1090" i="30"/>
  <c r="I1090" i="30" s="1"/>
  <c r="K1090" i="30" s="1"/>
  <c r="M1090" i="30" s="1"/>
  <c r="AB1089" i="30"/>
  <c r="U1089" i="30"/>
  <c r="P1089" i="30" s="1"/>
  <c r="R1089" i="30"/>
  <c r="Q1089" i="30"/>
  <c r="H1089" i="30"/>
  <c r="J1089" i="30" s="1"/>
  <c r="AB1088" i="30"/>
  <c r="U1088" i="30"/>
  <c r="P1088" i="30" s="1"/>
  <c r="R1088" i="30"/>
  <c r="Q1088" i="30"/>
  <c r="H1088" i="30"/>
  <c r="AB1087" i="30"/>
  <c r="U1087" i="30"/>
  <c r="P1087" i="30" s="1"/>
  <c r="R1087" i="30"/>
  <c r="Q1087" i="30"/>
  <c r="H1087" i="30"/>
  <c r="J1087" i="30" s="1"/>
  <c r="AB1086" i="30"/>
  <c r="U1086" i="30"/>
  <c r="R1086" i="30"/>
  <c r="Q1086" i="30"/>
  <c r="P1086" i="30"/>
  <c r="H1086" i="30"/>
  <c r="AB1085" i="30"/>
  <c r="U1085" i="30"/>
  <c r="P1085" i="30" s="1"/>
  <c r="R1085" i="30"/>
  <c r="Q1085" i="30"/>
  <c r="H1085" i="30"/>
  <c r="J1085" i="30" s="1"/>
  <c r="AB1084" i="30"/>
  <c r="U1084" i="30"/>
  <c r="P1084" i="30" s="1"/>
  <c r="R1084" i="30"/>
  <c r="Q1084" i="30"/>
  <c r="H1084" i="30"/>
  <c r="AB1083" i="30"/>
  <c r="U1083" i="30"/>
  <c r="P1083" i="30" s="1"/>
  <c r="R1083" i="30"/>
  <c r="Q1083" i="30"/>
  <c r="J1083" i="30"/>
  <c r="H1083" i="30"/>
  <c r="I1083" i="30" s="1"/>
  <c r="K1083" i="30" s="1"/>
  <c r="L1083" i="30" s="1"/>
  <c r="AB1082" i="30"/>
  <c r="U1082" i="30"/>
  <c r="P1082" i="30" s="1"/>
  <c r="R1082" i="30"/>
  <c r="Q1082" i="30"/>
  <c r="H1082" i="30"/>
  <c r="AB1081" i="30"/>
  <c r="U1081" i="30"/>
  <c r="P1081" i="30" s="1"/>
  <c r="R1081" i="30"/>
  <c r="Q1081" i="30"/>
  <c r="H1081" i="30"/>
  <c r="J1081" i="30" s="1"/>
  <c r="AB1080" i="30"/>
  <c r="U1080" i="30"/>
  <c r="P1080" i="30" s="1"/>
  <c r="R1080" i="30"/>
  <c r="Q1080" i="30"/>
  <c r="J1080" i="30"/>
  <c r="H1080" i="30"/>
  <c r="I1080" i="30" s="1"/>
  <c r="K1080" i="30" s="1"/>
  <c r="AB1079" i="30"/>
  <c r="U1079" i="30"/>
  <c r="P1079" i="30" s="1"/>
  <c r="R1079" i="30"/>
  <c r="Q1079" i="30"/>
  <c r="H1079" i="30"/>
  <c r="AB1078" i="30"/>
  <c r="U1078" i="30"/>
  <c r="P1078" i="30" s="1"/>
  <c r="R1078" i="30"/>
  <c r="Q1078" i="30"/>
  <c r="H1078" i="30"/>
  <c r="J1078" i="30" s="1"/>
  <c r="AB1077" i="30"/>
  <c r="U1077" i="30"/>
  <c r="P1077" i="30" s="1"/>
  <c r="R1077" i="30"/>
  <c r="Q1077" i="30"/>
  <c r="H1077" i="30"/>
  <c r="I1077" i="30" s="1"/>
  <c r="K1077" i="30" s="1"/>
  <c r="AB1076" i="30"/>
  <c r="U1076" i="30"/>
  <c r="P1076" i="30" s="1"/>
  <c r="R1076" i="30"/>
  <c r="Q1076" i="30"/>
  <c r="M1076" i="30"/>
  <c r="H1076" i="30"/>
  <c r="I1076" i="30" s="1"/>
  <c r="K1076" i="30" s="1"/>
  <c r="L1076" i="30" s="1"/>
  <c r="AB1075" i="30"/>
  <c r="U1075" i="30"/>
  <c r="P1075" i="30" s="1"/>
  <c r="R1075" i="30"/>
  <c r="Q1075" i="30"/>
  <c r="H1075" i="30"/>
  <c r="AB1074" i="30"/>
  <c r="U1074" i="30"/>
  <c r="P1074" i="30" s="1"/>
  <c r="R1074" i="30"/>
  <c r="Q1074" i="30"/>
  <c r="H1074" i="30"/>
  <c r="AB1073" i="30"/>
  <c r="U1073" i="30"/>
  <c r="P1073" i="30" s="1"/>
  <c r="R1073" i="30"/>
  <c r="Q1073" i="30"/>
  <c r="H1073" i="30"/>
  <c r="J1073" i="30" s="1"/>
  <c r="AB1072" i="30"/>
  <c r="U1072" i="30"/>
  <c r="P1072" i="30" s="1"/>
  <c r="R1072" i="30"/>
  <c r="Q1072" i="30"/>
  <c r="I1072" i="30"/>
  <c r="K1072" i="30" s="1"/>
  <c r="H1072" i="30"/>
  <c r="J1072" i="30" s="1"/>
  <c r="AB1071" i="30"/>
  <c r="U1071" i="30"/>
  <c r="P1071" i="30" s="1"/>
  <c r="R1071" i="30"/>
  <c r="Q1071" i="30"/>
  <c r="H1071" i="30"/>
  <c r="AB1070" i="30"/>
  <c r="U1070" i="30"/>
  <c r="P1070" i="30" s="1"/>
  <c r="R1070" i="30"/>
  <c r="Q1070" i="30"/>
  <c r="J1070" i="30"/>
  <c r="H1070" i="30"/>
  <c r="I1070" i="30" s="1"/>
  <c r="K1070" i="30" s="1"/>
  <c r="AB1069" i="30"/>
  <c r="U1069" i="30"/>
  <c r="P1069" i="30" s="1"/>
  <c r="R1069" i="30"/>
  <c r="Q1069" i="30"/>
  <c r="H1069" i="30"/>
  <c r="J1069" i="30" s="1"/>
  <c r="AB1068" i="30"/>
  <c r="U1068" i="30"/>
  <c r="P1068" i="30" s="1"/>
  <c r="R1068" i="30"/>
  <c r="Q1068" i="30"/>
  <c r="H1068" i="30"/>
  <c r="I1068" i="30" s="1"/>
  <c r="K1068" i="30" s="1"/>
  <c r="L1068" i="30" s="1"/>
  <c r="AB1067" i="30"/>
  <c r="U1067" i="30"/>
  <c r="P1067" i="30" s="1"/>
  <c r="R1067" i="30"/>
  <c r="Q1067" i="30"/>
  <c r="H1067" i="30"/>
  <c r="AB1066" i="30"/>
  <c r="U1066" i="30"/>
  <c r="P1066" i="30" s="1"/>
  <c r="R1066" i="30"/>
  <c r="Q1066" i="30"/>
  <c r="H1066" i="30"/>
  <c r="J1066" i="30" s="1"/>
  <c r="AB1065" i="30"/>
  <c r="U1065" i="30"/>
  <c r="P1065" i="30" s="1"/>
  <c r="R1065" i="30"/>
  <c r="Q1065" i="30"/>
  <c r="H1065" i="30"/>
  <c r="J1065" i="30" s="1"/>
  <c r="AB1064" i="30"/>
  <c r="U1064" i="30"/>
  <c r="R1064" i="30"/>
  <c r="Q1064" i="30"/>
  <c r="P1064" i="30"/>
  <c r="J1064" i="30"/>
  <c r="H1064" i="30"/>
  <c r="I1064" i="30" s="1"/>
  <c r="K1064" i="30" s="1"/>
  <c r="AB1063" i="30"/>
  <c r="U1063" i="30"/>
  <c r="R1063" i="30"/>
  <c r="Q1063" i="30"/>
  <c r="P1063" i="30"/>
  <c r="H1063" i="30"/>
  <c r="J1063" i="30" s="1"/>
  <c r="AB1062" i="30"/>
  <c r="U1062" i="30"/>
  <c r="P1062" i="30" s="1"/>
  <c r="R1062" i="30"/>
  <c r="Q1062" i="30"/>
  <c r="H1062" i="30"/>
  <c r="AB1061" i="30"/>
  <c r="U1061" i="30"/>
  <c r="P1061" i="30" s="1"/>
  <c r="R1061" i="30"/>
  <c r="Q1061" i="30"/>
  <c r="J1061" i="30"/>
  <c r="H1061" i="30"/>
  <c r="I1061" i="30" s="1"/>
  <c r="K1061" i="30" s="1"/>
  <c r="L1061" i="30" s="1"/>
  <c r="AB1060" i="30"/>
  <c r="U1060" i="30"/>
  <c r="R1060" i="30"/>
  <c r="Q1060" i="30"/>
  <c r="P1060" i="30"/>
  <c r="H1060" i="30"/>
  <c r="I1060" i="30" s="1"/>
  <c r="K1060" i="30" s="1"/>
  <c r="AB1059" i="30"/>
  <c r="U1059" i="30"/>
  <c r="P1059" i="30" s="1"/>
  <c r="R1059" i="30"/>
  <c r="Q1059" i="30"/>
  <c r="J1059" i="30"/>
  <c r="I1059" i="30"/>
  <c r="K1059" i="30" s="1"/>
  <c r="H1059" i="30"/>
  <c r="AB1058" i="30"/>
  <c r="U1058" i="30"/>
  <c r="P1058" i="30" s="1"/>
  <c r="R1058" i="30"/>
  <c r="Q1058" i="30"/>
  <c r="H1058" i="30"/>
  <c r="AB1057" i="30"/>
  <c r="U1057" i="30"/>
  <c r="P1057" i="30" s="1"/>
  <c r="R1057" i="30"/>
  <c r="Q1057" i="30"/>
  <c r="H1057" i="30"/>
  <c r="AB1056" i="30"/>
  <c r="U1056" i="30"/>
  <c r="P1056" i="30" s="1"/>
  <c r="R1056" i="30"/>
  <c r="Q1056" i="30"/>
  <c r="H1056" i="30"/>
  <c r="AB1055" i="30"/>
  <c r="U1055" i="30"/>
  <c r="R1055" i="30"/>
  <c r="Q1055" i="30"/>
  <c r="P1055" i="30"/>
  <c r="H1055" i="30"/>
  <c r="J1055" i="30" s="1"/>
  <c r="AB1054" i="30"/>
  <c r="U1054" i="30"/>
  <c r="P1054" i="30" s="1"/>
  <c r="R1054" i="30"/>
  <c r="Q1054" i="30"/>
  <c r="H1054" i="30"/>
  <c r="AB1053" i="30"/>
  <c r="U1053" i="30"/>
  <c r="P1053" i="30" s="1"/>
  <c r="R1053" i="30"/>
  <c r="Q1053" i="30"/>
  <c r="H1053" i="30"/>
  <c r="AB1052" i="30"/>
  <c r="U1052" i="30"/>
  <c r="P1052" i="30" s="1"/>
  <c r="R1052" i="30"/>
  <c r="Q1052" i="30"/>
  <c r="H1052" i="30"/>
  <c r="J1052" i="30" s="1"/>
  <c r="AB1051" i="30"/>
  <c r="U1051" i="30"/>
  <c r="P1051" i="30" s="1"/>
  <c r="R1051" i="30"/>
  <c r="Q1051" i="30"/>
  <c r="H1051" i="30"/>
  <c r="AB1050" i="30"/>
  <c r="U1050" i="30"/>
  <c r="P1050" i="30" s="1"/>
  <c r="R1050" i="30"/>
  <c r="Q1050" i="30"/>
  <c r="H1050" i="30"/>
  <c r="AB1049" i="30"/>
  <c r="U1049" i="30"/>
  <c r="P1049" i="30" s="1"/>
  <c r="R1049" i="30"/>
  <c r="Q1049" i="30"/>
  <c r="H1049" i="30"/>
  <c r="I1049" i="30" s="1"/>
  <c r="K1049" i="30" s="1"/>
  <c r="AB1048" i="30"/>
  <c r="U1048" i="30"/>
  <c r="R1048" i="30"/>
  <c r="Q1048" i="30"/>
  <c r="P1048" i="30"/>
  <c r="J1048" i="30"/>
  <c r="H1048" i="30"/>
  <c r="I1048" i="30" s="1"/>
  <c r="K1048" i="30" s="1"/>
  <c r="AB1047" i="30"/>
  <c r="U1047" i="30"/>
  <c r="P1047" i="30" s="1"/>
  <c r="R1047" i="30"/>
  <c r="Q1047" i="30"/>
  <c r="H1047" i="30"/>
  <c r="J1047" i="30" s="1"/>
  <c r="AB1046" i="30"/>
  <c r="U1046" i="30"/>
  <c r="P1046" i="30" s="1"/>
  <c r="R1046" i="30"/>
  <c r="Q1046" i="30"/>
  <c r="H1046" i="30"/>
  <c r="AB1045" i="30"/>
  <c r="U1045" i="30"/>
  <c r="P1045" i="30" s="1"/>
  <c r="R1045" i="30"/>
  <c r="Q1045" i="30"/>
  <c r="H1045" i="30"/>
  <c r="AB1044" i="30"/>
  <c r="U1044" i="30"/>
  <c r="P1044" i="30" s="1"/>
  <c r="R1044" i="30"/>
  <c r="Q1044" i="30"/>
  <c r="H1044" i="30"/>
  <c r="AB1043" i="30"/>
  <c r="U1043" i="30"/>
  <c r="P1043" i="30" s="1"/>
  <c r="R1043" i="30"/>
  <c r="Q1043" i="30"/>
  <c r="H1043" i="30"/>
  <c r="AB1042" i="30"/>
  <c r="U1042" i="30"/>
  <c r="P1042" i="30" s="1"/>
  <c r="R1042" i="30"/>
  <c r="Q1042" i="30"/>
  <c r="H1042" i="30"/>
  <c r="I1042" i="30" s="1"/>
  <c r="K1042" i="30" s="1"/>
  <c r="AB1041" i="30"/>
  <c r="U1041" i="30"/>
  <c r="P1041" i="30" s="1"/>
  <c r="R1041" i="30"/>
  <c r="Q1041" i="30"/>
  <c r="H1041" i="30"/>
  <c r="I1041" i="30" s="1"/>
  <c r="K1041" i="30" s="1"/>
  <c r="AB1040" i="30"/>
  <c r="U1040" i="30"/>
  <c r="P1040" i="30" s="1"/>
  <c r="R1040" i="30"/>
  <c r="Q1040" i="30"/>
  <c r="H1040" i="30"/>
  <c r="I1040" i="30" s="1"/>
  <c r="K1040" i="30" s="1"/>
  <c r="AB1039" i="30"/>
  <c r="U1039" i="30"/>
  <c r="R1039" i="30"/>
  <c r="Q1039" i="30"/>
  <c r="P1039" i="30"/>
  <c r="H1039" i="30"/>
  <c r="J1039" i="30" s="1"/>
  <c r="AB1038" i="30"/>
  <c r="U1038" i="30"/>
  <c r="P1038" i="30" s="1"/>
  <c r="R1038" i="30"/>
  <c r="Q1038" i="30"/>
  <c r="H1038" i="30"/>
  <c r="AB1037" i="30"/>
  <c r="U1037" i="30"/>
  <c r="P1037" i="30" s="1"/>
  <c r="R1037" i="30"/>
  <c r="Q1037" i="30"/>
  <c r="H1037" i="30"/>
  <c r="AB1036" i="30"/>
  <c r="U1036" i="30"/>
  <c r="P1036" i="30" s="1"/>
  <c r="R1036" i="30"/>
  <c r="Q1036" i="30"/>
  <c r="H1036" i="30"/>
  <c r="AB1035" i="30"/>
  <c r="U1035" i="30"/>
  <c r="P1035" i="30" s="1"/>
  <c r="R1035" i="30"/>
  <c r="Q1035" i="30"/>
  <c r="H1035" i="30"/>
  <c r="J1035" i="30" s="1"/>
  <c r="AB1034" i="30"/>
  <c r="U1034" i="30"/>
  <c r="P1034" i="30" s="1"/>
  <c r="R1034" i="30"/>
  <c r="Q1034" i="30"/>
  <c r="H1034" i="30"/>
  <c r="J1034" i="30" s="1"/>
  <c r="AB1033" i="30"/>
  <c r="U1033" i="30"/>
  <c r="P1033" i="30" s="1"/>
  <c r="R1033" i="30"/>
  <c r="Q1033" i="30"/>
  <c r="H1033" i="30"/>
  <c r="J1033" i="30" s="1"/>
  <c r="AB1032" i="30"/>
  <c r="U1032" i="30"/>
  <c r="P1032" i="30" s="1"/>
  <c r="R1032" i="30"/>
  <c r="Q1032" i="30"/>
  <c r="H1032" i="30"/>
  <c r="AB1031" i="30"/>
  <c r="U1031" i="30"/>
  <c r="P1031" i="30" s="1"/>
  <c r="R1031" i="30"/>
  <c r="Q1031" i="30"/>
  <c r="H1031" i="30"/>
  <c r="J1031" i="30" s="1"/>
  <c r="AB1030" i="30"/>
  <c r="U1030" i="30"/>
  <c r="P1030" i="30" s="1"/>
  <c r="R1030" i="30"/>
  <c r="Q1030" i="30"/>
  <c r="I1030" i="30"/>
  <c r="K1030" i="30" s="1"/>
  <c r="M1030" i="30" s="1"/>
  <c r="H1030" i="30"/>
  <c r="J1030" i="30" s="1"/>
  <c r="AB1029" i="30"/>
  <c r="U1029" i="30"/>
  <c r="P1029" i="30" s="1"/>
  <c r="R1029" i="30"/>
  <c r="Q1029" i="30"/>
  <c r="I1029" i="30"/>
  <c r="K1029" i="30" s="1"/>
  <c r="H1029" i="30"/>
  <c r="J1029" i="30" s="1"/>
  <c r="AB1028" i="30"/>
  <c r="U1028" i="30"/>
  <c r="P1028" i="30" s="1"/>
  <c r="R1028" i="30"/>
  <c r="Q1028" i="30"/>
  <c r="H1028" i="30"/>
  <c r="AB1027" i="30"/>
  <c r="U1027" i="30"/>
  <c r="P1027" i="30" s="1"/>
  <c r="R1027" i="30"/>
  <c r="Q1027" i="30"/>
  <c r="J1027" i="30"/>
  <c r="H1027" i="30"/>
  <c r="I1027" i="30" s="1"/>
  <c r="K1027" i="30" s="1"/>
  <c r="AB1026" i="30"/>
  <c r="U1026" i="30"/>
  <c r="P1026" i="30" s="1"/>
  <c r="R1026" i="30"/>
  <c r="Q1026" i="30"/>
  <c r="I1026" i="30"/>
  <c r="K1026" i="30" s="1"/>
  <c r="L1026" i="30" s="1"/>
  <c r="H1026" i="30"/>
  <c r="J1026" i="30" s="1"/>
  <c r="AB1025" i="30"/>
  <c r="U1025" i="30"/>
  <c r="P1025" i="30" s="1"/>
  <c r="R1025" i="30"/>
  <c r="Q1025" i="30"/>
  <c r="H1025" i="30"/>
  <c r="AB1024" i="30"/>
  <c r="U1024" i="30"/>
  <c r="P1024" i="30" s="1"/>
  <c r="R1024" i="30"/>
  <c r="Q1024" i="30"/>
  <c r="J1024" i="30"/>
  <c r="H1024" i="30"/>
  <c r="I1024" i="30" s="1"/>
  <c r="K1024" i="30" s="1"/>
  <c r="AB1023" i="30"/>
  <c r="U1023" i="30"/>
  <c r="P1023" i="30" s="1"/>
  <c r="R1023" i="30"/>
  <c r="Q1023" i="30"/>
  <c r="H1023" i="30"/>
  <c r="AB1022" i="30"/>
  <c r="U1022" i="30"/>
  <c r="P1022" i="30" s="1"/>
  <c r="R1022" i="30"/>
  <c r="Q1022" i="30"/>
  <c r="H1022" i="30"/>
  <c r="AB1021" i="30"/>
  <c r="U1021" i="30"/>
  <c r="P1021" i="30" s="1"/>
  <c r="R1021" i="30"/>
  <c r="Q1021" i="30"/>
  <c r="H1021" i="30"/>
  <c r="J1021" i="30" s="1"/>
  <c r="AB1020" i="30"/>
  <c r="U1020" i="30"/>
  <c r="R1020" i="30"/>
  <c r="Q1020" i="30"/>
  <c r="P1020" i="30"/>
  <c r="H1020" i="30"/>
  <c r="J1020" i="30" s="1"/>
  <c r="AB1019" i="30"/>
  <c r="U1019" i="30"/>
  <c r="P1019" i="30" s="1"/>
  <c r="R1019" i="30"/>
  <c r="Q1019" i="30"/>
  <c r="I1019" i="30"/>
  <c r="K1019" i="30" s="1"/>
  <c r="H1019" i="30"/>
  <c r="J1019" i="30" s="1"/>
  <c r="AB1018" i="30"/>
  <c r="U1018" i="30"/>
  <c r="P1018" i="30" s="1"/>
  <c r="R1018" i="30"/>
  <c r="Q1018" i="30"/>
  <c r="H1018" i="30"/>
  <c r="AB1017" i="30"/>
  <c r="U1017" i="30"/>
  <c r="P1017" i="30" s="1"/>
  <c r="R1017" i="30"/>
  <c r="Q1017" i="30"/>
  <c r="H1017" i="30"/>
  <c r="AB1016" i="30"/>
  <c r="U1016" i="30"/>
  <c r="P1016" i="30" s="1"/>
  <c r="R1016" i="30"/>
  <c r="Q1016" i="30"/>
  <c r="H1016" i="30"/>
  <c r="AB1015" i="30"/>
  <c r="U1015" i="30"/>
  <c r="P1015" i="30" s="1"/>
  <c r="R1015" i="30"/>
  <c r="Q1015" i="30"/>
  <c r="H1015" i="30"/>
  <c r="AB1014" i="30"/>
  <c r="U1014" i="30"/>
  <c r="P1014" i="30" s="1"/>
  <c r="R1014" i="30"/>
  <c r="Q1014" i="30"/>
  <c r="H1014" i="30"/>
  <c r="J1014" i="30" s="1"/>
  <c r="AB1013" i="30"/>
  <c r="U1013" i="30"/>
  <c r="P1013" i="30" s="1"/>
  <c r="R1013" i="30"/>
  <c r="Q1013" i="30"/>
  <c r="H1013" i="30"/>
  <c r="I1013" i="30" s="1"/>
  <c r="K1013" i="30" s="1"/>
  <c r="AB1012" i="30"/>
  <c r="U1012" i="30"/>
  <c r="P1012" i="30" s="1"/>
  <c r="R1012" i="30"/>
  <c r="Q1012" i="30"/>
  <c r="H1012" i="30"/>
  <c r="J1012" i="30" s="1"/>
  <c r="AB1011" i="30"/>
  <c r="U1011" i="30"/>
  <c r="P1011" i="30" s="1"/>
  <c r="R1011" i="30"/>
  <c r="Q1011" i="30"/>
  <c r="H1011" i="30"/>
  <c r="J1011" i="30" s="1"/>
  <c r="AB1010" i="30"/>
  <c r="U1010" i="30"/>
  <c r="P1010" i="30" s="1"/>
  <c r="R1010" i="30"/>
  <c r="Q1010" i="30"/>
  <c r="H1010" i="30"/>
  <c r="J1010" i="30" s="1"/>
  <c r="AB1009" i="30"/>
  <c r="U1009" i="30"/>
  <c r="P1009" i="30" s="1"/>
  <c r="R1009" i="30"/>
  <c r="Q1009" i="30"/>
  <c r="H1009" i="30"/>
  <c r="J1009" i="30" s="1"/>
  <c r="AB1008" i="30"/>
  <c r="U1008" i="30"/>
  <c r="P1008" i="30" s="1"/>
  <c r="R1008" i="30"/>
  <c r="Q1008" i="30"/>
  <c r="M1008" i="30"/>
  <c r="K1008" i="30"/>
  <c r="L1008" i="30" s="1"/>
  <c r="J1008" i="30"/>
  <c r="H1008" i="30"/>
  <c r="I1008" i="30" s="1"/>
  <c r="AB1007" i="30"/>
  <c r="U1007" i="30"/>
  <c r="P1007" i="30" s="1"/>
  <c r="R1007" i="30"/>
  <c r="Q1007" i="30"/>
  <c r="H1007" i="30"/>
  <c r="J1007" i="30" s="1"/>
  <c r="AB1006" i="30"/>
  <c r="U1006" i="30"/>
  <c r="P1006" i="30" s="1"/>
  <c r="R1006" i="30"/>
  <c r="Q1006" i="30"/>
  <c r="H1006" i="30"/>
  <c r="I1006" i="30" s="1"/>
  <c r="K1006" i="30" s="1"/>
  <c r="M1006" i="30" s="1"/>
  <c r="AB1005" i="30"/>
  <c r="U1005" i="30"/>
  <c r="P1005" i="30" s="1"/>
  <c r="R1005" i="30"/>
  <c r="Q1005" i="30"/>
  <c r="K1005" i="30"/>
  <c r="M1005" i="30" s="1"/>
  <c r="H1005" i="30"/>
  <c r="I1005" i="30" s="1"/>
  <c r="AB1004" i="30"/>
  <c r="U1004" i="30"/>
  <c r="P1004" i="30" s="1"/>
  <c r="R1004" i="30"/>
  <c r="Q1004" i="30"/>
  <c r="H1004" i="30"/>
  <c r="J1004" i="30" s="1"/>
  <c r="AB1003" i="30"/>
  <c r="U1003" i="30"/>
  <c r="P1003" i="30" s="1"/>
  <c r="R1003" i="30"/>
  <c r="Q1003" i="30"/>
  <c r="H1003" i="30"/>
  <c r="AB1002" i="30"/>
  <c r="U1002" i="30"/>
  <c r="P1002" i="30" s="1"/>
  <c r="R1002" i="30"/>
  <c r="Q1002" i="30"/>
  <c r="H1002" i="30"/>
  <c r="J1002" i="30" s="1"/>
  <c r="AB1001" i="30"/>
  <c r="U1001" i="30"/>
  <c r="P1001" i="30" s="1"/>
  <c r="R1001" i="30"/>
  <c r="Q1001" i="30"/>
  <c r="H1001" i="30"/>
  <c r="AB1000" i="30"/>
  <c r="U1000" i="30"/>
  <c r="P1000" i="30" s="1"/>
  <c r="R1000" i="30"/>
  <c r="Q1000" i="30"/>
  <c r="J1000" i="30"/>
  <c r="H1000" i="30"/>
  <c r="I1000" i="30" s="1"/>
  <c r="K1000" i="30" s="1"/>
  <c r="AB999" i="30"/>
  <c r="U999" i="30"/>
  <c r="P999" i="30" s="1"/>
  <c r="R999" i="30"/>
  <c r="Q999" i="30"/>
  <c r="I999" i="30"/>
  <c r="K999" i="30" s="1"/>
  <c r="H999" i="30"/>
  <c r="J999" i="30" s="1"/>
  <c r="AB998" i="30"/>
  <c r="U998" i="30"/>
  <c r="P998" i="30" s="1"/>
  <c r="R998" i="30"/>
  <c r="Q998" i="30"/>
  <c r="H998" i="30"/>
  <c r="AB997" i="30"/>
  <c r="U997" i="30"/>
  <c r="P997" i="30" s="1"/>
  <c r="R997" i="30"/>
  <c r="Q997" i="30"/>
  <c r="H997" i="30"/>
  <c r="AB996" i="30"/>
  <c r="U996" i="30"/>
  <c r="P996" i="30" s="1"/>
  <c r="R996" i="30"/>
  <c r="Q996" i="30"/>
  <c r="H996" i="30"/>
  <c r="AB995" i="30"/>
  <c r="U995" i="30"/>
  <c r="P995" i="30" s="1"/>
  <c r="R995" i="30"/>
  <c r="Q995" i="30"/>
  <c r="H995" i="30"/>
  <c r="AB994" i="30"/>
  <c r="U994" i="30"/>
  <c r="P994" i="30" s="1"/>
  <c r="R994" i="30"/>
  <c r="Q994" i="30"/>
  <c r="H994" i="30"/>
  <c r="AB993" i="30"/>
  <c r="U993" i="30"/>
  <c r="P993" i="30" s="1"/>
  <c r="R993" i="30"/>
  <c r="Q993" i="30"/>
  <c r="H993" i="30"/>
  <c r="I993" i="30" s="1"/>
  <c r="K993" i="30" s="1"/>
  <c r="AB992" i="30"/>
  <c r="U992" i="30"/>
  <c r="P992" i="30" s="1"/>
  <c r="R992" i="30"/>
  <c r="Q992" i="30"/>
  <c r="H992" i="30"/>
  <c r="AB991" i="30"/>
  <c r="U991" i="30"/>
  <c r="P991" i="30" s="1"/>
  <c r="R991" i="30"/>
  <c r="Q991" i="30"/>
  <c r="H991" i="30"/>
  <c r="J991" i="30" s="1"/>
  <c r="AB990" i="30"/>
  <c r="U990" i="30"/>
  <c r="P990" i="30" s="1"/>
  <c r="R990" i="30"/>
  <c r="Q990" i="30"/>
  <c r="K990" i="30"/>
  <c r="M990" i="30" s="1"/>
  <c r="I990" i="30"/>
  <c r="H990" i="30"/>
  <c r="J990" i="30" s="1"/>
  <c r="AB989" i="30"/>
  <c r="U989" i="30"/>
  <c r="P989" i="30" s="1"/>
  <c r="R989" i="30"/>
  <c r="Q989" i="30"/>
  <c r="H989" i="30"/>
  <c r="J989" i="30" s="1"/>
  <c r="AB988" i="30"/>
  <c r="U988" i="30"/>
  <c r="P988" i="30" s="1"/>
  <c r="R988" i="30"/>
  <c r="Q988" i="30"/>
  <c r="M988" i="30"/>
  <c r="H988" i="30"/>
  <c r="I988" i="30" s="1"/>
  <c r="K988" i="30" s="1"/>
  <c r="L988" i="30" s="1"/>
  <c r="AB987" i="30"/>
  <c r="U987" i="30"/>
  <c r="P987" i="30" s="1"/>
  <c r="R987" i="30"/>
  <c r="Q987" i="30"/>
  <c r="H987" i="30"/>
  <c r="AB986" i="30"/>
  <c r="U986" i="30"/>
  <c r="P986" i="30" s="1"/>
  <c r="R986" i="30"/>
  <c r="Q986" i="30"/>
  <c r="H986" i="30"/>
  <c r="AB985" i="30"/>
  <c r="U985" i="30"/>
  <c r="P985" i="30" s="1"/>
  <c r="R985" i="30"/>
  <c r="Q985" i="30"/>
  <c r="H985" i="30"/>
  <c r="J985" i="30" s="1"/>
  <c r="AB984" i="30"/>
  <c r="U984" i="30"/>
  <c r="P984" i="30" s="1"/>
  <c r="R984" i="30"/>
  <c r="Q984" i="30"/>
  <c r="H984" i="30"/>
  <c r="J984" i="30" s="1"/>
  <c r="AB983" i="30"/>
  <c r="U983" i="30"/>
  <c r="P983" i="30" s="1"/>
  <c r="R983" i="30"/>
  <c r="Q983" i="30"/>
  <c r="H983" i="30"/>
  <c r="AB982" i="30"/>
  <c r="U982" i="30"/>
  <c r="P982" i="30" s="1"/>
  <c r="R982" i="30"/>
  <c r="Q982" i="30"/>
  <c r="H982" i="30"/>
  <c r="J982" i="30" s="1"/>
  <c r="AB981" i="30"/>
  <c r="U981" i="30"/>
  <c r="P981" i="30" s="1"/>
  <c r="R981" i="30"/>
  <c r="Q981" i="30"/>
  <c r="J981" i="30"/>
  <c r="H981" i="30"/>
  <c r="I981" i="30" s="1"/>
  <c r="K981" i="30" s="1"/>
  <c r="L981" i="30" s="1"/>
  <c r="AB980" i="30"/>
  <c r="U980" i="30"/>
  <c r="P980" i="30" s="1"/>
  <c r="R980" i="30"/>
  <c r="Q980" i="30"/>
  <c r="H980" i="30"/>
  <c r="I980" i="30" s="1"/>
  <c r="K980" i="30" s="1"/>
  <c r="AB979" i="30"/>
  <c r="U979" i="30"/>
  <c r="P979" i="30" s="1"/>
  <c r="R979" i="30"/>
  <c r="Q979" i="30"/>
  <c r="J979" i="30"/>
  <c r="I979" i="30"/>
  <c r="K979" i="30" s="1"/>
  <c r="M979" i="30" s="1"/>
  <c r="H979" i="30"/>
  <c r="AB978" i="30"/>
  <c r="U978" i="30"/>
  <c r="P978" i="30" s="1"/>
  <c r="R978" i="30"/>
  <c r="Q978" i="30"/>
  <c r="H978" i="30"/>
  <c r="AB977" i="30"/>
  <c r="U977" i="30"/>
  <c r="P977" i="30" s="1"/>
  <c r="R977" i="30"/>
  <c r="Q977" i="30"/>
  <c r="H977" i="30"/>
  <c r="J977" i="30" s="1"/>
  <c r="AB976" i="30"/>
  <c r="U976" i="30"/>
  <c r="P976" i="30" s="1"/>
  <c r="R976" i="30"/>
  <c r="Q976" i="30"/>
  <c r="H976" i="30"/>
  <c r="J976" i="30" s="1"/>
  <c r="AB975" i="30"/>
  <c r="U975" i="30"/>
  <c r="P975" i="30" s="1"/>
  <c r="R975" i="30"/>
  <c r="Q975" i="30"/>
  <c r="H975" i="30"/>
  <c r="J975" i="30" s="1"/>
  <c r="AB974" i="30"/>
  <c r="U974" i="30"/>
  <c r="P974" i="30" s="1"/>
  <c r="R974" i="30"/>
  <c r="Q974" i="30"/>
  <c r="H974" i="30"/>
  <c r="I974" i="30" s="1"/>
  <c r="K974" i="30" s="1"/>
  <c r="M974" i="30" s="1"/>
  <c r="AB973" i="30"/>
  <c r="U973" i="30"/>
  <c r="P973" i="30" s="1"/>
  <c r="R973" i="30"/>
  <c r="Q973" i="30"/>
  <c r="H973" i="30"/>
  <c r="I973" i="30" s="1"/>
  <c r="K973" i="30" s="1"/>
  <c r="M973" i="30" s="1"/>
  <c r="AB972" i="30"/>
  <c r="U972" i="30"/>
  <c r="P972" i="30" s="1"/>
  <c r="R972" i="30"/>
  <c r="Q972" i="30"/>
  <c r="H972" i="30"/>
  <c r="AB971" i="30"/>
  <c r="U971" i="30"/>
  <c r="P971" i="30" s="1"/>
  <c r="R971" i="30"/>
  <c r="Q971" i="30"/>
  <c r="H971" i="30"/>
  <c r="J971" i="30" s="1"/>
  <c r="AB970" i="30"/>
  <c r="U970" i="30"/>
  <c r="P970" i="30" s="1"/>
  <c r="R970" i="30"/>
  <c r="Q970" i="30"/>
  <c r="J970" i="30"/>
  <c r="H970" i="30"/>
  <c r="I970" i="30" s="1"/>
  <c r="K970" i="30" s="1"/>
  <c r="AB969" i="30"/>
  <c r="U969" i="30"/>
  <c r="P969" i="30" s="1"/>
  <c r="R969" i="30"/>
  <c r="Q969" i="30"/>
  <c r="H969" i="30"/>
  <c r="AB968" i="30"/>
  <c r="U968" i="30"/>
  <c r="P968" i="30" s="1"/>
  <c r="R968" i="30"/>
  <c r="Q968" i="30"/>
  <c r="H968" i="30"/>
  <c r="I968" i="30" s="1"/>
  <c r="K968" i="30" s="1"/>
  <c r="M968" i="30" s="1"/>
  <c r="AB967" i="30"/>
  <c r="U967" i="30"/>
  <c r="P967" i="30" s="1"/>
  <c r="R967" i="30"/>
  <c r="Q967" i="30"/>
  <c r="H967" i="30"/>
  <c r="J967" i="30" s="1"/>
  <c r="AB966" i="30"/>
  <c r="U966" i="30"/>
  <c r="P966" i="30" s="1"/>
  <c r="R966" i="30"/>
  <c r="Q966" i="30"/>
  <c r="H966" i="30"/>
  <c r="AB965" i="30"/>
  <c r="U965" i="30"/>
  <c r="R965" i="30"/>
  <c r="Q965" i="30"/>
  <c r="P965" i="30"/>
  <c r="J965" i="30"/>
  <c r="H965" i="30"/>
  <c r="I965" i="30" s="1"/>
  <c r="K965" i="30" s="1"/>
  <c r="AB964" i="30"/>
  <c r="U964" i="30"/>
  <c r="P964" i="30" s="1"/>
  <c r="R964" i="30"/>
  <c r="Q964" i="30"/>
  <c r="H964" i="30"/>
  <c r="I964" i="30" s="1"/>
  <c r="K964" i="30" s="1"/>
  <c r="AB963" i="30"/>
  <c r="U963" i="30"/>
  <c r="P963" i="30" s="1"/>
  <c r="R963" i="30"/>
  <c r="Q963" i="30"/>
  <c r="H963" i="30"/>
  <c r="J963" i="30" s="1"/>
  <c r="AB962" i="30"/>
  <c r="U962" i="30"/>
  <c r="P962" i="30" s="1"/>
  <c r="R962" i="30"/>
  <c r="Q962" i="30"/>
  <c r="J962" i="30"/>
  <c r="H962" i="30"/>
  <c r="I962" i="30" s="1"/>
  <c r="K962" i="30" s="1"/>
  <c r="AB961" i="30"/>
  <c r="U961" i="30"/>
  <c r="P961" i="30" s="1"/>
  <c r="R961" i="30"/>
  <c r="Q961" i="30"/>
  <c r="H961" i="30"/>
  <c r="AB960" i="30"/>
  <c r="U960" i="30"/>
  <c r="P960" i="30" s="1"/>
  <c r="R960" i="30"/>
  <c r="Q960" i="30"/>
  <c r="H960" i="30"/>
  <c r="I960" i="30" s="1"/>
  <c r="K960" i="30" s="1"/>
  <c r="M960" i="30" s="1"/>
  <c r="AB959" i="30"/>
  <c r="U959" i="30"/>
  <c r="P959" i="30" s="1"/>
  <c r="R959" i="30"/>
  <c r="Q959" i="30"/>
  <c r="H959" i="30"/>
  <c r="J959" i="30" s="1"/>
  <c r="AB958" i="30"/>
  <c r="U958" i="30"/>
  <c r="P958" i="30" s="1"/>
  <c r="R958" i="30"/>
  <c r="Q958" i="30"/>
  <c r="H958" i="30"/>
  <c r="J958" i="30" s="1"/>
  <c r="AB957" i="30"/>
  <c r="U957" i="30"/>
  <c r="P957" i="30" s="1"/>
  <c r="R957" i="30"/>
  <c r="Q957" i="30"/>
  <c r="H957" i="30"/>
  <c r="AB956" i="30"/>
  <c r="U956" i="30"/>
  <c r="P956" i="30" s="1"/>
  <c r="R956" i="30"/>
  <c r="Q956" i="30"/>
  <c r="H956" i="30"/>
  <c r="J956" i="30" s="1"/>
  <c r="AB955" i="30"/>
  <c r="U955" i="30"/>
  <c r="P955" i="30" s="1"/>
  <c r="R955" i="30"/>
  <c r="Q955" i="30"/>
  <c r="H955" i="30"/>
  <c r="J955" i="30" s="1"/>
  <c r="AB954" i="30"/>
  <c r="U954" i="30"/>
  <c r="P954" i="30" s="1"/>
  <c r="R954" i="30"/>
  <c r="Q954" i="30"/>
  <c r="H954" i="30"/>
  <c r="I954" i="30" s="1"/>
  <c r="K954" i="30" s="1"/>
  <c r="AB953" i="30"/>
  <c r="U953" i="30"/>
  <c r="P953" i="30" s="1"/>
  <c r="R953" i="30"/>
  <c r="Q953" i="30"/>
  <c r="H953" i="30"/>
  <c r="J953" i="30" s="1"/>
  <c r="AB952" i="30"/>
  <c r="U952" i="30"/>
  <c r="P952" i="30" s="1"/>
  <c r="R952" i="30"/>
  <c r="Q952" i="30"/>
  <c r="H952" i="30"/>
  <c r="J952" i="30" s="1"/>
  <c r="AB951" i="30"/>
  <c r="U951" i="30"/>
  <c r="P951" i="30" s="1"/>
  <c r="R951" i="30"/>
  <c r="Q951" i="30"/>
  <c r="H951" i="30"/>
  <c r="AB950" i="30"/>
  <c r="U950" i="30"/>
  <c r="P950" i="30" s="1"/>
  <c r="R950" i="30"/>
  <c r="Q950" i="30"/>
  <c r="H950" i="30"/>
  <c r="J950" i="30" s="1"/>
  <c r="AB949" i="30"/>
  <c r="U949" i="30"/>
  <c r="P949" i="30" s="1"/>
  <c r="R949" i="30"/>
  <c r="Q949" i="30"/>
  <c r="H949" i="30"/>
  <c r="AB948" i="30"/>
  <c r="U948" i="30"/>
  <c r="R948" i="30"/>
  <c r="Q948" i="30"/>
  <c r="P948" i="30"/>
  <c r="H948" i="30"/>
  <c r="I948" i="30" s="1"/>
  <c r="K948" i="30" s="1"/>
  <c r="AB947" i="30"/>
  <c r="U947" i="30"/>
  <c r="P947" i="30" s="1"/>
  <c r="R947" i="30"/>
  <c r="Q947" i="30"/>
  <c r="H947" i="30"/>
  <c r="AB946" i="30"/>
  <c r="U946" i="30"/>
  <c r="P946" i="30" s="1"/>
  <c r="R946" i="30"/>
  <c r="Q946" i="30"/>
  <c r="H946" i="30"/>
  <c r="J946" i="30" s="1"/>
  <c r="AB945" i="30"/>
  <c r="U945" i="30"/>
  <c r="P945" i="30" s="1"/>
  <c r="R945" i="30"/>
  <c r="Q945" i="30"/>
  <c r="H945" i="30"/>
  <c r="I945" i="30" s="1"/>
  <c r="K945" i="30" s="1"/>
  <c r="L945" i="30" s="1"/>
  <c r="AB944" i="30"/>
  <c r="U944" i="30"/>
  <c r="P944" i="30" s="1"/>
  <c r="R944" i="30"/>
  <c r="Q944" i="30"/>
  <c r="H944" i="30"/>
  <c r="AB943" i="30"/>
  <c r="U943" i="30"/>
  <c r="R943" i="30"/>
  <c r="Q943" i="30"/>
  <c r="P943" i="30"/>
  <c r="H943" i="30"/>
  <c r="AB942" i="30"/>
  <c r="U942" i="30"/>
  <c r="P942" i="30" s="1"/>
  <c r="R942" i="30"/>
  <c r="Q942" i="30"/>
  <c r="H942" i="30"/>
  <c r="I942" i="30" s="1"/>
  <c r="K942" i="30" s="1"/>
  <c r="AB941" i="30"/>
  <c r="U941" i="30"/>
  <c r="P941" i="30" s="1"/>
  <c r="R941" i="30"/>
  <c r="Q941" i="30"/>
  <c r="H941" i="30"/>
  <c r="I941" i="30" s="1"/>
  <c r="K941" i="30" s="1"/>
  <c r="AB940" i="30"/>
  <c r="U940" i="30"/>
  <c r="P940" i="30" s="1"/>
  <c r="R940" i="30"/>
  <c r="Q940" i="30"/>
  <c r="H940" i="30"/>
  <c r="AB939" i="30"/>
  <c r="U939" i="30"/>
  <c r="P939" i="30" s="1"/>
  <c r="R939" i="30"/>
  <c r="Q939" i="30"/>
  <c r="I939" i="30"/>
  <c r="K939" i="30" s="1"/>
  <c r="H939" i="30"/>
  <c r="J939" i="30" s="1"/>
  <c r="AB938" i="30"/>
  <c r="U938" i="30"/>
  <c r="P938" i="30" s="1"/>
  <c r="R938" i="30"/>
  <c r="Q938" i="30"/>
  <c r="H938" i="30"/>
  <c r="J938" i="30" s="1"/>
  <c r="AB937" i="30"/>
  <c r="U937" i="30"/>
  <c r="P937" i="30" s="1"/>
  <c r="R937" i="30"/>
  <c r="Q937" i="30"/>
  <c r="H937" i="30"/>
  <c r="J937" i="30" s="1"/>
  <c r="AB936" i="30"/>
  <c r="U936" i="30"/>
  <c r="P936" i="30" s="1"/>
  <c r="R936" i="30"/>
  <c r="Q936" i="30"/>
  <c r="H936" i="30"/>
  <c r="J936" i="30" s="1"/>
  <c r="AB935" i="30"/>
  <c r="U935" i="30"/>
  <c r="R935" i="30"/>
  <c r="Q935" i="30"/>
  <c r="P935" i="30"/>
  <c r="J935" i="30"/>
  <c r="I935" i="30"/>
  <c r="K935" i="30" s="1"/>
  <c r="L935" i="30" s="1"/>
  <c r="H935" i="30"/>
  <c r="AB934" i="30"/>
  <c r="U934" i="30"/>
  <c r="P934" i="30" s="1"/>
  <c r="R934" i="30"/>
  <c r="Q934" i="30"/>
  <c r="H934" i="30"/>
  <c r="AB933" i="30"/>
  <c r="U933" i="30"/>
  <c r="P933" i="30" s="1"/>
  <c r="R933" i="30"/>
  <c r="Q933" i="30"/>
  <c r="H933" i="30"/>
  <c r="J933" i="30" s="1"/>
  <c r="AB932" i="30"/>
  <c r="U932" i="30"/>
  <c r="P932" i="30" s="1"/>
  <c r="R932" i="30"/>
  <c r="Q932" i="30"/>
  <c r="H932" i="30"/>
  <c r="I932" i="30" s="1"/>
  <c r="K932" i="30" s="1"/>
  <c r="L932" i="30" s="1"/>
  <c r="AB931" i="30"/>
  <c r="U931" i="30"/>
  <c r="P931" i="30" s="1"/>
  <c r="R931" i="30"/>
  <c r="Q931" i="30"/>
  <c r="H931" i="30"/>
  <c r="J931" i="30" s="1"/>
  <c r="AB930" i="30"/>
  <c r="U930" i="30"/>
  <c r="P930" i="30" s="1"/>
  <c r="R930" i="30"/>
  <c r="Q930" i="30"/>
  <c r="H930" i="30"/>
  <c r="J930" i="30" s="1"/>
  <c r="AB929" i="30"/>
  <c r="U929" i="30"/>
  <c r="P929" i="30" s="1"/>
  <c r="R929" i="30"/>
  <c r="Q929" i="30"/>
  <c r="H929" i="30"/>
  <c r="J929" i="30" s="1"/>
  <c r="AB928" i="30"/>
  <c r="U928" i="30"/>
  <c r="P928" i="30" s="1"/>
  <c r="R928" i="30"/>
  <c r="Q928" i="30"/>
  <c r="H928" i="30"/>
  <c r="I928" i="30" s="1"/>
  <c r="K928" i="30" s="1"/>
  <c r="AB927" i="30"/>
  <c r="U927" i="30"/>
  <c r="P927" i="30" s="1"/>
  <c r="R927" i="30"/>
  <c r="Q927" i="30"/>
  <c r="H927" i="30"/>
  <c r="I927" i="30" s="1"/>
  <c r="K927" i="30" s="1"/>
  <c r="AB926" i="30"/>
  <c r="U926" i="30"/>
  <c r="P926" i="30" s="1"/>
  <c r="R926" i="30"/>
  <c r="Q926" i="30"/>
  <c r="H926" i="30"/>
  <c r="J926" i="30" s="1"/>
  <c r="AB925" i="30"/>
  <c r="U925" i="30"/>
  <c r="P925" i="30" s="1"/>
  <c r="R925" i="30"/>
  <c r="Q925" i="30"/>
  <c r="J925" i="30"/>
  <c r="I925" i="30"/>
  <c r="K925" i="30" s="1"/>
  <c r="H925" i="30"/>
  <c r="AB924" i="30"/>
  <c r="U924" i="30"/>
  <c r="P924" i="30" s="1"/>
  <c r="R924" i="30"/>
  <c r="Q924" i="30"/>
  <c r="H924" i="30"/>
  <c r="J924" i="30" s="1"/>
  <c r="AB923" i="30"/>
  <c r="U923" i="30"/>
  <c r="P923" i="30" s="1"/>
  <c r="R923" i="30"/>
  <c r="Q923" i="30"/>
  <c r="H923" i="30"/>
  <c r="AB922" i="30"/>
  <c r="U922" i="30"/>
  <c r="P922" i="30" s="1"/>
  <c r="R922" i="30"/>
  <c r="Q922" i="30"/>
  <c r="H922" i="30"/>
  <c r="AB921" i="30"/>
  <c r="U921" i="30"/>
  <c r="P921" i="30" s="1"/>
  <c r="R921" i="30"/>
  <c r="Q921" i="30"/>
  <c r="H921" i="30"/>
  <c r="AB920" i="30"/>
  <c r="U920" i="30"/>
  <c r="P920" i="30" s="1"/>
  <c r="R920" i="30"/>
  <c r="Q920" i="30"/>
  <c r="H920" i="30"/>
  <c r="I920" i="30" s="1"/>
  <c r="K920" i="30" s="1"/>
  <c r="AB919" i="30"/>
  <c r="U919" i="30"/>
  <c r="P919" i="30" s="1"/>
  <c r="R919" i="30"/>
  <c r="Q919" i="30"/>
  <c r="H919" i="30"/>
  <c r="AB918" i="30"/>
  <c r="U918" i="30"/>
  <c r="R918" i="30"/>
  <c r="Q918" i="30"/>
  <c r="P918" i="30"/>
  <c r="H918" i="30"/>
  <c r="AB917" i="30"/>
  <c r="U917" i="30"/>
  <c r="P917" i="30" s="1"/>
  <c r="R917" i="30"/>
  <c r="Q917" i="30"/>
  <c r="H917" i="30"/>
  <c r="AB916" i="30"/>
  <c r="U916" i="30"/>
  <c r="P916" i="30" s="1"/>
  <c r="R916" i="30"/>
  <c r="Q916" i="30"/>
  <c r="H916" i="30"/>
  <c r="AB915" i="30"/>
  <c r="U915" i="30"/>
  <c r="R915" i="30"/>
  <c r="Q915" i="30"/>
  <c r="P915" i="30"/>
  <c r="H915" i="30"/>
  <c r="J915" i="30" s="1"/>
  <c r="AB914" i="30"/>
  <c r="U914" i="30"/>
  <c r="P914" i="30" s="1"/>
  <c r="R914" i="30"/>
  <c r="Q914" i="30"/>
  <c r="H914" i="30"/>
  <c r="AB913" i="30"/>
  <c r="U913" i="30"/>
  <c r="P913" i="30" s="1"/>
  <c r="R913" i="30"/>
  <c r="Q913" i="30"/>
  <c r="H913" i="30"/>
  <c r="J913" i="30" s="1"/>
  <c r="AB912" i="30"/>
  <c r="U912" i="30"/>
  <c r="P912" i="30" s="1"/>
  <c r="R912" i="30"/>
  <c r="Q912" i="30"/>
  <c r="H912" i="30"/>
  <c r="I912" i="30" s="1"/>
  <c r="K912" i="30" s="1"/>
  <c r="AB911" i="30"/>
  <c r="U911" i="30"/>
  <c r="P911" i="30" s="1"/>
  <c r="R911" i="30"/>
  <c r="Q911" i="30"/>
  <c r="H911" i="30"/>
  <c r="I911" i="30" s="1"/>
  <c r="K911" i="30" s="1"/>
  <c r="AB910" i="30"/>
  <c r="U910" i="30"/>
  <c r="R910" i="30"/>
  <c r="Q910" i="30"/>
  <c r="P910" i="30"/>
  <c r="H910" i="30"/>
  <c r="J910" i="30" s="1"/>
  <c r="AB909" i="30"/>
  <c r="U909" i="30"/>
  <c r="P909" i="30" s="1"/>
  <c r="R909" i="30"/>
  <c r="Q909" i="30"/>
  <c r="H909" i="30"/>
  <c r="J909" i="30" s="1"/>
  <c r="AB908" i="30"/>
  <c r="U908" i="30"/>
  <c r="P908" i="30" s="1"/>
  <c r="R908" i="30"/>
  <c r="Q908" i="30"/>
  <c r="H908" i="30"/>
  <c r="AB907" i="30"/>
  <c r="U907" i="30"/>
  <c r="P907" i="30" s="1"/>
  <c r="R907" i="30"/>
  <c r="Q907" i="30"/>
  <c r="H907" i="30"/>
  <c r="J907" i="30" s="1"/>
  <c r="AB906" i="30"/>
  <c r="U906" i="30"/>
  <c r="P906" i="30" s="1"/>
  <c r="R906" i="30"/>
  <c r="Q906" i="30"/>
  <c r="H906" i="30"/>
  <c r="AB905" i="30"/>
  <c r="U905" i="30"/>
  <c r="P905" i="30" s="1"/>
  <c r="R905" i="30"/>
  <c r="Q905" i="30"/>
  <c r="H905" i="30"/>
  <c r="I905" i="30" s="1"/>
  <c r="K905" i="30" s="1"/>
  <c r="AB904" i="30"/>
  <c r="U904" i="30"/>
  <c r="P904" i="30" s="1"/>
  <c r="R904" i="30"/>
  <c r="Q904" i="30"/>
  <c r="H904" i="30"/>
  <c r="J904" i="30" s="1"/>
  <c r="AB903" i="30"/>
  <c r="U903" i="30"/>
  <c r="P903" i="30" s="1"/>
  <c r="R903" i="30"/>
  <c r="Q903" i="30"/>
  <c r="H903" i="30"/>
  <c r="J903" i="30" s="1"/>
  <c r="AB902" i="30"/>
  <c r="U902" i="30"/>
  <c r="P902" i="30" s="1"/>
  <c r="R902" i="30"/>
  <c r="Q902" i="30"/>
  <c r="H902" i="30"/>
  <c r="AB901" i="30"/>
  <c r="U901" i="30"/>
  <c r="P901" i="30" s="1"/>
  <c r="R901" i="30"/>
  <c r="Q901" i="30"/>
  <c r="H901" i="30"/>
  <c r="AB900" i="30"/>
  <c r="U900" i="30"/>
  <c r="P900" i="30" s="1"/>
  <c r="R900" i="30"/>
  <c r="Q900" i="30"/>
  <c r="H900" i="30"/>
  <c r="J900" i="30" s="1"/>
  <c r="AB899" i="30"/>
  <c r="U899" i="30"/>
  <c r="P899" i="30" s="1"/>
  <c r="R899" i="30"/>
  <c r="Q899" i="30"/>
  <c r="H899" i="30"/>
  <c r="AB898" i="30"/>
  <c r="U898" i="30"/>
  <c r="P898" i="30" s="1"/>
  <c r="R898" i="30"/>
  <c r="Q898" i="30"/>
  <c r="H898" i="30"/>
  <c r="AB897" i="30"/>
  <c r="U897" i="30"/>
  <c r="P897" i="30" s="1"/>
  <c r="R897" i="30"/>
  <c r="Q897" i="30"/>
  <c r="H897" i="30"/>
  <c r="AB896" i="30"/>
  <c r="U896" i="30"/>
  <c r="P896" i="30" s="1"/>
  <c r="R896" i="30"/>
  <c r="Q896" i="30"/>
  <c r="H896" i="30"/>
  <c r="J896" i="30" s="1"/>
  <c r="AB895" i="30"/>
  <c r="U895" i="30"/>
  <c r="R895" i="30"/>
  <c r="Q895" i="30"/>
  <c r="P895" i="30"/>
  <c r="H895" i="30"/>
  <c r="AB894" i="30"/>
  <c r="U894" i="30"/>
  <c r="P894" i="30" s="1"/>
  <c r="R894" i="30"/>
  <c r="Q894" i="30"/>
  <c r="H894" i="30"/>
  <c r="I894" i="30" s="1"/>
  <c r="K894" i="30" s="1"/>
  <c r="M894" i="30" s="1"/>
  <c r="AB893" i="30"/>
  <c r="U893" i="30"/>
  <c r="P893" i="30" s="1"/>
  <c r="R893" i="30"/>
  <c r="Q893" i="30"/>
  <c r="J893" i="30"/>
  <c r="H893" i="30"/>
  <c r="I893" i="30" s="1"/>
  <c r="K893" i="30" s="1"/>
  <c r="AB892" i="30"/>
  <c r="U892" i="30"/>
  <c r="P892" i="30" s="1"/>
  <c r="R892" i="30"/>
  <c r="Q892" i="30"/>
  <c r="H892" i="30"/>
  <c r="I892" i="30" s="1"/>
  <c r="K892" i="30" s="1"/>
  <c r="AB891" i="30"/>
  <c r="U891" i="30"/>
  <c r="P891" i="30" s="1"/>
  <c r="R891" i="30"/>
  <c r="Q891" i="30"/>
  <c r="H891" i="30"/>
  <c r="J891" i="30" s="1"/>
  <c r="AB890" i="30"/>
  <c r="U890" i="30"/>
  <c r="R890" i="30"/>
  <c r="Q890" i="30"/>
  <c r="P890" i="30"/>
  <c r="H890" i="30"/>
  <c r="J890" i="30" s="1"/>
  <c r="AB889" i="30"/>
  <c r="U889" i="30"/>
  <c r="R889" i="30"/>
  <c r="Q889" i="30"/>
  <c r="P889" i="30"/>
  <c r="H889" i="30"/>
  <c r="J889" i="30" s="1"/>
  <c r="AB888" i="30"/>
  <c r="U888" i="30"/>
  <c r="P888" i="30" s="1"/>
  <c r="R888" i="30"/>
  <c r="Q888" i="30"/>
  <c r="H888" i="30"/>
  <c r="I888" i="30" s="1"/>
  <c r="K888" i="30" s="1"/>
  <c r="AB887" i="30"/>
  <c r="U887" i="30"/>
  <c r="R887" i="30"/>
  <c r="Q887" i="30"/>
  <c r="P887" i="30"/>
  <c r="H887" i="30"/>
  <c r="AB886" i="30"/>
  <c r="U886" i="30"/>
  <c r="R886" i="30"/>
  <c r="Q886" i="30"/>
  <c r="P886" i="30"/>
  <c r="J886" i="30"/>
  <c r="H886" i="30"/>
  <c r="I886" i="30" s="1"/>
  <c r="K886" i="30" s="1"/>
  <c r="AB885" i="30"/>
  <c r="U885" i="30"/>
  <c r="P885" i="30" s="1"/>
  <c r="R885" i="30"/>
  <c r="Q885" i="30"/>
  <c r="I885" i="30"/>
  <c r="K885" i="30" s="1"/>
  <c r="H885" i="30"/>
  <c r="J885" i="30" s="1"/>
  <c r="AB884" i="30"/>
  <c r="U884" i="30"/>
  <c r="P884" i="30" s="1"/>
  <c r="R884" i="30"/>
  <c r="Q884" i="30"/>
  <c r="H884" i="30"/>
  <c r="AB883" i="30"/>
  <c r="U883" i="30"/>
  <c r="P883" i="30" s="1"/>
  <c r="R883" i="30"/>
  <c r="Q883" i="30"/>
  <c r="I883" i="30"/>
  <c r="K883" i="30" s="1"/>
  <c r="H883" i="30"/>
  <c r="J883" i="30" s="1"/>
  <c r="AB882" i="30"/>
  <c r="U882" i="30"/>
  <c r="P882" i="30" s="1"/>
  <c r="R882" i="30"/>
  <c r="Q882" i="30"/>
  <c r="J882" i="30"/>
  <c r="H882" i="30"/>
  <c r="I882" i="30" s="1"/>
  <c r="K882" i="30" s="1"/>
  <c r="M882" i="30" s="1"/>
  <c r="AB881" i="30"/>
  <c r="U881" i="30"/>
  <c r="P881" i="30" s="1"/>
  <c r="R881" i="30"/>
  <c r="Q881" i="30"/>
  <c r="H881" i="30"/>
  <c r="AB880" i="30"/>
  <c r="U880" i="30"/>
  <c r="P880" i="30" s="1"/>
  <c r="R880" i="30"/>
  <c r="Q880" i="30"/>
  <c r="H880" i="30"/>
  <c r="I880" i="30" s="1"/>
  <c r="K880" i="30" s="1"/>
  <c r="M880" i="30" s="1"/>
  <c r="AB879" i="30"/>
  <c r="U879" i="30"/>
  <c r="P879" i="30" s="1"/>
  <c r="R879" i="30"/>
  <c r="Q879" i="30"/>
  <c r="H879" i="30"/>
  <c r="J879" i="30" s="1"/>
  <c r="AB878" i="30"/>
  <c r="U878" i="30"/>
  <c r="P878" i="30" s="1"/>
  <c r="R878" i="30"/>
  <c r="Q878" i="30"/>
  <c r="J878" i="30"/>
  <c r="H878" i="30"/>
  <c r="I878" i="30" s="1"/>
  <c r="K878" i="30" s="1"/>
  <c r="AB877" i="30"/>
  <c r="U877" i="30"/>
  <c r="P877" i="30" s="1"/>
  <c r="R877" i="30"/>
  <c r="Q877" i="30"/>
  <c r="H877" i="30"/>
  <c r="AB876" i="30"/>
  <c r="U876" i="30"/>
  <c r="P876" i="30" s="1"/>
  <c r="R876" i="30"/>
  <c r="Q876" i="30"/>
  <c r="H876" i="30"/>
  <c r="AB875" i="30"/>
  <c r="U875" i="30"/>
  <c r="P875" i="30" s="1"/>
  <c r="R875" i="30"/>
  <c r="Q875" i="30"/>
  <c r="J875" i="30"/>
  <c r="I875" i="30"/>
  <c r="K875" i="30" s="1"/>
  <c r="H875" i="30"/>
  <c r="AB874" i="30"/>
  <c r="U874" i="30"/>
  <c r="P874" i="30" s="1"/>
  <c r="R874" i="30"/>
  <c r="Q874" i="30"/>
  <c r="H874" i="30"/>
  <c r="AB873" i="30"/>
  <c r="U873" i="30"/>
  <c r="P873" i="30" s="1"/>
  <c r="R873" i="30"/>
  <c r="Q873" i="30"/>
  <c r="H873" i="30"/>
  <c r="J873" i="30" s="1"/>
  <c r="AB872" i="30"/>
  <c r="U872" i="30"/>
  <c r="R872" i="30"/>
  <c r="Q872" i="30"/>
  <c r="P872" i="30"/>
  <c r="H872" i="30"/>
  <c r="I872" i="30" s="1"/>
  <c r="K872" i="30" s="1"/>
  <c r="M872" i="30" s="1"/>
  <c r="AB871" i="30"/>
  <c r="U871" i="30"/>
  <c r="P871" i="30" s="1"/>
  <c r="R871" i="30"/>
  <c r="Q871" i="30"/>
  <c r="H871" i="30"/>
  <c r="J871" i="30" s="1"/>
  <c r="AB870" i="30"/>
  <c r="U870" i="30"/>
  <c r="P870" i="30" s="1"/>
  <c r="R870" i="30"/>
  <c r="Q870" i="30"/>
  <c r="H870" i="30"/>
  <c r="AB869" i="30"/>
  <c r="U869" i="30"/>
  <c r="P869" i="30" s="1"/>
  <c r="R869" i="30"/>
  <c r="Q869" i="30"/>
  <c r="H869" i="30"/>
  <c r="J869" i="30" s="1"/>
  <c r="AB868" i="30"/>
  <c r="U868" i="30"/>
  <c r="P868" i="30" s="1"/>
  <c r="R868" i="30"/>
  <c r="Q868" i="30"/>
  <c r="H868" i="30"/>
  <c r="J868" i="30" s="1"/>
  <c r="AB867" i="30"/>
  <c r="U867" i="30"/>
  <c r="P867" i="30" s="1"/>
  <c r="R867" i="30"/>
  <c r="Q867" i="30"/>
  <c r="H867" i="30"/>
  <c r="AB866" i="30"/>
  <c r="U866" i="30"/>
  <c r="P866" i="30" s="1"/>
  <c r="R866" i="30"/>
  <c r="Q866" i="30"/>
  <c r="H866" i="30"/>
  <c r="I866" i="30" s="1"/>
  <c r="K866" i="30" s="1"/>
  <c r="M866" i="30" s="1"/>
  <c r="AB865" i="30"/>
  <c r="U865" i="30"/>
  <c r="P865" i="30" s="1"/>
  <c r="R865" i="30"/>
  <c r="Q865" i="30"/>
  <c r="H865" i="30"/>
  <c r="J865" i="30" s="1"/>
  <c r="AB864" i="30"/>
  <c r="U864" i="30"/>
  <c r="P864" i="30" s="1"/>
  <c r="R864" i="30"/>
  <c r="Q864" i="30"/>
  <c r="H864" i="30"/>
  <c r="J864" i="30" s="1"/>
  <c r="AB863" i="30"/>
  <c r="U863" i="30"/>
  <c r="P863" i="30" s="1"/>
  <c r="R863" i="30"/>
  <c r="Q863" i="30"/>
  <c r="H863" i="30"/>
  <c r="AB862" i="30"/>
  <c r="U862" i="30"/>
  <c r="P862" i="30" s="1"/>
  <c r="R862" i="30"/>
  <c r="Q862" i="30"/>
  <c r="H862" i="30"/>
  <c r="J862" i="30" s="1"/>
  <c r="AB861" i="30"/>
  <c r="U861" i="30"/>
  <c r="R861" i="30"/>
  <c r="Q861" i="30"/>
  <c r="P861" i="30"/>
  <c r="H861" i="30"/>
  <c r="J861" i="30" s="1"/>
  <c r="AB860" i="30"/>
  <c r="U860" i="30"/>
  <c r="P860" i="30" s="1"/>
  <c r="R860" i="30"/>
  <c r="Q860" i="30"/>
  <c r="J860" i="30"/>
  <c r="I860" i="30"/>
  <c r="K860" i="30" s="1"/>
  <c r="M860" i="30" s="1"/>
  <c r="H860" i="30"/>
  <c r="AB859" i="30"/>
  <c r="U859" i="30"/>
  <c r="P859" i="30" s="1"/>
  <c r="R859" i="30"/>
  <c r="Q859" i="30"/>
  <c r="H859" i="30"/>
  <c r="AB858" i="30"/>
  <c r="U858" i="30"/>
  <c r="P858" i="30" s="1"/>
  <c r="R858" i="30"/>
  <c r="Q858" i="30"/>
  <c r="H858" i="30"/>
  <c r="I858" i="30" s="1"/>
  <c r="K858" i="30" s="1"/>
  <c r="M858" i="30" s="1"/>
  <c r="AB857" i="30"/>
  <c r="U857" i="30"/>
  <c r="P857" i="30" s="1"/>
  <c r="R857" i="30"/>
  <c r="Q857" i="30"/>
  <c r="H857" i="30"/>
  <c r="AB856" i="30"/>
  <c r="U856" i="30"/>
  <c r="P856" i="30" s="1"/>
  <c r="R856" i="30"/>
  <c r="Q856" i="30"/>
  <c r="H856" i="30"/>
  <c r="J856" i="30" s="1"/>
  <c r="AB855" i="30"/>
  <c r="U855" i="30"/>
  <c r="R855" i="30"/>
  <c r="Q855" i="30"/>
  <c r="P855" i="30"/>
  <c r="J855" i="30"/>
  <c r="I855" i="30"/>
  <c r="K855" i="30" s="1"/>
  <c r="M855" i="30" s="1"/>
  <c r="H855" i="30"/>
  <c r="AB854" i="30"/>
  <c r="U854" i="30"/>
  <c r="P854" i="30" s="1"/>
  <c r="R854" i="30"/>
  <c r="Q854" i="30"/>
  <c r="M854" i="30"/>
  <c r="H854" i="30"/>
  <c r="I854" i="30" s="1"/>
  <c r="K854" i="30" s="1"/>
  <c r="L854" i="30" s="1"/>
  <c r="AB853" i="30"/>
  <c r="U853" i="30"/>
  <c r="P853" i="30" s="1"/>
  <c r="R853" i="30"/>
  <c r="Q853" i="30"/>
  <c r="H853" i="30"/>
  <c r="AB852" i="30"/>
  <c r="U852" i="30"/>
  <c r="R852" i="30"/>
  <c r="Q852" i="30"/>
  <c r="P852" i="30"/>
  <c r="H852" i="30"/>
  <c r="I852" i="30" s="1"/>
  <c r="K852" i="30" s="1"/>
  <c r="AB851" i="30"/>
  <c r="U851" i="30"/>
  <c r="P851" i="30" s="1"/>
  <c r="R851" i="30"/>
  <c r="Q851" i="30"/>
  <c r="H851" i="30"/>
  <c r="J851" i="30" s="1"/>
  <c r="AB850" i="30"/>
  <c r="U850" i="30"/>
  <c r="R850" i="30"/>
  <c r="Q850" i="30"/>
  <c r="P850" i="30"/>
  <c r="H850" i="30"/>
  <c r="J850" i="30" s="1"/>
  <c r="AB849" i="30"/>
  <c r="U849" i="30"/>
  <c r="P849" i="30" s="1"/>
  <c r="R849" i="30"/>
  <c r="Q849" i="30"/>
  <c r="H849" i="30"/>
  <c r="J849" i="30" s="1"/>
  <c r="AB848" i="30"/>
  <c r="U848" i="30"/>
  <c r="P848" i="30" s="1"/>
  <c r="R848" i="30"/>
  <c r="Q848" i="30"/>
  <c r="H848" i="30"/>
  <c r="AB847" i="30"/>
  <c r="U847" i="30"/>
  <c r="P847" i="30" s="1"/>
  <c r="R847" i="30"/>
  <c r="Q847" i="30"/>
  <c r="H847" i="30"/>
  <c r="AB846" i="30"/>
  <c r="U846" i="30"/>
  <c r="P846" i="30" s="1"/>
  <c r="R846" i="30"/>
  <c r="Q846" i="30"/>
  <c r="H846" i="30"/>
  <c r="AB845" i="30"/>
  <c r="U845" i="30"/>
  <c r="P845" i="30" s="1"/>
  <c r="R845" i="30"/>
  <c r="Q845" i="30"/>
  <c r="J845" i="30"/>
  <c r="I845" i="30"/>
  <c r="K845" i="30" s="1"/>
  <c r="M845" i="30" s="1"/>
  <c r="H845" i="30"/>
  <c r="AB844" i="30"/>
  <c r="U844" i="30"/>
  <c r="R844" i="30"/>
  <c r="Q844" i="30"/>
  <c r="P844" i="30"/>
  <c r="I844" i="30"/>
  <c r="K844" i="30" s="1"/>
  <c r="H844" i="30"/>
  <c r="J844" i="30" s="1"/>
  <c r="AB843" i="30"/>
  <c r="U843" i="30"/>
  <c r="P843" i="30" s="1"/>
  <c r="R843" i="30"/>
  <c r="Q843" i="30"/>
  <c r="H843" i="30"/>
  <c r="J843" i="30" s="1"/>
  <c r="AB842" i="30"/>
  <c r="U842" i="30"/>
  <c r="P842" i="30" s="1"/>
  <c r="R842" i="30"/>
  <c r="Q842" i="30"/>
  <c r="H842" i="30"/>
  <c r="AB841" i="30"/>
  <c r="U841" i="30"/>
  <c r="P841" i="30" s="1"/>
  <c r="R841" i="30"/>
  <c r="Q841" i="30"/>
  <c r="H841" i="30"/>
  <c r="J841" i="30" s="1"/>
  <c r="AB840" i="30"/>
  <c r="U840" i="30"/>
  <c r="P840" i="30" s="1"/>
  <c r="R840" i="30"/>
  <c r="Q840" i="30"/>
  <c r="H840" i="30"/>
  <c r="I840" i="30" s="1"/>
  <c r="K840" i="30" s="1"/>
  <c r="AB839" i="30"/>
  <c r="U839" i="30"/>
  <c r="P839" i="30" s="1"/>
  <c r="R839" i="30"/>
  <c r="Q839" i="30"/>
  <c r="H839" i="30"/>
  <c r="J839" i="30" s="1"/>
  <c r="AB838" i="30"/>
  <c r="U838" i="30"/>
  <c r="P838" i="30" s="1"/>
  <c r="R838" i="30"/>
  <c r="Q838" i="30"/>
  <c r="H838" i="30"/>
  <c r="I838" i="30" s="1"/>
  <c r="K838" i="30" s="1"/>
  <c r="AB837" i="30"/>
  <c r="U837" i="30"/>
  <c r="P837" i="30" s="1"/>
  <c r="R837" i="30"/>
  <c r="Q837" i="30"/>
  <c r="J837" i="30"/>
  <c r="I837" i="30"/>
  <c r="K837" i="30" s="1"/>
  <c r="H837" i="30"/>
  <c r="AB836" i="30"/>
  <c r="U836" i="30"/>
  <c r="P836" i="30" s="1"/>
  <c r="R836" i="30"/>
  <c r="Q836" i="30"/>
  <c r="H836" i="30"/>
  <c r="J836" i="30" s="1"/>
  <c r="AB835" i="30"/>
  <c r="U835" i="30"/>
  <c r="P835" i="30" s="1"/>
  <c r="R835" i="30"/>
  <c r="Q835" i="30"/>
  <c r="H835" i="30"/>
  <c r="AB834" i="30"/>
  <c r="U834" i="30"/>
  <c r="P834" i="30" s="1"/>
  <c r="R834" i="30"/>
  <c r="Q834" i="30"/>
  <c r="H834" i="30"/>
  <c r="AB833" i="30"/>
  <c r="U833" i="30"/>
  <c r="R833" i="30"/>
  <c r="Q833" i="30"/>
  <c r="P833" i="30"/>
  <c r="H833" i="30"/>
  <c r="J833" i="30" s="1"/>
  <c r="AB832" i="30"/>
  <c r="U832" i="30"/>
  <c r="P832" i="30" s="1"/>
  <c r="R832" i="30"/>
  <c r="Q832" i="30"/>
  <c r="H832" i="30"/>
  <c r="AB831" i="30"/>
  <c r="U831" i="30"/>
  <c r="R831" i="30"/>
  <c r="Q831" i="30"/>
  <c r="P831" i="30"/>
  <c r="H831" i="30"/>
  <c r="J831" i="30" s="1"/>
  <c r="AB830" i="30"/>
  <c r="U830" i="30"/>
  <c r="P830" i="30" s="1"/>
  <c r="R830" i="30"/>
  <c r="Q830" i="30"/>
  <c r="I830" i="30"/>
  <c r="K830" i="30" s="1"/>
  <c r="M830" i="30" s="1"/>
  <c r="H830" i="30"/>
  <c r="J830" i="30" s="1"/>
  <c r="AB829" i="30"/>
  <c r="U829" i="30"/>
  <c r="P829" i="30" s="1"/>
  <c r="R829" i="30"/>
  <c r="Q829" i="30"/>
  <c r="H829" i="30"/>
  <c r="AB828" i="30"/>
  <c r="U828" i="30"/>
  <c r="P828" i="30" s="1"/>
  <c r="R828" i="30"/>
  <c r="Q828" i="30"/>
  <c r="I828" i="30"/>
  <c r="K828" i="30" s="1"/>
  <c r="H828" i="30"/>
  <c r="J828" i="30" s="1"/>
  <c r="AB827" i="30"/>
  <c r="U827" i="30"/>
  <c r="P827" i="30" s="1"/>
  <c r="R827" i="30"/>
  <c r="Q827" i="30"/>
  <c r="H827" i="30"/>
  <c r="J827" i="30" s="1"/>
  <c r="AB826" i="30"/>
  <c r="U826" i="30"/>
  <c r="P826" i="30" s="1"/>
  <c r="R826" i="30"/>
  <c r="Q826" i="30"/>
  <c r="H826" i="30"/>
  <c r="J826" i="30" s="1"/>
  <c r="AB825" i="30"/>
  <c r="U825" i="30"/>
  <c r="P825" i="30" s="1"/>
  <c r="R825" i="30"/>
  <c r="Q825" i="30"/>
  <c r="H825" i="30"/>
  <c r="I825" i="30" s="1"/>
  <c r="K825" i="30" s="1"/>
  <c r="AB824" i="30"/>
  <c r="U824" i="30"/>
  <c r="P824" i="30" s="1"/>
  <c r="R824" i="30"/>
  <c r="Q824" i="30"/>
  <c r="H824" i="30"/>
  <c r="AB823" i="30"/>
  <c r="U823" i="30"/>
  <c r="P823" i="30" s="1"/>
  <c r="R823" i="30"/>
  <c r="Q823" i="30"/>
  <c r="H823" i="30"/>
  <c r="J823" i="30" s="1"/>
  <c r="AB822" i="30"/>
  <c r="U822" i="30"/>
  <c r="P822" i="30" s="1"/>
  <c r="R822" i="30"/>
  <c r="Q822" i="30"/>
  <c r="J822" i="30"/>
  <c r="H822" i="30"/>
  <c r="I822" i="30" s="1"/>
  <c r="K822" i="30" s="1"/>
  <c r="AB821" i="30"/>
  <c r="U821" i="30"/>
  <c r="P821" i="30" s="1"/>
  <c r="R821" i="30"/>
  <c r="Q821" i="30"/>
  <c r="J821" i="30"/>
  <c r="H821" i="30"/>
  <c r="I821" i="30" s="1"/>
  <c r="K821" i="30" s="1"/>
  <c r="AB820" i="30"/>
  <c r="U820" i="30"/>
  <c r="P820" i="30" s="1"/>
  <c r="R820" i="30"/>
  <c r="Q820" i="30"/>
  <c r="H820" i="30"/>
  <c r="J820" i="30" s="1"/>
  <c r="AB819" i="30"/>
  <c r="U819" i="30"/>
  <c r="P819" i="30" s="1"/>
  <c r="R819" i="30"/>
  <c r="Q819" i="30"/>
  <c r="H819" i="30"/>
  <c r="I819" i="30" s="1"/>
  <c r="K819" i="30" s="1"/>
  <c r="AB818" i="30"/>
  <c r="U818" i="30"/>
  <c r="P818" i="30" s="1"/>
  <c r="R818" i="30"/>
  <c r="Q818" i="30"/>
  <c r="J818" i="30"/>
  <c r="I818" i="30"/>
  <c r="K818" i="30" s="1"/>
  <c r="H818" i="30"/>
  <c r="AB817" i="30"/>
  <c r="U817" i="30"/>
  <c r="R817" i="30"/>
  <c r="Q817" i="30"/>
  <c r="P817" i="30"/>
  <c r="H817" i="30"/>
  <c r="J817" i="30" s="1"/>
  <c r="AB816" i="30"/>
  <c r="U816" i="30"/>
  <c r="P816" i="30" s="1"/>
  <c r="R816" i="30"/>
  <c r="Q816" i="30"/>
  <c r="H816" i="30"/>
  <c r="AB815" i="30"/>
  <c r="U815" i="30"/>
  <c r="R815" i="30"/>
  <c r="Q815" i="30"/>
  <c r="P815" i="30"/>
  <c r="H815" i="30"/>
  <c r="I815" i="30" s="1"/>
  <c r="K815" i="30" s="1"/>
  <c r="AB814" i="30"/>
  <c r="U814" i="30"/>
  <c r="P814" i="30" s="1"/>
  <c r="R814" i="30"/>
  <c r="Q814" i="30"/>
  <c r="J814" i="30"/>
  <c r="H814" i="30"/>
  <c r="I814" i="30" s="1"/>
  <c r="K814" i="30" s="1"/>
  <c r="AB813" i="30"/>
  <c r="U813" i="30"/>
  <c r="P813" i="30" s="1"/>
  <c r="R813" i="30"/>
  <c r="Q813" i="30"/>
  <c r="H813" i="30"/>
  <c r="AB812" i="30"/>
  <c r="U812" i="30"/>
  <c r="P812" i="30" s="1"/>
  <c r="R812" i="30"/>
  <c r="Q812" i="30"/>
  <c r="H812" i="30"/>
  <c r="AB811" i="30"/>
  <c r="U811" i="30"/>
  <c r="P811" i="30" s="1"/>
  <c r="R811" i="30"/>
  <c r="Q811" i="30"/>
  <c r="K811" i="30"/>
  <c r="H811" i="30"/>
  <c r="I811" i="30" s="1"/>
  <c r="AB810" i="30"/>
  <c r="U810" i="30"/>
  <c r="P810" i="30" s="1"/>
  <c r="R810" i="30"/>
  <c r="Q810" i="30"/>
  <c r="H810" i="30"/>
  <c r="AB809" i="30"/>
  <c r="U809" i="30"/>
  <c r="P809" i="30" s="1"/>
  <c r="R809" i="30"/>
  <c r="Q809" i="30"/>
  <c r="H809" i="30"/>
  <c r="I809" i="30" s="1"/>
  <c r="K809" i="30" s="1"/>
  <c r="AB808" i="30"/>
  <c r="U808" i="30"/>
  <c r="P808" i="30" s="1"/>
  <c r="R808" i="30"/>
  <c r="Q808" i="30"/>
  <c r="H808" i="30"/>
  <c r="AB807" i="30"/>
  <c r="U807" i="30"/>
  <c r="R807" i="30"/>
  <c r="Q807" i="30"/>
  <c r="P807" i="30"/>
  <c r="H807" i="30"/>
  <c r="AB806" i="30"/>
  <c r="U806" i="30"/>
  <c r="R806" i="30"/>
  <c r="Q806" i="30"/>
  <c r="P806" i="30"/>
  <c r="H806" i="30"/>
  <c r="I806" i="30" s="1"/>
  <c r="K806" i="30" s="1"/>
  <c r="L806" i="30" s="1"/>
  <c r="AB805" i="30"/>
  <c r="U805" i="30"/>
  <c r="P805" i="30" s="1"/>
  <c r="R805" i="30"/>
  <c r="Q805" i="30"/>
  <c r="H805" i="30"/>
  <c r="J805" i="30" s="1"/>
  <c r="AB804" i="30"/>
  <c r="U804" i="30"/>
  <c r="P804" i="30" s="1"/>
  <c r="R804" i="30"/>
  <c r="Q804" i="30"/>
  <c r="H804" i="30"/>
  <c r="I804" i="30" s="1"/>
  <c r="K804" i="30" s="1"/>
  <c r="L804" i="30" s="1"/>
  <c r="AB803" i="30"/>
  <c r="U803" i="30"/>
  <c r="R803" i="30"/>
  <c r="Q803" i="30"/>
  <c r="P803" i="30"/>
  <c r="H803" i="30"/>
  <c r="J803" i="30" s="1"/>
  <c r="AB802" i="30"/>
  <c r="U802" i="30"/>
  <c r="P802" i="30" s="1"/>
  <c r="R802" i="30"/>
  <c r="Q802" i="30"/>
  <c r="H802" i="30"/>
  <c r="J802" i="30" s="1"/>
  <c r="AB801" i="30"/>
  <c r="U801" i="30"/>
  <c r="P801" i="30" s="1"/>
  <c r="R801" i="30"/>
  <c r="Q801" i="30"/>
  <c r="H801" i="30"/>
  <c r="AB800" i="30"/>
  <c r="U800" i="30"/>
  <c r="R800" i="30"/>
  <c r="Q800" i="30"/>
  <c r="P800" i="30"/>
  <c r="H800" i="30"/>
  <c r="I800" i="30" s="1"/>
  <c r="K800" i="30" s="1"/>
  <c r="M800" i="30" s="1"/>
  <c r="AB799" i="30"/>
  <c r="U799" i="30"/>
  <c r="P799" i="30" s="1"/>
  <c r="R799" i="30"/>
  <c r="Q799" i="30"/>
  <c r="H799" i="30"/>
  <c r="J799" i="30" s="1"/>
  <c r="AB798" i="30"/>
  <c r="U798" i="30"/>
  <c r="P798" i="30" s="1"/>
  <c r="R798" i="30"/>
  <c r="Q798" i="30"/>
  <c r="H798" i="30"/>
  <c r="AB797" i="30"/>
  <c r="U797" i="30"/>
  <c r="P797" i="30" s="1"/>
  <c r="R797" i="30"/>
  <c r="Q797" i="30"/>
  <c r="H797" i="30"/>
  <c r="I797" i="30" s="1"/>
  <c r="K797" i="30" s="1"/>
  <c r="AB796" i="30"/>
  <c r="U796" i="30"/>
  <c r="R796" i="30"/>
  <c r="Q796" i="30"/>
  <c r="P796" i="30"/>
  <c r="H796" i="30"/>
  <c r="J796" i="30" s="1"/>
  <c r="AB795" i="30"/>
  <c r="U795" i="30"/>
  <c r="P795" i="30" s="1"/>
  <c r="R795" i="30"/>
  <c r="Q795" i="30"/>
  <c r="H795" i="30"/>
  <c r="J795" i="30" s="1"/>
  <c r="AB794" i="30"/>
  <c r="U794" i="30"/>
  <c r="P794" i="30" s="1"/>
  <c r="R794" i="30"/>
  <c r="Q794" i="30"/>
  <c r="H794" i="30"/>
  <c r="I794" i="30" s="1"/>
  <c r="K794" i="30" s="1"/>
  <c r="AB793" i="30"/>
  <c r="U793" i="30"/>
  <c r="R793" i="30"/>
  <c r="Q793" i="30"/>
  <c r="P793" i="30"/>
  <c r="H793" i="30"/>
  <c r="I793" i="30" s="1"/>
  <c r="K793" i="30" s="1"/>
  <c r="AB792" i="30"/>
  <c r="U792" i="30"/>
  <c r="P792" i="30" s="1"/>
  <c r="R792" i="30"/>
  <c r="Q792" i="30"/>
  <c r="H792" i="30"/>
  <c r="I792" i="30" s="1"/>
  <c r="K792" i="30" s="1"/>
  <c r="AB791" i="30"/>
  <c r="U791" i="30"/>
  <c r="P791" i="30" s="1"/>
  <c r="R791" i="30"/>
  <c r="Q791" i="30"/>
  <c r="H791" i="30"/>
  <c r="I791" i="30" s="1"/>
  <c r="K791" i="30" s="1"/>
  <c r="L791" i="30" s="1"/>
  <c r="AB790" i="30"/>
  <c r="U790" i="30"/>
  <c r="P790" i="30" s="1"/>
  <c r="R790" i="30"/>
  <c r="Q790" i="30"/>
  <c r="H790" i="30"/>
  <c r="I790" i="30" s="1"/>
  <c r="K790" i="30" s="1"/>
  <c r="AB789" i="30"/>
  <c r="U789" i="30"/>
  <c r="P789" i="30" s="1"/>
  <c r="R789" i="30"/>
  <c r="Q789" i="30"/>
  <c r="H789" i="30"/>
  <c r="J789" i="30" s="1"/>
  <c r="AB788" i="30"/>
  <c r="U788" i="30"/>
  <c r="P788" i="30" s="1"/>
  <c r="R788" i="30"/>
  <c r="Q788" i="30"/>
  <c r="H788" i="30"/>
  <c r="J788" i="30" s="1"/>
  <c r="AB787" i="30"/>
  <c r="U787" i="30"/>
  <c r="P787" i="30" s="1"/>
  <c r="R787" i="30"/>
  <c r="Q787" i="30"/>
  <c r="K787" i="30"/>
  <c r="I787" i="30"/>
  <c r="H787" i="30"/>
  <c r="J787" i="30" s="1"/>
  <c r="AB786" i="30"/>
  <c r="U786" i="30"/>
  <c r="P786" i="30" s="1"/>
  <c r="R786" i="30"/>
  <c r="Q786" i="30"/>
  <c r="H786" i="30"/>
  <c r="AB785" i="30"/>
  <c r="U785" i="30"/>
  <c r="P785" i="30" s="1"/>
  <c r="R785" i="30"/>
  <c r="Q785" i="30"/>
  <c r="H785" i="30"/>
  <c r="AB784" i="30"/>
  <c r="U784" i="30"/>
  <c r="P784" i="30" s="1"/>
  <c r="R784" i="30"/>
  <c r="Q784" i="30"/>
  <c r="H784" i="30"/>
  <c r="I784" i="30" s="1"/>
  <c r="K784" i="30" s="1"/>
  <c r="AB783" i="30"/>
  <c r="U783" i="30"/>
  <c r="P783" i="30" s="1"/>
  <c r="R783" i="30"/>
  <c r="Q783" i="30"/>
  <c r="H783" i="30"/>
  <c r="J783" i="30" s="1"/>
  <c r="AB782" i="30"/>
  <c r="U782" i="30"/>
  <c r="P782" i="30" s="1"/>
  <c r="R782" i="30"/>
  <c r="Q782" i="30"/>
  <c r="K782" i="30"/>
  <c r="H782" i="30"/>
  <c r="I782" i="30" s="1"/>
  <c r="AB781" i="30"/>
  <c r="U781" i="30"/>
  <c r="P781" i="30" s="1"/>
  <c r="R781" i="30"/>
  <c r="Q781" i="30"/>
  <c r="H781" i="30"/>
  <c r="J781" i="30" s="1"/>
  <c r="AB780" i="30"/>
  <c r="U780" i="30"/>
  <c r="P780" i="30" s="1"/>
  <c r="R780" i="30"/>
  <c r="Q780" i="30"/>
  <c r="H780" i="30"/>
  <c r="J780" i="30" s="1"/>
  <c r="AB779" i="30"/>
  <c r="U779" i="30"/>
  <c r="P779" i="30" s="1"/>
  <c r="R779" i="30"/>
  <c r="Q779" i="30"/>
  <c r="H779" i="30"/>
  <c r="AB778" i="30"/>
  <c r="U778" i="30"/>
  <c r="P778" i="30" s="1"/>
  <c r="R778" i="30"/>
  <c r="Q778" i="30"/>
  <c r="H778" i="30"/>
  <c r="AB777" i="30"/>
  <c r="U777" i="30"/>
  <c r="P777" i="30" s="1"/>
  <c r="R777" i="30"/>
  <c r="Q777" i="30"/>
  <c r="J777" i="30"/>
  <c r="I777" i="30"/>
  <c r="K777" i="30" s="1"/>
  <c r="H777" i="30"/>
  <c r="AB776" i="30"/>
  <c r="U776" i="30"/>
  <c r="P776" i="30" s="1"/>
  <c r="R776" i="30"/>
  <c r="Q776" i="30"/>
  <c r="H776" i="30"/>
  <c r="AB775" i="30"/>
  <c r="U775" i="30"/>
  <c r="P775" i="30" s="1"/>
  <c r="R775" i="30"/>
  <c r="Q775" i="30"/>
  <c r="H775" i="30"/>
  <c r="J775" i="30" s="1"/>
  <c r="AB774" i="30"/>
  <c r="U774" i="30"/>
  <c r="R774" i="30"/>
  <c r="Q774" i="30"/>
  <c r="P774" i="30"/>
  <c r="H774" i="30"/>
  <c r="AB773" i="30"/>
  <c r="U773" i="30"/>
  <c r="P773" i="30" s="1"/>
  <c r="R773" i="30"/>
  <c r="Q773" i="30"/>
  <c r="H773" i="30"/>
  <c r="AB772" i="30"/>
  <c r="U772" i="30"/>
  <c r="P772" i="30" s="1"/>
  <c r="R772" i="30"/>
  <c r="Q772" i="30"/>
  <c r="H772" i="30"/>
  <c r="AB771" i="30"/>
  <c r="U771" i="30"/>
  <c r="P771" i="30" s="1"/>
  <c r="R771" i="30"/>
  <c r="Q771" i="30"/>
  <c r="H771" i="30"/>
  <c r="J771" i="30" s="1"/>
  <c r="AB770" i="30"/>
  <c r="U770" i="30"/>
  <c r="P770" i="30" s="1"/>
  <c r="R770" i="30"/>
  <c r="Q770" i="30"/>
  <c r="H770" i="30"/>
  <c r="AB769" i="30"/>
  <c r="U769" i="30"/>
  <c r="P769" i="30" s="1"/>
  <c r="R769" i="30"/>
  <c r="Q769" i="30"/>
  <c r="H769" i="30"/>
  <c r="I769" i="30" s="1"/>
  <c r="K769" i="30" s="1"/>
  <c r="AB768" i="30"/>
  <c r="U768" i="30"/>
  <c r="R768" i="30"/>
  <c r="Q768" i="30"/>
  <c r="P768" i="30"/>
  <c r="H768" i="30"/>
  <c r="I768" i="30" s="1"/>
  <c r="K768" i="30" s="1"/>
  <c r="M768" i="30" s="1"/>
  <c r="AB767" i="30"/>
  <c r="U767" i="30"/>
  <c r="P767" i="30" s="1"/>
  <c r="R767" i="30"/>
  <c r="Q767" i="30"/>
  <c r="I767" i="30"/>
  <c r="K767" i="30" s="1"/>
  <c r="H767" i="30"/>
  <c r="J767" i="30" s="1"/>
  <c r="AB766" i="30"/>
  <c r="U766" i="30"/>
  <c r="P766" i="30" s="1"/>
  <c r="R766" i="30"/>
  <c r="Q766" i="30"/>
  <c r="H766" i="30"/>
  <c r="J766" i="30" s="1"/>
  <c r="AB765" i="30"/>
  <c r="U765" i="30"/>
  <c r="P765" i="30" s="1"/>
  <c r="R765" i="30"/>
  <c r="Q765" i="30"/>
  <c r="H765" i="30"/>
  <c r="I765" i="30" s="1"/>
  <c r="K765" i="30" s="1"/>
  <c r="L765" i="30" s="1"/>
  <c r="AB764" i="30"/>
  <c r="U764" i="30"/>
  <c r="P764" i="30" s="1"/>
  <c r="R764" i="30"/>
  <c r="Q764" i="30"/>
  <c r="I764" i="30"/>
  <c r="K764" i="30" s="1"/>
  <c r="M764" i="30" s="1"/>
  <c r="H764" i="30"/>
  <c r="J764" i="30" s="1"/>
  <c r="AB763" i="30"/>
  <c r="U763" i="30"/>
  <c r="P763" i="30" s="1"/>
  <c r="R763" i="30"/>
  <c r="Q763" i="30"/>
  <c r="H763" i="30"/>
  <c r="J763" i="30" s="1"/>
  <c r="AB762" i="30"/>
  <c r="U762" i="30"/>
  <c r="P762" i="30" s="1"/>
  <c r="R762" i="30"/>
  <c r="Q762" i="30"/>
  <c r="H762" i="30"/>
  <c r="J762" i="30" s="1"/>
  <c r="AB761" i="30"/>
  <c r="U761" i="30"/>
  <c r="P761" i="30" s="1"/>
  <c r="R761" i="30"/>
  <c r="Q761" i="30"/>
  <c r="H761" i="30"/>
  <c r="J761" i="30" s="1"/>
  <c r="AB760" i="30"/>
  <c r="U760" i="30"/>
  <c r="P760" i="30" s="1"/>
  <c r="R760" i="30"/>
  <c r="Q760" i="30"/>
  <c r="H760" i="30"/>
  <c r="AB759" i="30"/>
  <c r="U759" i="30"/>
  <c r="P759" i="30" s="1"/>
  <c r="R759" i="30"/>
  <c r="Q759" i="30"/>
  <c r="H759" i="30"/>
  <c r="J759" i="30" s="1"/>
  <c r="AB758" i="30"/>
  <c r="U758" i="30"/>
  <c r="P758" i="30" s="1"/>
  <c r="R758" i="30"/>
  <c r="Q758" i="30"/>
  <c r="H758" i="30"/>
  <c r="J758" i="30" s="1"/>
  <c r="AB757" i="30"/>
  <c r="U757" i="30"/>
  <c r="P757" i="30" s="1"/>
  <c r="R757" i="30"/>
  <c r="Q757" i="30"/>
  <c r="H757" i="30"/>
  <c r="AB756" i="30"/>
  <c r="U756" i="30"/>
  <c r="P756" i="30" s="1"/>
  <c r="R756" i="30"/>
  <c r="Q756" i="30"/>
  <c r="H756" i="30"/>
  <c r="AB755" i="30"/>
  <c r="U755" i="30"/>
  <c r="P755" i="30" s="1"/>
  <c r="R755" i="30"/>
  <c r="Q755" i="30"/>
  <c r="H755" i="30"/>
  <c r="I755" i="30" s="1"/>
  <c r="K755" i="30" s="1"/>
  <c r="L755" i="30" s="1"/>
  <c r="AB754" i="30"/>
  <c r="U754" i="30"/>
  <c r="R754" i="30"/>
  <c r="Q754" i="30"/>
  <c r="P754" i="30"/>
  <c r="H754" i="30"/>
  <c r="I754" i="30" s="1"/>
  <c r="K754" i="30" s="1"/>
  <c r="AB753" i="30"/>
  <c r="U753" i="30"/>
  <c r="P753" i="30" s="1"/>
  <c r="R753" i="30"/>
  <c r="Q753" i="30"/>
  <c r="H753" i="30"/>
  <c r="J753" i="30" s="1"/>
  <c r="AB752" i="30"/>
  <c r="U752" i="30"/>
  <c r="P752" i="30" s="1"/>
  <c r="R752" i="30"/>
  <c r="Q752" i="30"/>
  <c r="H752" i="30"/>
  <c r="J752" i="30" s="1"/>
  <c r="AB751" i="30"/>
  <c r="U751" i="30"/>
  <c r="P751" i="30" s="1"/>
  <c r="R751" i="30"/>
  <c r="Q751" i="30"/>
  <c r="H751" i="30"/>
  <c r="AB750" i="30"/>
  <c r="U750" i="30"/>
  <c r="P750" i="30" s="1"/>
  <c r="R750" i="30"/>
  <c r="Q750" i="30"/>
  <c r="H750" i="30"/>
  <c r="I750" i="30" s="1"/>
  <c r="K750" i="30" s="1"/>
  <c r="AB749" i="30"/>
  <c r="U749" i="30"/>
  <c r="P749" i="30" s="1"/>
  <c r="R749" i="30"/>
  <c r="Q749" i="30"/>
  <c r="H749" i="30"/>
  <c r="AB748" i="30"/>
  <c r="U748" i="30"/>
  <c r="R748" i="30"/>
  <c r="Q748" i="30"/>
  <c r="P748" i="30"/>
  <c r="J748" i="30"/>
  <c r="I748" i="30"/>
  <c r="K748" i="30" s="1"/>
  <c r="H748" i="30"/>
  <c r="AB747" i="30"/>
  <c r="U747" i="30"/>
  <c r="P747" i="30" s="1"/>
  <c r="R747" i="30"/>
  <c r="Q747" i="30"/>
  <c r="H747" i="30"/>
  <c r="J747" i="30" s="1"/>
  <c r="AB746" i="30"/>
  <c r="U746" i="30"/>
  <c r="P746" i="30" s="1"/>
  <c r="R746" i="30"/>
  <c r="Q746" i="30"/>
  <c r="H746" i="30"/>
  <c r="AB745" i="30"/>
  <c r="U745" i="30"/>
  <c r="P745" i="30" s="1"/>
  <c r="R745" i="30"/>
  <c r="Q745" i="30"/>
  <c r="H745" i="30"/>
  <c r="J745" i="30" s="1"/>
  <c r="AB744" i="30"/>
  <c r="U744" i="30"/>
  <c r="P744" i="30" s="1"/>
  <c r="R744" i="30"/>
  <c r="Q744" i="30"/>
  <c r="H744" i="30"/>
  <c r="I744" i="30" s="1"/>
  <c r="K744" i="30" s="1"/>
  <c r="L744" i="30" s="1"/>
  <c r="AB743" i="30"/>
  <c r="U743" i="30"/>
  <c r="P743" i="30" s="1"/>
  <c r="R743" i="30"/>
  <c r="Q743" i="30"/>
  <c r="H743" i="30"/>
  <c r="J743" i="30" s="1"/>
  <c r="AB742" i="30"/>
  <c r="U742" i="30"/>
  <c r="P742" i="30" s="1"/>
  <c r="R742" i="30"/>
  <c r="Q742" i="30"/>
  <c r="H742" i="30"/>
  <c r="J742" i="30" s="1"/>
  <c r="AB741" i="30"/>
  <c r="U741" i="30"/>
  <c r="R741" i="30"/>
  <c r="Q741" i="30"/>
  <c r="P741" i="30"/>
  <c r="H741" i="30"/>
  <c r="AB740" i="30"/>
  <c r="U740" i="30"/>
  <c r="P740" i="30" s="1"/>
  <c r="R740" i="30"/>
  <c r="Q740" i="30"/>
  <c r="H740" i="30"/>
  <c r="J740" i="30" s="1"/>
  <c r="AB739" i="30"/>
  <c r="U739" i="30"/>
  <c r="P739" i="30" s="1"/>
  <c r="R739" i="30"/>
  <c r="Q739" i="30"/>
  <c r="J739" i="30"/>
  <c r="I739" i="30"/>
  <c r="K739" i="30" s="1"/>
  <c r="H739" i="30"/>
  <c r="AB738" i="30"/>
  <c r="U738" i="30"/>
  <c r="P738" i="30" s="1"/>
  <c r="R738" i="30"/>
  <c r="Q738" i="30"/>
  <c r="H738" i="30"/>
  <c r="AB737" i="30"/>
  <c r="U737" i="30"/>
  <c r="P737" i="30" s="1"/>
  <c r="R737" i="30"/>
  <c r="Q737" i="30"/>
  <c r="H737" i="30"/>
  <c r="AB736" i="30"/>
  <c r="U736" i="30"/>
  <c r="P736" i="30" s="1"/>
  <c r="R736" i="30"/>
  <c r="Q736" i="30"/>
  <c r="H736" i="30"/>
  <c r="AB735" i="30"/>
  <c r="U735" i="30"/>
  <c r="P735" i="30" s="1"/>
  <c r="R735" i="30"/>
  <c r="Q735" i="30"/>
  <c r="H735" i="30"/>
  <c r="J735" i="30" s="1"/>
  <c r="AB734" i="30"/>
  <c r="U734" i="30"/>
  <c r="P734" i="30" s="1"/>
  <c r="R734" i="30"/>
  <c r="Q734" i="30"/>
  <c r="H734" i="30"/>
  <c r="AB733" i="30"/>
  <c r="U733" i="30"/>
  <c r="P733" i="30" s="1"/>
  <c r="R733" i="30"/>
  <c r="Q733" i="30"/>
  <c r="H733" i="30"/>
  <c r="I733" i="30" s="1"/>
  <c r="K733" i="30" s="1"/>
  <c r="AB732" i="30"/>
  <c r="U732" i="30"/>
  <c r="P732" i="30" s="1"/>
  <c r="R732" i="30"/>
  <c r="Q732" i="30"/>
  <c r="I732" i="30"/>
  <c r="K732" i="30" s="1"/>
  <c r="L732" i="30" s="1"/>
  <c r="H732" i="30"/>
  <c r="J732" i="30" s="1"/>
  <c r="AB731" i="30"/>
  <c r="U731" i="30"/>
  <c r="P731" i="30" s="1"/>
  <c r="R731" i="30"/>
  <c r="Q731" i="30"/>
  <c r="H731" i="30"/>
  <c r="AB730" i="30"/>
  <c r="U730" i="30"/>
  <c r="P730" i="30" s="1"/>
  <c r="R730" i="30"/>
  <c r="Q730" i="30"/>
  <c r="H730" i="30"/>
  <c r="J730" i="30" s="1"/>
  <c r="AB729" i="30"/>
  <c r="U729" i="30"/>
  <c r="P729" i="30" s="1"/>
  <c r="R729" i="30"/>
  <c r="Q729" i="30"/>
  <c r="J729" i="30"/>
  <c r="H729" i="30"/>
  <c r="I729" i="30" s="1"/>
  <c r="K729" i="30" s="1"/>
  <c r="AB728" i="30"/>
  <c r="U728" i="30"/>
  <c r="P728" i="30" s="1"/>
  <c r="R728" i="30"/>
  <c r="Q728" i="30"/>
  <c r="H728" i="30"/>
  <c r="AB727" i="30"/>
  <c r="U727" i="30"/>
  <c r="P727" i="30" s="1"/>
  <c r="R727" i="30"/>
  <c r="Q727" i="30"/>
  <c r="H727" i="30"/>
  <c r="AB726" i="30"/>
  <c r="U726" i="30"/>
  <c r="R726" i="30"/>
  <c r="Q726" i="30"/>
  <c r="P726" i="30"/>
  <c r="H726" i="30"/>
  <c r="AB725" i="30"/>
  <c r="U725" i="30"/>
  <c r="P725" i="30" s="1"/>
  <c r="R725" i="30"/>
  <c r="Q725" i="30"/>
  <c r="H725" i="30"/>
  <c r="J725" i="30" s="1"/>
  <c r="AB724" i="30"/>
  <c r="U724" i="30"/>
  <c r="P724" i="30" s="1"/>
  <c r="R724" i="30"/>
  <c r="Q724" i="30"/>
  <c r="I724" i="30"/>
  <c r="K724" i="30" s="1"/>
  <c r="H724" i="30"/>
  <c r="J724" i="30" s="1"/>
  <c r="AB723" i="30"/>
  <c r="U723" i="30"/>
  <c r="R723" i="30"/>
  <c r="Q723" i="30"/>
  <c r="P723" i="30"/>
  <c r="H723" i="30"/>
  <c r="J723" i="30" s="1"/>
  <c r="AB722" i="30"/>
  <c r="U722" i="30"/>
  <c r="P722" i="30" s="1"/>
  <c r="R722" i="30"/>
  <c r="Q722" i="30"/>
  <c r="H722" i="30"/>
  <c r="J722" i="30" s="1"/>
  <c r="AB721" i="30"/>
  <c r="U721" i="30"/>
  <c r="P721" i="30" s="1"/>
  <c r="R721" i="30"/>
  <c r="Q721" i="30"/>
  <c r="I721" i="30"/>
  <c r="K721" i="30" s="1"/>
  <c r="H721" i="30"/>
  <c r="J721" i="30" s="1"/>
  <c r="AB720" i="30"/>
  <c r="U720" i="30"/>
  <c r="P720" i="30" s="1"/>
  <c r="R720" i="30"/>
  <c r="Q720" i="30"/>
  <c r="H720" i="30"/>
  <c r="J720" i="30" s="1"/>
  <c r="AB719" i="30"/>
  <c r="U719" i="30"/>
  <c r="P719" i="30" s="1"/>
  <c r="R719" i="30"/>
  <c r="Q719" i="30"/>
  <c r="H719" i="30"/>
  <c r="I719" i="30" s="1"/>
  <c r="K719" i="30" s="1"/>
  <c r="L719" i="30" s="1"/>
  <c r="AB718" i="30"/>
  <c r="U718" i="30"/>
  <c r="P718" i="30" s="1"/>
  <c r="R718" i="30"/>
  <c r="Q718" i="30"/>
  <c r="H718" i="30"/>
  <c r="AB717" i="30"/>
  <c r="U717" i="30"/>
  <c r="P717" i="30" s="1"/>
  <c r="R717" i="30"/>
  <c r="Q717" i="30"/>
  <c r="I717" i="30"/>
  <c r="K717" i="30" s="1"/>
  <c r="H717" i="30"/>
  <c r="J717" i="30" s="1"/>
  <c r="AB716" i="30"/>
  <c r="U716" i="30"/>
  <c r="P716" i="30" s="1"/>
  <c r="R716" i="30"/>
  <c r="Q716" i="30"/>
  <c r="H716" i="30"/>
  <c r="I716" i="30" s="1"/>
  <c r="K716" i="30" s="1"/>
  <c r="M716" i="30" s="1"/>
  <c r="AB715" i="30"/>
  <c r="U715" i="30"/>
  <c r="P715" i="30" s="1"/>
  <c r="R715" i="30"/>
  <c r="Q715" i="30"/>
  <c r="H715" i="30"/>
  <c r="AB714" i="30"/>
  <c r="U714" i="30"/>
  <c r="P714" i="30" s="1"/>
  <c r="R714" i="30"/>
  <c r="Q714" i="30"/>
  <c r="H714" i="30"/>
  <c r="I714" i="30" s="1"/>
  <c r="K714" i="30" s="1"/>
  <c r="AB713" i="30"/>
  <c r="U713" i="30"/>
  <c r="R713" i="30"/>
  <c r="Q713" i="30"/>
  <c r="P713" i="30"/>
  <c r="H713" i="30"/>
  <c r="I713" i="30" s="1"/>
  <c r="K713" i="30" s="1"/>
  <c r="AB712" i="30"/>
  <c r="U712" i="30"/>
  <c r="P712" i="30" s="1"/>
  <c r="R712" i="30"/>
  <c r="Q712" i="30"/>
  <c r="H712" i="30"/>
  <c r="I712" i="30" s="1"/>
  <c r="K712" i="30" s="1"/>
  <c r="AB711" i="30"/>
  <c r="U711" i="30"/>
  <c r="P711" i="30" s="1"/>
  <c r="R711" i="30"/>
  <c r="Q711" i="30"/>
  <c r="H711" i="30"/>
  <c r="AB710" i="30"/>
  <c r="U710" i="30"/>
  <c r="P710" i="30" s="1"/>
  <c r="R710" i="30"/>
  <c r="Q710" i="30"/>
  <c r="I710" i="30"/>
  <c r="K710" i="30" s="1"/>
  <c r="H710" i="30"/>
  <c r="J710" i="30" s="1"/>
  <c r="AB709" i="30"/>
  <c r="U709" i="30"/>
  <c r="P709" i="30" s="1"/>
  <c r="R709" i="30"/>
  <c r="Q709" i="30"/>
  <c r="H709" i="30"/>
  <c r="J709" i="30" s="1"/>
  <c r="AB708" i="30"/>
  <c r="U708" i="30"/>
  <c r="R708" i="30"/>
  <c r="Q708" i="30"/>
  <c r="P708" i="30"/>
  <c r="H708" i="30"/>
  <c r="AB707" i="30"/>
  <c r="U707" i="30"/>
  <c r="P707" i="30" s="1"/>
  <c r="R707" i="30"/>
  <c r="Q707" i="30"/>
  <c r="J707" i="30"/>
  <c r="H707" i="30"/>
  <c r="I707" i="30" s="1"/>
  <c r="K707" i="30" s="1"/>
  <c r="AB706" i="30"/>
  <c r="U706" i="30"/>
  <c r="P706" i="30" s="1"/>
  <c r="R706" i="30"/>
  <c r="Q706" i="30"/>
  <c r="I706" i="30"/>
  <c r="K706" i="30" s="1"/>
  <c r="M706" i="30" s="1"/>
  <c r="H706" i="30"/>
  <c r="J706" i="30" s="1"/>
  <c r="AB705" i="30"/>
  <c r="U705" i="30"/>
  <c r="P705" i="30" s="1"/>
  <c r="R705" i="30"/>
  <c r="Q705" i="30"/>
  <c r="H705" i="30"/>
  <c r="I705" i="30" s="1"/>
  <c r="K705" i="30" s="1"/>
  <c r="AB704" i="30"/>
  <c r="U704" i="30"/>
  <c r="P704" i="30" s="1"/>
  <c r="R704" i="30"/>
  <c r="Q704" i="30"/>
  <c r="H704" i="30"/>
  <c r="J704" i="30" s="1"/>
  <c r="AB703" i="30"/>
  <c r="U703" i="30"/>
  <c r="P703" i="30" s="1"/>
  <c r="R703" i="30"/>
  <c r="Q703" i="30"/>
  <c r="H703" i="30"/>
  <c r="J703" i="30" s="1"/>
  <c r="AB702" i="30"/>
  <c r="U702" i="30"/>
  <c r="R702" i="30"/>
  <c r="Q702" i="30"/>
  <c r="P702" i="30"/>
  <c r="H702" i="30"/>
  <c r="J702" i="30" s="1"/>
  <c r="AB701" i="30"/>
  <c r="U701" i="30"/>
  <c r="R701" i="30"/>
  <c r="Q701" i="30"/>
  <c r="P701" i="30"/>
  <c r="I701" i="30"/>
  <c r="K701" i="30" s="1"/>
  <c r="H701" i="30"/>
  <c r="J701" i="30" s="1"/>
  <c r="AB700" i="30"/>
  <c r="U700" i="30"/>
  <c r="P700" i="30" s="1"/>
  <c r="R700" i="30"/>
  <c r="Q700" i="30"/>
  <c r="H700" i="30"/>
  <c r="AB699" i="30"/>
  <c r="U699" i="30"/>
  <c r="P699" i="30" s="1"/>
  <c r="R699" i="30"/>
  <c r="Q699" i="30"/>
  <c r="H699" i="30"/>
  <c r="I699" i="30" s="1"/>
  <c r="K699" i="30" s="1"/>
  <c r="AB698" i="30"/>
  <c r="U698" i="30"/>
  <c r="P698" i="30" s="1"/>
  <c r="R698" i="30"/>
  <c r="Q698" i="30"/>
  <c r="H698" i="30"/>
  <c r="I698" i="30" s="1"/>
  <c r="K698" i="30" s="1"/>
  <c r="AB697" i="30"/>
  <c r="U697" i="30"/>
  <c r="P697" i="30" s="1"/>
  <c r="R697" i="30"/>
  <c r="Q697" i="30"/>
  <c r="H697" i="30"/>
  <c r="I697" i="30" s="1"/>
  <c r="K697" i="30" s="1"/>
  <c r="L697" i="30" s="1"/>
  <c r="AB696" i="30"/>
  <c r="U696" i="30"/>
  <c r="P696" i="30" s="1"/>
  <c r="R696" i="30"/>
  <c r="Q696" i="30"/>
  <c r="K696" i="30"/>
  <c r="M696" i="30" s="1"/>
  <c r="I696" i="30"/>
  <c r="H696" i="30"/>
  <c r="J696" i="30" s="1"/>
  <c r="AB695" i="30"/>
  <c r="U695" i="30"/>
  <c r="P695" i="30" s="1"/>
  <c r="R695" i="30"/>
  <c r="Q695" i="30"/>
  <c r="H695" i="30"/>
  <c r="J695" i="30" s="1"/>
  <c r="AB694" i="30"/>
  <c r="U694" i="30"/>
  <c r="P694" i="30" s="1"/>
  <c r="R694" i="30"/>
  <c r="Q694" i="30"/>
  <c r="H694" i="30"/>
  <c r="AB693" i="30"/>
  <c r="U693" i="30"/>
  <c r="R693" i="30"/>
  <c r="Q693" i="30"/>
  <c r="P693" i="30"/>
  <c r="H693" i="30"/>
  <c r="AB692" i="30"/>
  <c r="U692" i="30"/>
  <c r="R692" i="30"/>
  <c r="Q692" i="30"/>
  <c r="P692" i="30"/>
  <c r="H692" i="30"/>
  <c r="J692" i="30" s="1"/>
  <c r="AB691" i="30"/>
  <c r="U691" i="30"/>
  <c r="P691" i="30" s="1"/>
  <c r="R691" i="30"/>
  <c r="Q691" i="30"/>
  <c r="H691" i="30"/>
  <c r="AB690" i="30"/>
  <c r="U690" i="30"/>
  <c r="R690" i="30"/>
  <c r="Q690" i="30"/>
  <c r="P690" i="30"/>
  <c r="H690" i="30"/>
  <c r="J690" i="30" s="1"/>
  <c r="AB689" i="30"/>
  <c r="U689" i="30"/>
  <c r="P689" i="30" s="1"/>
  <c r="R689" i="30"/>
  <c r="Q689" i="30"/>
  <c r="H689" i="30"/>
  <c r="J689" i="30" s="1"/>
  <c r="AB688" i="30"/>
  <c r="U688" i="30"/>
  <c r="P688" i="30" s="1"/>
  <c r="R688" i="30"/>
  <c r="Q688" i="30"/>
  <c r="H688" i="30"/>
  <c r="J688" i="30" s="1"/>
  <c r="AB687" i="30"/>
  <c r="U687" i="30"/>
  <c r="P687" i="30" s="1"/>
  <c r="R687" i="30"/>
  <c r="Q687" i="30"/>
  <c r="H687" i="30"/>
  <c r="I687" i="30" s="1"/>
  <c r="K687" i="30" s="1"/>
  <c r="AB686" i="30"/>
  <c r="U686" i="30"/>
  <c r="P686" i="30" s="1"/>
  <c r="R686" i="30"/>
  <c r="Q686" i="30"/>
  <c r="H686" i="30"/>
  <c r="J686" i="30" s="1"/>
  <c r="AB685" i="30"/>
  <c r="U685" i="30"/>
  <c r="P685" i="30" s="1"/>
  <c r="R685" i="30"/>
  <c r="Q685" i="30"/>
  <c r="H685" i="30"/>
  <c r="I685" i="30" s="1"/>
  <c r="K685" i="30" s="1"/>
  <c r="AB684" i="30"/>
  <c r="U684" i="30"/>
  <c r="P684" i="30" s="1"/>
  <c r="R684" i="30"/>
  <c r="Q684" i="30"/>
  <c r="H684" i="30"/>
  <c r="J684" i="30" s="1"/>
  <c r="AB683" i="30"/>
  <c r="U683" i="30"/>
  <c r="P683" i="30" s="1"/>
  <c r="R683" i="30"/>
  <c r="Q683" i="30"/>
  <c r="H683" i="30"/>
  <c r="J683" i="30" s="1"/>
  <c r="AB682" i="30"/>
  <c r="U682" i="30"/>
  <c r="P682" i="30" s="1"/>
  <c r="R682" i="30"/>
  <c r="Q682" i="30"/>
  <c r="H682" i="30"/>
  <c r="J682" i="30" s="1"/>
  <c r="AB681" i="30"/>
  <c r="U681" i="30"/>
  <c r="P681" i="30" s="1"/>
  <c r="R681" i="30"/>
  <c r="Q681" i="30"/>
  <c r="H681" i="30"/>
  <c r="J681" i="30" s="1"/>
  <c r="AB680" i="30"/>
  <c r="U680" i="30"/>
  <c r="R680" i="30"/>
  <c r="Q680" i="30"/>
  <c r="P680" i="30"/>
  <c r="H680" i="30"/>
  <c r="J680" i="30" s="1"/>
  <c r="AB679" i="30"/>
  <c r="U679" i="30"/>
  <c r="P679" i="30" s="1"/>
  <c r="R679" i="30"/>
  <c r="Q679" i="30"/>
  <c r="H679" i="30"/>
  <c r="AB678" i="30"/>
  <c r="U678" i="30"/>
  <c r="P678" i="30" s="1"/>
  <c r="R678" i="30"/>
  <c r="Q678" i="30"/>
  <c r="H678" i="30"/>
  <c r="J678" i="30" s="1"/>
  <c r="AB677" i="30"/>
  <c r="U677" i="30"/>
  <c r="P677" i="30" s="1"/>
  <c r="R677" i="30"/>
  <c r="Q677" i="30"/>
  <c r="H677" i="30"/>
  <c r="I677" i="30" s="1"/>
  <c r="K677" i="30" s="1"/>
  <c r="AB676" i="30"/>
  <c r="U676" i="30"/>
  <c r="P676" i="30" s="1"/>
  <c r="R676" i="30"/>
  <c r="Q676" i="30"/>
  <c r="H676" i="30"/>
  <c r="J676" i="30" s="1"/>
  <c r="AB675" i="30"/>
  <c r="U675" i="30"/>
  <c r="P675" i="30" s="1"/>
  <c r="R675" i="30"/>
  <c r="Q675" i="30"/>
  <c r="H675" i="30"/>
  <c r="AB674" i="30"/>
  <c r="U674" i="30"/>
  <c r="P674" i="30" s="1"/>
  <c r="R674" i="30"/>
  <c r="Q674" i="30"/>
  <c r="H674" i="30"/>
  <c r="I674" i="30" s="1"/>
  <c r="K674" i="30" s="1"/>
  <c r="AB673" i="30"/>
  <c r="U673" i="30"/>
  <c r="P673" i="30" s="1"/>
  <c r="R673" i="30"/>
  <c r="Q673" i="30"/>
  <c r="H673" i="30"/>
  <c r="I673" i="30" s="1"/>
  <c r="K673" i="30" s="1"/>
  <c r="AB672" i="30"/>
  <c r="U672" i="30"/>
  <c r="P672" i="30" s="1"/>
  <c r="R672" i="30"/>
  <c r="Q672" i="30"/>
  <c r="H672" i="30"/>
  <c r="J672" i="30" s="1"/>
  <c r="AB671" i="30"/>
  <c r="U671" i="30"/>
  <c r="P671" i="30" s="1"/>
  <c r="R671" i="30"/>
  <c r="Q671" i="30"/>
  <c r="H671" i="30"/>
  <c r="AB670" i="30"/>
  <c r="U670" i="30"/>
  <c r="P670" i="30" s="1"/>
  <c r="R670" i="30"/>
  <c r="Q670" i="30"/>
  <c r="H670" i="30"/>
  <c r="J670" i="30" s="1"/>
  <c r="AB669" i="30"/>
  <c r="U669" i="30"/>
  <c r="P669" i="30" s="1"/>
  <c r="R669" i="30"/>
  <c r="Q669" i="30"/>
  <c r="H669" i="30"/>
  <c r="J669" i="30" s="1"/>
  <c r="AB668" i="30"/>
  <c r="U668" i="30"/>
  <c r="P668" i="30" s="1"/>
  <c r="R668" i="30"/>
  <c r="Q668" i="30"/>
  <c r="H668" i="30"/>
  <c r="AB667" i="30"/>
  <c r="U667" i="30"/>
  <c r="P667" i="30" s="1"/>
  <c r="R667" i="30"/>
  <c r="Q667" i="30"/>
  <c r="H667" i="30"/>
  <c r="AB666" i="30"/>
  <c r="U666" i="30"/>
  <c r="R666" i="30"/>
  <c r="Q666" i="30"/>
  <c r="P666" i="30"/>
  <c r="H666" i="30"/>
  <c r="AB665" i="30"/>
  <c r="U665" i="30"/>
  <c r="R665" i="30"/>
  <c r="Q665" i="30"/>
  <c r="P665" i="30"/>
  <c r="H665" i="30"/>
  <c r="I665" i="30" s="1"/>
  <c r="K665" i="30" s="1"/>
  <c r="L665" i="30" s="1"/>
  <c r="AB664" i="30"/>
  <c r="U664" i="30"/>
  <c r="P664" i="30" s="1"/>
  <c r="R664" i="30"/>
  <c r="Q664" i="30"/>
  <c r="I664" i="30"/>
  <c r="K664" i="30" s="1"/>
  <c r="H664" i="30"/>
  <c r="J664" i="30" s="1"/>
  <c r="AB663" i="30"/>
  <c r="U663" i="30"/>
  <c r="P663" i="30" s="1"/>
  <c r="R663" i="30"/>
  <c r="Q663" i="30"/>
  <c r="H663" i="30"/>
  <c r="J663" i="30" s="1"/>
  <c r="AB662" i="30"/>
  <c r="U662" i="30"/>
  <c r="P662" i="30" s="1"/>
  <c r="R662" i="30"/>
  <c r="Q662" i="30"/>
  <c r="H662" i="30"/>
  <c r="J662" i="30" s="1"/>
  <c r="AB661" i="30"/>
  <c r="U661" i="30"/>
  <c r="P661" i="30" s="1"/>
  <c r="R661" i="30"/>
  <c r="Q661" i="30"/>
  <c r="I661" i="30"/>
  <c r="K661" i="30" s="1"/>
  <c r="H661" i="30"/>
  <c r="J661" i="30" s="1"/>
  <c r="AB660" i="30"/>
  <c r="U660" i="30"/>
  <c r="P660" i="30" s="1"/>
  <c r="R660" i="30"/>
  <c r="Q660" i="30"/>
  <c r="H660" i="30"/>
  <c r="J660" i="30" s="1"/>
  <c r="AB659" i="30"/>
  <c r="U659" i="30"/>
  <c r="P659" i="30" s="1"/>
  <c r="R659" i="30"/>
  <c r="Q659" i="30"/>
  <c r="H659" i="30"/>
  <c r="AB658" i="30"/>
  <c r="U658" i="30"/>
  <c r="P658" i="30" s="1"/>
  <c r="R658" i="30"/>
  <c r="Q658" i="30"/>
  <c r="J658" i="30"/>
  <c r="H658" i="30"/>
  <c r="I658" i="30" s="1"/>
  <c r="K658" i="30" s="1"/>
  <c r="AB657" i="30"/>
  <c r="U657" i="30"/>
  <c r="P657" i="30" s="1"/>
  <c r="R657" i="30"/>
  <c r="Q657" i="30"/>
  <c r="H657" i="30"/>
  <c r="AB656" i="30"/>
  <c r="U656" i="30"/>
  <c r="P656" i="30" s="1"/>
  <c r="R656" i="30"/>
  <c r="Q656" i="30"/>
  <c r="H656" i="30"/>
  <c r="J656" i="30" s="1"/>
  <c r="AB655" i="30"/>
  <c r="U655" i="30"/>
  <c r="P655" i="30" s="1"/>
  <c r="R655" i="30"/>
  <c r="Q655" i="30"/>
  <c r="H655" i="30"/>
  <c r="J655" i="30" s="1"/>
  <c r="AB654" i="30"/>
  <c r="U654" i="30"/>
  <c r="P654" i="30" s="1"/>
  <c r="R654" i="30"/>
  <c r="Q654" i="30"/>
  <c r="H654" i="30"/>
  <c r="I654" i="30" s="1"/>
  <c r="K654" i="30" s="1"/>
  <c r="AB653" i="30"/>
  <c r="U653" i="30"/>
  <c r="P653" i="30" s="1"/>
  <c r="R653" i="30"/>
  <c r="Q653" i="30"/>
  <c r="H653" i="30"/>
  <c r="J653" i="30" s="1"/>
  <c r="AB652" i="30"/>
  <c r="U652" i="30"/>
  <c r="P652" i="30" s="1"/>
  <c r="R652" i="30"/>
  <c r="Q652" i="30"/>
  <c r="H652" i="30"/>
  <c r="AB651" i="30"/>
  <c r="U651" i="30"/>
  <c r="P651" i="30" s="1"/>
  <c r="R651" i="30"/>
  <c r="Q651" i="30"/>
  <c r="H651" i="30"/>
  <c r="AB650" i="30"/>
  <c r="U650" i="30"/>
  <c r="P650" i="30" s="1"/>
  <c r="R650" i="30"/>
  <c r="Q650" i="30"/>
  <c r="H650" i="30"/>
  <c r="AB649" i="30"/>
  <c r="U649" i="30"/>
  <c r="P649" i="30" s="1"/>
  <c r="R649" i="30"/>
  <c r="Q649" i="30"/>
  <c r="H649" i="30"/>
  <c r="I649" i="30" s="1"/>
  <c r="K649" i="30" s="1"/>
  <c r="AB648" i="30"/>
  <c r="U648" i="30"/>
  <c r="P648" i="30" s="1"/>
  <c r="R648" i="30"/>
  <c r="Q648" i="30"/>
  <c r="H648" i="30"/>
  <c r="I648" i="30" s="1"/>
  <c r="K648" i="30" s="1"/>
  <c r="AB647" i="30"/>
  <c r="U647" i="30"/>
  <c r="P647" i="30" s="1"/>
  <c r="R647" i="30"/>
  <c r="Q647" i="30"/>
  <c r="H647" i="30"/>
  <c r="I647" i="30" s="1"/>
  <c r="K647" i="30" s="1"/>
  <c r="AB646" i="30"/>
  <c r="U646" i="30"/>
  <c r="P646" i="30" s="1"/>
  <c r="R646" i="30"/>
  <c r="Q646" i="30"/>
  <c r="H646" i="30"/>
  <c r="AB645" i="30"/>
  <c r="U645" i="30"/>
  <c r="P645" i="30" s="1"/>
  <c r="R645" i="30"/>
  <c r="Q645" i="30"/>
  <c r="H645" i="30"/>
  <c r="I645" i="30" s="1"/>
  <c r="K645" i="30" s="1"/>
  <c r="M645" i="30" s="1"/>
  <c r="AB644" i="30"/>
  <c r="U644" i="30"/>
  <c r="P644" i="30" s="1"/>
  <c r="R644" i="30"/>
  <c r="Q644" i="30"/>
  <c r="H644" i="30"/>
  <c r="J644" i="30" s="1"/>
  <c r="AB643" i="30"/>
  <c r="U643" i="30"/>
  <c r="P643" i="30" s="1"/>
  <c r="R643" i="30"/>
  <c r="Q643" i="30"/>
  <c r="H643" i="30"/>
  <c r="J643" i="30" s="1"/>
  <c r="AB642" i="30"/>
  <c r="U642" i="30"/>
  <c r="R642" i="30"/>
  <c r="Q642" i="30"/>
  <c r="P642" i="30"/>
  <c r="H642" i="30"/>
  <c r="J642" i="30" s="1"/>
  <c r="AB641" i="30"/>
  <c r="U641" i="30"/>
  <c r="P641" i="30" s="1"/>
  <c r="R641" i="30"/>
  <c r="Q641" i="30"/>
  <c r="H641" i="30"/>
  <c r="AB640" i="30"/>
  <c r="U640" i="30"/>
  <c r="P640" i="30" s="1"/>
  <c r="R640" i="30"/>
  <c r="Q640" i="30"/>
  <c r="H640" i="30"/>
  <c r="J640" i="30" s="1"/>
  <c r="AB639" i="30"/>
  <c r="U639" i="30"/>
  <c r="P639" i="30" s="1"/>
  <c r="R639" i="30"/>
  <c r="Q639" i="30"/>
  <c r="J639" i="30"/>
  <c r="H639" i="30"/>
  <c r="I639" i="30" s="1"/>
  <c r="K639" i="30" s="1"/>
  <c r="AB638" i="30"/>
  <c r="U638" i="30"/>
  <c r="P638" i="30" s="1"/>
  <c r="R638" i="30"/>
  <c r="Q638" i="30"/>
  <c r="H638" i="30"/>
  <c r="AB637" i="30"/>
  <c r="U637" i="30"/>
  <c r="P637" i="30" s="1"/>
  <c r="R637" i="30"/>
  <c r="Q637" i="30"/>
  <c r="H637" i="30"/>
  <c r="J637" i="30" s="1"/>
  <c r="AB636" i="30"/>
  <c r="U636" i="30"/>
  <c r="P636" i="30" s="1"/>
  <c r="R636" i="30"/>
  <c r="Q636" i="30"/>
  <c r="H636" i="30"/>
  <c r="AB635" i="30"/>
  <c r="U635" i="30"/>
  <c r="P635" i="30" s="1"/>
  <c r="R635" i="30"/>
  <c r="Q635" i="30"/>
  <c r="H635" i="30"/>
  <c r="AB634" i="30"/>
  <c r="U634" i="30"/>
  <c r="P634" i="30" s="1"/>
  <c r="R634" i="30"/>
  <c r="Q634" i="30"/>
  <c r="L634" i="30"/>
  <c r="H634" i="30"/>
  <c r="I634" i="30" s="1"/>
  <c r="K634" i="30" s="1"/>
  <c r="M634" i="30" s="1"/>
  <c r="AB633" i="30"/>
  <c r="U633" i="30"/>
  <c r="P633" i="30" s="1"/>
  <c r="R633" i="30"/>
  <c r="Q633" i="30"/>
  <c r="H633" i="30"/>
  <c r="J633" i="30" s="1"/>
  <c r="AB632" i="30"/>
  <c r="U632" i="30"/>
  <c r="P632" i="30" s="1"/>
  <c r="R632" i="30"/>
  <c r="Q632" i="30"/>
  <c r="H632" i="30"/>
  <c r="AB631" i="30"/>
  <c r="U631" i="30"/>
  <c r="P631" i="30" s="1"/>
  <c r="R631" i="30"/>
  <c r="Q631" i="30"/>
  <c r="H631" i="30"/>
  <c r="AB630" i="30"/>
  <c r="U630" i="30"/>
  <c r="P630" i="30" s="1"/>
  <c r="R630" i="30"/>
  <c r="Q630" i="30"/>
  <c r="J630" i="30"/>
  <c r="H630" i="30"/>
  <c r="I630" i="30" s="1"/>
  <c r="K630" i="30" s="1"/>
  <c r="M630" i="30" s="1"/>
  <c r="AB629" i="30"/>
  <c r="U629" i="30"/>
  <c r="R629" i="30"/>
  <c r="Q629" i="30"/>
  <c r="P629" i="30"/>
  <c r="H629" i="30"/>
  <c r="AB628" i="30"/>
  <c r="U628" i="30"/>
  <c r="P628" i="30" s="1"/>
  <c r="R628" i="30"/>
  <c r="Q628" i="30"/>
  <c r="H628" i="30"/>
  <c r="J628" i="30" s="1"/>
  <c r="AB627" i="30"/>
  <c r="U627" i="30"/>
  <c r="P627" i="30" s="1"/>
  <c r="R627" i="30"/>
  <c r="Q627" i="30"/>
  <c r="H627" i="30"/>
  <c r="J627" i="30" s="1"/>
  <c r="AB626" i="30"/>
  <c r="U626" i="30"/>
  <c r="P626" i="30" s="1"/>
  <c r="R626" i="30"/>
  <c r="Q626" i="30"/>
  <c r="H626" i="30"/>
  <c r="I626" i="30" s="1"/>
  <c r="K626" i="30" s="1"/>
  <c r="AB625" i="30"/>
  <c r="U625" i="30"/>
  <c r="P625" i="30" s="1"/>
  <c r="R625" i="30"/>
  <c r="Q625" i="30"/>
  <c r="H625" i="30"/>
  <c r="J625" i="30" s="1"/>
  <c r="AB624" i="30"/>
  <c r="U624" i="30"/>
  <c r="P624" i="30" s="1"/>
  <c r="R624" i="30"/>
  <c r="Q624" i="30"/>
  <c r="H624" i="30"/>
  <c r="I624" i="30" s="1"/>
  <c r="K624" i="30" s="1"/>
  <c r="M624" i="30" s="1"/>
  <c r="AB623" i="30"/>
  <c r="U623" i="30"/>
  <c r="R623" i="30"/>
  <c r="Q623" i="30"/>
  <c r="P623" i="30"/>
  <c r="H623" i="30"/>
  <c r="AB622" i="30"/>
  <c r="U622" i="30"/>
  <c r="P622" i="30" s="1"/>
  <c r="R622" i="30"/>
  <c r="Q622" i="30"/>
  <c r="H622" i="30"/>
  <c r="J622" i="30" s="1"/>
  <c r="AB621" i="30"/>
  <c r="U621" i="30"/>
  <c r="P621" i="30" s="1"/>
  <c r="R621" i="30"/>
  <c r="Q621" i="30"/>
  <c r="H621" i="30"/>
  <c r="I621" i="30" s="1"/>
  <c r="K621" i="30" s="1"/>
  <c r="AB620" i="30"/>
  <c r="U620" i="30"/>
  <c r="P620" i="30" s="1"/>
  <c r="R620" i="30"/>
  <c r="Q620" i="30"/>
  <c r="H620" i="30"/>
  <c r="AB619" i="30"/>
  <c r="U619" i="30"/>
  <c r="P619" i="30" s="1"/>
  <c r="R619" i="30"/>
  <c r="Q619" i="30"/>
  <c r="H619" i="30"/>
  <c r="AB618" i="30"/>
  <c r="U618" i="30"/>
  <c r="P618" i="30" s="1"/>
  <c r="R618" i="30"/>
  <c r="Q618" i="30"/>
  <c r="H618" i="30"/>
  <c r="AB617" i="30"/>
  <c r="U617" i="30"/>
  <c r="P617" i="30" s="1"/>
  <c r="R617" i="30"/>
  <c r="Q617" i="30"/>
  <c r="H617" i="30"/>
  <c r="J617" i="30" s="1"/>
  <c r="AB616" i="30"/>
  <c r="U616" i="30"/>
  <c r="P616" i="30" s="1"/>
  <c r="R616" i="30"/>
  <c r="Q616" i="30"/>
  <c r="H616" i="30"/>
  <c r="J616" i="30" s="1"/>
  <c r="AB615" i="30"/>
  <c r="U615" i="30"/>
  <c r="P615" i="30" s="1"/>
  <c r="R615" i="30"/>
  <c r="Q615" i="30"/>
  <c r="H615" i="30"/>
  <c r="J615" i="30" s="1"/>
  <c r="AB614" i="30"/>
  <c r="U614" i="30"/>
  <c r="P614" i="30" s="1"/>
  <c r="R614" i="30"/>
  <c r="Q614" i="30"/>
  <c r="H614" i="30"/>
  <c r="AB613" i="30"/>
  <c r="U613" i="30"/>
  <c r="P613" i="30" s="1"/>
  <c r="R613" i="30"/>
  <c r="Q613" i="30"/>
  <c r="H613" i="30"/>
  <c r="J613" i="30" s="1"/>
  <c r="AB612" i="30"/>
  <c r="U612" i="30"/>
  <c r="P612" i="30" s="1"/>
  <c r="R612" i="30"/>
  <c r="Q612" i="30"/>
  <c r="H612" i="30"/>
  <c r="J612" i="30" s="1"/>
  <c r="AB611" i="30"/>
  <c r="U611" i="30"/>
  <c r="R611" i="30"/>
  <c r="Q611" i="30"/>
  <c r="P611" i="30"/>
  <c r="H611" i="30"/>
  <c r="AB610" i="30"/>
  <c r="U610" i="30"/>
  <c r="P610" i="30" s="1"/>
  <c r="R610" i="30"/>
  <c r="Q610" i="30"/>
  <c r="H610" i="30"/>
  <c r="I610" i="30" s="1"/>
  <c r="K610" i="30" s="1"/>
  <c r="AB609" i="30"/>
  <c r="U609" i="30"/>
  <c r="P609" i="30" s="1"/>
  <c r="R609" i="30"/>
  <c r="Q609" i="30"/>
  <c r="H609" i="30"/>
  <c r="AB608" i="30"/>
  <c r="U608" i="30"/>
  <c r="P608" i="30" s="1"/>
  <c r="R608" i="30"/>
  <c r="Q608" i="30"/>
  <c r="H608" i="30"/>
  <c r="J608" i="30" s="1"/>
  <c r="AB607" i="30"/>
  <c r="U607" i="30"/>
  <c r="P607" i="30" s="1"/>
  <c r="R607" i="30"/>
  <c r="Q607" i="30"/>
  <c r="H607" i="30"/>
  <c r="AB606" i="30"/>
  <c r="U606" i="30"/>
  <c r="R606" i="30"/>
  <c r="Q606" i="30"/>
  <c r="P606" i="30"/>
  <c r="H606" i="30"/>
  <c r="J606" i="30" s="1"/>
  <c r="AB605" i="30"/>
  <c r="U605" i="30"/>
  <c r="P605" i="30" s="1"/>
  <c r="R605" i="30"/>
  <c r="Q605" i="30"/>
  <c r="H605" i="30"/>
  <c r="J605" i="30" s="1"/>
  <c r="AB604" i="30"/>
  <c r="U604" i="30"/>
  <c r="P604" i="30" s="1"/>
  <c r="R604" i="30"/>
  <c r="Q604" i="30"/>
  <c r="H604" i="30"/>
  <c r="J604" i="30" s="1"/>
  <c r="AB603" i="30"/>
  <c r="U603" i="30"/>
  <c r="P603" i="30" s="1"/>
  <c r="R603" i="30"/>
  <c r="Q603" i="30"/>
  <c r="H603" i="30"/>
  <c r="J603" i="30" s="1"/>
  <c r="AB602" i="30"/>
  <c r="U602" i="30"/>
  <c r="P602" i="30" s="1"/>
  <c r="R602" i="30"/>
  <c r="Q602" i="30"/>
  <c r="H602" i="30"/>
  <c r="J602" i="30" s="1"/>
  <c r="AB601" i="30"/>
  <c r="U601" i="30"/>
  <c r="P601" i="30" s="1"/>
  <c r="R601" i="30"/>
  <c r="Q601" i="30"/>
  <c r="H601" i="30"/>
  <c r="I601" i="30" s="1"/>
  <c r="K601" i="30" s="1"/>
  <c r="AB600" i="30"/>
  <c r="U600" i="30"/>
  <c r="P600" i="30" s="1"/>
  <c r="R600" i="30"/>
  <c r="Q600" i="30"/>
  <c r="H600" i="30"/>
  <c r="J600" i="30" s="1"/>
  <c r="AB599" i="30"/>
  <c r="U599" i="30"/>
  <c r="P599" i="30" s="1"/>
  <c r="R599" i="30"/>
  <c r="Q599" i="30"/>
  <c r="H599" i="30"/>
  <c r="AB598" i="30"/>
  <c r="U598" i="30"/>
  <c r="P598" i="30" s="1"/>
  <c r="R598" i="30"/>
  <c r="Q598" i="30"/>
  <c r="H598" i="30"/>
  <c r="J598" i="30" s="1"/>
  <c r="AB597" i="30"/>
  <c r="U597" i="30"/>
  <c r="P597" i="30" s="1"/>
  <c r="R597" i="30"/>
  <c r="Q597" i="30"/>
  <c r="H597" i="30"/>
  <c r="J597" i="30" s="1"/>
  <c r="AB596" i="30"/>
  <c r="U596" i="30"/>
  <c r="P596" i="30" s="1"/>
  <c r="R596" i="30"/>
  <c r="Q596" i="30"/>
  <c r="H596" i="30"/>
  <c r="J596" i="30" s="1"/>
  <c r="AB595" i="30"/>
  <c r="U595" i="30"/>
  <c r="P595" i="30" s="1"/>
  <c r="R595" i="30"/>
  <c r="Q595" i="30"/>
  <c r="H595" i="30"/>
  <c r="AB594" i="30"/>
  <c r="U594" i="30"/>
  <c r="P594" i="30" s="1"/>
  <c r="R594" i="30"/>
  <c r="Q594" i="30"/>
  <c r="H594" i="30"/>
  <c r="I594" i="30" s="1"/>
  <c r="K594" i="30" s="1"/>
  <c r="M594" i="30" s="1"/>
  <c r="AB593" i="30"/>
  <c r="U593" i="30"/>
  <c r="P593" i="30" s="1"/>
  <c r="R593" i="30"/>
  <c r="Q593" i="30"/>
  <c r="H593" i="30"/>
  <c r="J593" i="30" s="1"/>
  <c r="AB592" i="30"/>
  <c r="U592" i="30"/>
  <c r="P592" i="30" s="1"/>
  <c r="R592" i="30"/>
  <c r="Q592" i="30"/>
  <c r="H592" i="30"/>
  <c r="I592" i="30" s="1"/>
  <c r="K592" i="30" s="1"/>
  <c r="M592" i="30" s="1"/>
  <c r="AB591" i="30"/>
  <c r="U591" i="30"/>
  <c r="P591" i="30" s="1"/>
  <c r="R591" i="30"/>
  <c r="Q591" i="30"/>
  <c r="H591" i="30"/>
  <c r="AB590" i="30"/>
  <c r="U590" i="30"/>
  <c r="P590" i="30" s="1"/>
  <c r="R590" i="30"/>
  <c r="Q590" i="30"/>
  <c r="J590" i="30"/>
  <c r="H590" i="30"/>
  <c r="I590" i="30" s="1"/>
  <c r="K590" i="30" s="1"/>
  <c r="AB589" i="30"/>
  <c r="U589" i="30"/>
  <c r="P589" i="30" s="1"/>
  <c r="R589" i="30"/>
  <c r="Q589" i="30"/>
  <c r="H589" i="30"/>
  <c r="I589" i="30" s="1"/>
  <c r="K589" i="30" s="1"/>
  <c r="AB588" i="30"/>
  <c r="U588" i="30"/>
  <c r="R588" i="30"/>
  <c r="Q588" i="30"/>
  <c r="P588" i="30"/>
  <c r="I588" i="30"/>
  <c r="K588" i="30" s="1"/>
  <c r="M588" i="30" s="1"/>
  <c r="H588" i="30"/>
  <c r="J588" i="30" s="1"/>
  <c r="AB587" i="30"/>
  <c r="U587" i="30"/>
  <c r="P587" i="30" s="1"/>
  <c r="R587" i="30"/>
  <c r="Q587" i="30"/>
  <c r="H587" i="30"/>
  <c r="I587" i="30" s="1"/>
  <c r="K587" i="30" s="1"/>
  <c r="M587" i="30" s="1"/>
  <c r="AB586" i="30"/>
  <c r="U586" i="30"/>
  <c r="P586" i="30" s="1"/>
  <c r="R586" i="30"/>
  <c r="Q586" i="30"/>
  <c r="H586" i="30"/>
  <c r="J586" i="30" s="1"/>
  <c r="AB585" i="30"/>
  <c r="U585" i="30"/>
  <c r="P585" i="30" s="1"/>
  <c r="R585" i="30"/>
  <c r="Q585" i="30"/>
  <c r="H585" i="30"/>
  <c r="I585" i="30" s="1"/>
  <c r="K585" i="30" s="1"/>
  <c r="AB584" i="30"/>
  <c r="U584" i="30"/>
  <c r="P584" i="30" s="1"/>
  <c r="R584" i="30"/>
  <c r="Q584" i="30"/>
  <c r="H584" i="30"/>
  <c r="J584" i="30" s="1"/>
  <c r="AB583" i="30"/>
  <c r="U583" i="30"/>
  <c r="P583" i="30" s="1"/>
  <c r="R583" i="30"/>
  <c r="Q583" i="30"/>
  <c r="H583" i="30"/>
  <c r="AB582" i="30"/>
  <c r="U582" i="30"/>
  <c r="P582" i="30" s="1"/>
  <c r="R582" i="30"/>
  <c r="Q582" i="30"/>
  <c r="H582" i="30"/>
  <c r="J582" i="30" s="1"/>
  <c r="AB581" i="30"/>
  <c r="U581" i="30"/>
  <c r="P581" i="30" s="1"/>
  <c r="R581" i="30"/>
  <c r="Q581" i="30"/>
  <c r="H581" i="30"/>
  <c r="J581" i="30" s="1"/>
  <c r="AB580" i="30"/>
  <c r="U580" i="30"/>
  <c r="P580" i="30" s="1"/>
  <c r="R580" i="30"/>
  <c r="Q580" i="30"/>
  <c r="H580" i="30"/>
  <c r="J580" i="30" s="1"/>
  <c r="AB579" i="30"/>
  <c r="U579" i="30"/>
  <c r="P579" i="30" s="1"/>
  <c r="R579" i="30"/>
  <c r="Q579" i="30"/>
  <c r="H579" i="30"/>
  <c r="I579" i="30" s="1"/>
  <c r="K579" i="30" s="1"/>
  <c r="AB578" i="30"/>
  <c r="U578" i="30"/>
  <c r="P578" i="30" s="1"/>
  <c r="R578" i="30"/>
  <c r="Q578" i="30"/>
  <c r="H578" i="30"/>
  <c r="J578" i="30" s="1"/>
  <c r="AB577" i="30"/>
  <c r="U577" i="30"/>
  <c r="P577" i="30" s="1"/>
  <c r="R577" i="30"/>
  <c r="Q577" i="30"/>
  <c r="J577" i="30"/>
  <c r="H577" i="30"/>
  <c r="I577" i="30" s="1"/>
  <c r="K577" i="30" s="1"/>
  <c r="L577" i="30" s="1"/>
  <c r="AB576" i="30"/>
  <c r="U576" i="30"/>
  <c r="P576" i="30" s="1"/>
  <c r="R576" i="30"/>
  <c r="Q576" i="30"/>
  <c r="H576" i="30"/>
  <c r="AB575" i="30"/>
  <c r="U575" i="30"/>
  <c r="P575" i="30" s="1"/>
  <c r="R575" i="30"/>
  <c r="Q575" i="30"/>
  <c r="H575" i="30"/>
  <c r="I575" i="30" s="1"/>
  <c r="K575" i="30" s="1"/>
  <c r="AB574" i="30"/>
  <c r="U574" i="30"/>
  <c r="P574" i="30" s="1"/>
  <c r="R574" i="30"/>
  <c r="Q574" i="30"/>
  <c r="H574" i="30"/>
  <c r="AB573" i="30"/>
  <c r="U573" i="30"/>
  <c r="P573" i="30" s="1"/>
  <c r="R573" i="30"/>
  <c r="Q573" i="30"/>
  <c r="H573" i="30"/>
  <c r="I573" i="30" s="1"/>
  <c r="K573" i="30" s="1"/>
  <c r="AB572" i="30"/>
  <c r="U572" i="30"/>
  <c r="P572" i="30" s="1"/>
  <c r="R572" i="30"/>
  <c r="Q572" i="30"/>
  <c r="H572" i="30"/>
  <c r="J572" i="30" s="1"/>
  <c r="AB571" i="30"/>
  <c r="U571" i="30"/>
  <c r="P571" i="30" s="1"/>
  <c r="R571" i="30"/>
  <c r="Q571" i="30"/>
  <c r="H571" i="30"/>
  <c r="AB570" i="30"/>
  <c r="U570" i="30"/>
  <c r="R570" i="30"/>
  <c r="Q570" i="30"/>
  <c r="P570" i="30"/>
  <c r="H570" i="30"/>
  <c r="AB569" i="30"/>
  <c r="U569" i="30"/>
  <c r="P569" i="30" s="1"/>
  <c r="R569" i="30"/>
  <c r="Q569" i="30"/>
  <c r="H569" i="30"/>
  <c r="J569" i="30" s="1"/>
  <c r="AB568" i="30"/>
  <c r="U568" i="30"/>
  <c r="P568" i="30" s="1"/>
  <c r="R568" i="30"/>
  <c r="Q568" i="30"/>
  <c r="H568" i="30"/>
  <c r="J568" i="30" s="1"/>
  <c r="AB567" i="30"/>
  <c r="U567" i="30"/>
  <c r="P567" i="30" s="1"/>
  <c r="R567" i="30"/>
  <c r="Q567" i="30"/>
  <c r="H567" i="30"/>
  <c r="J567" i="30" s="1"/>
  <c r="AB566" i="30"/>
  <c r="U566" i="30"/>
  <c r="P566" i="30" s="1"/>
  <c r="R566" i="30"/>
  <c r="Q566" i="30"/>
  <c r="H566" i="30"/>
  <c r="J566" i="30" s="1"/>
  <c r="AB565" i="30"/>
  <c r="U565" i="30"/>
  <c r="R565" i="30"/>
  <c r="Q565" i="30"/>
  <c r="P565" i="30"/>
  <c r="J565" i="30"/>
  <c r="I565" i="30"/>
  <c r="K565" i="30" s="1"/>
  <c r="L565" i="30" s="1"/>
  <c r="H565" i="30"/>
  <c r="AB564" i="30"/>
  <c r="U564" i="30"/>
  <c r="P564" i="30" s="1"/>
  <c r="R564" i="30"/>
  <c r="Q564" i="30"/>
  <c r="H564" i="30"/>
  <c r="J564" i="30" s="1"/>
  <c r="AB563" i="30"/>
  <c r="U563" i="30"/>
  <c r="P563" i="30" s="1"/>
  <c r="R563" i="30"/>
  <c r="Q563" i="30"/>
  <c r="H563" i="30"/>
  <c r="J563" i="30" s="1"/>
  <c r="AB562" i="30"/>
  <c r="U562" i="30"/>
  <c r="P562" i="30" s="1"/>
  <c r="R562" i="30"/>
  <c r="Q562" i="30"/>
  <c r="H562" i="30"/>
  <c r="J562" i="30" s="1"/>
  <c r="AB561" i="30"/>
  <c r="U561" i="30"/>
  <c r="R561" i="30"/>
  <c r="Q561" i="30"/>
  <c r="P561" i="30"/>
  <c r="H561" i="30"/>
  <c r="J561" i="30" s="1"/>
  <c r="AB560" i="30"/>
  <c r="U560" i="30"/>
  <c r="R560" i="30"/>
  <c r="Q560" i="30"/>
  <c r="P560" i="30"/>
  <c r="H560" i="30"/>
  <c r="J560" i="30" s="1"/>
  <c r="AB559" i="30"/>
  <c r="U559" i="30"/>
  <c r="P559" i="30" s="1"/>
  <c r="R559" i="30"/>
  <c r="Q559" i="30"/>
  <c r="I559" i="30"/>
  <c r="K559" i="30" s="1"/>
  <c r="H559" i="30"/>
  <c r="J559" i="30" s="1"/>
  <c r="AB558" i="30"/>
  <c r="U558" i="30"/>
  <c r="P558" i="30" s="1"/>
  <c r="R558" i="30"/>
  <c r="Q558" i="30"/>
  <c r="H558" i="30"/>
  <c r="AB557" i="30"/>
  <c r="U557" i="30"/>
  <c r="P557" i="30" s="1"/>
  <c r="R557" i="30"/>
  <c r="Q557" i="30"/>
  <c r="H557" i="30"/>
  <c r="J557" i="30" s="1"/>
  <c r="AB556" i="30"/>
  <c r="U556" i="30"/>
  <c r="P556" i="30" s="1"/>
  <c r="R556" i="30"/>
  <c r="Q556" i="30"/>
  <c r="H556" i="30"/>
  <c r="AB555" i="30"/>
  <c r="U555" i="30"/>
  <c r="R555" i="30"/>
  <c r="Q555" i="30"/>
  <c r="P555" i="30"/>
  <c r="H555" i="30"/>
  <c r="J555" i="30" s="1"/>
  <c r="AB554" i="30"/>
  <c r="U554" i="30"/>
  <c r="P554" i="30" s="1"/>
  <c r="R554" i="30"/>
  <c r="Q554" i="30"/>
  <c r="H554" i="30"/>
  <c r="I554" i="30" s="1"/>
  <c r="K554" i="30" s="1"/>
  <c r="AB553" i="30"/>
  <c r="U553" i="30"/>
  <c r="P553" i="30" s="1"/>
  <c r="R553" i="30"/>
  <c r="Q553" i="30"/>
  <c r="H553" i="30"/>
  <c r="I553" i="30" s="1"/>
  <c r="K553" i="30" s="1"/>
  <c r="AB552" i="30"/>
  <c r="U552" i="30"/>
  <c r="P552" i="30" s="1"/>
  <c r="R552" i="30"/>
  <c r="Q552" i="30"/>
  <c r="H552" i="30"/>
  <c r="AB551" i="30"/>
  <c r="U551" i="30"/>
  <c r="P551" i="30" s="1"/>
  <c r="R551" i="30"/>
  <c r="Q551" i="30"/>
  <c r="H551" i="30"/>
  <c r="AB550" i="30"/>
  <c r="U550" i="30"/>
  <c r="P550" i="30" s="1"/>
  <c r="R550" i="30"/>
  <c r="Q550" i="30"/>
  <c r="J550" i="30"/>
  <c r="H550" i="30"/>
  <c r="I550" i="30" s="1"/>
  <c r="K550" i="30" s="1"/>
  <c r="AB549" i="30"/>
  <c r="U549" i="30"/>
  <c r="P549" i="30" s="1"/>
  <c r="R549" i="30"/>
  <c r="Q549" i="30"/>
  <c r="H549" i="30"/>
  <c r="I549" i="30" s="1"/>
  <c r="K549" i="30" s="1"/>
  <c r="AB548" i="30"/>
  <c r="U548" i="30"/>
  <c r="R548" i="30"/>
  <c r="Q548" i="30"/>
  <c r="P548" i="30"/>
  <c r="H548" i="30"/>
  <c r="J548" i="30" s="1"/>
  <c r="AB547" i="30"/>
  <c r="U547" i="30"/>
  <c r="P547" i="30" s="1"/>
  <c r="R547" i="30"/>
  <c r="Q547" i="30"/>
  <c r="H547" i="30"/>
  <c r="I547" i="30" s="1"/>
  <c r="K547" i="30" s="1"/>
  <c r="M547" i="30" s="1"/>
  <c r="AB546" i="30"/>
  <c r="U546" i="30"/>
  <c r="P546" i="30" s="1"/>
  <c r="R546" i="30"/>
  <c r="Q546" i="30"/>
  <c r="H546" i="30"/>
  <c r="J546" i="30" s="1"/>
  <c r="AB545" i="30"/>
  <c r="U545" i="30"/>
  <c r="P545" i="30" s="1"/>
  <c r="R545" i="30"/>
  <c r="Q545" i="30"/>
  <c r="H545" i="30"/>
  <c r="J545" i="30" s="1"/>
  <c r="AB544" i="30"/>
  <c r="U544" i="30"/>
  <c r="P544" i="30" s="1"/>
  <c r="R544" i="30"/>
  <c r="Q544" i="30"/>
  <c r="H544" i="30"/>
  <c r="I544" i="30" s="1"/>
  <c r="K544" i="30" s="1"/>
  <c r="AB543" i="30"/>
  <c r="U543" i="30"/>
  <c r="P543" i="30" s="1"/>
  <c r="R543" i="30"/>
  <c r="Q543" i="30"/>
  <c r="H543" i="30"/>
  <c r="J543" i="30" s="1"/>
  <c r="AB542" i="30"/>
  <c r="U542" i="30"/>
  <c r="P542" i="30" s="1"/>
  <c r="R542" i="30"/>
  <c r="Q542" i="30"/>
  <c r="H542" i="30"/>
  <c r="J542" i="30" s="1"/>
  <c r="AB541" i="30"/>
  <c r="U541" i="30"/>
  <c r="P541" i="30" s="1"/>
  <c r="R541" i="30"/>
  <c r="Q541" i="30"/>
  <c r="H541" i="30"/>
  <c r="J541" i="30" s="1"/>
  <c r="AB540" i="30"/>
  <c r="U540" i="30"/>
  <c r="P540" i="30" s="1"/>
  <c r="R540" i="30"/>
  <c r="Q540" i="30"/>
  <c r="H540" i="30"/>
  <c r="AB539" i="30"/>
  <c r="U539" i="30"/>
  <c r="P539" i="30" s="1"/>
  <c r="R539" i="30"/>
  <c r="Q539" i="30"/>
  <c r="H539" i="30"/>
  <c r="J539" i="30" s="1"/>
  <c r="AB538" i="30"/>
  <c r="U538" i="30"/>
  <c r="P538" i="30" s="1"/>
  <c r="R538" i="30"/>
  <c r="Q538" i="30"/>
  <c r="H538" i="30"/>
  <c r="AB537" i="30"/>
  <c r="U537" i="30"/>
  <c r="P537" i="30" s="1"/>
  <c r="R537" i="30"/>
  <c r="Q537" i="30"/>
  <c r="H537" i="30"/>
  <c r="AB536" i="30"/>
  <c r="U536" i="30"/>
  <c r="P536" i="30" s="1"/>
  <c r="R536" i="30"/>
  <c r="Q536" i="30"/>
  <c r="H536" i="30"/>
  <c r="J536" i="30" s="1"/>
  <c r="AB535" i="30"/>
  <c r="U535" i="30"/>
  <c r="P535" i="30" s="1"/>
  <c r="R535" i="30"/>
  <c r="Q535" i="30"/>
  <c r="H535" i="30"/>
  <c r="AB534" i="30"/>
  <c r="U534" i="30"/>
  <c r="P534" i="30" s="1"/>
  <c r="R534" i="30"/>
  <c r="Q534" i="30"/>
  <c r="H534" i="30"/>
  <c r="AB533" i="30"/>
  <c r="U533" i="30"/>
  <c r="P533" i="30" s="1"/>
  <c r="R533" i="30"/>
  <c r="Q533" i="30"/>
  <c r="H533" i="30"/>
  <c r="J533" i="30" s="1"/>
  <c r="AB532" i="30"/>
  <c r="U532" i="30"/>
  <c r="P532" i="30" s="1"/>
  <c r="R532" i="30"/>
  <c r="Q532" i="30"/>
  <c r="H532" i="30"/>
  <c r="J532" i="30" s="1"/>
  <c r="AB531" i="30"/>
  <c r="U531" i="30"/>
  <c r="R531" i="30"/>
  <c r="Q531" i="30"/>
  <c r="P531" i="30"/>
  <c r="H531" i="30"/>
  <c r="AB530" i="30"/>
  <c r="U530" i="30"/>
  <c r="P530" i="30" s="1"/>
  <c r="R530" i="30"/>
  <c r="Q530" i="30"/>
  <c r="H530" i="30"/>
  <c r="AB529" i="30"/>
  <c r="U529" i="30"/>
  <c r="P529" i="30" s="1"/>
  <c r="R529" i="30"/>
  <c r="Q529" i="30"/>
  <c r="H529" i="30"/>
  <c r="J529" i="30" s="1"/>
  <c r="AB528" i="30"/>
  <c r="U528" i="30"/>
  <c r="P528" i="30" s="1"/>
  <c r="R528" i="30"/>
  <c r="Q528" i="30"/>
  <c r="H528" i="30"/>
  <c r="AB527" i="30"/>
  <c r="U527" i="30"/>
  <c r="P527" i="30" s="1"/>
  <c r="R527" i="30"/>
  <c r="Q527" i="30"/>
  <c r="H527" i="30"/>
  <c r="AB526" i="30"/>
  <c r="U526" i="30"/>
  <c r="R526" i="30"/>
  <c r="Q526" i="30"/>
  <c r="P526" i="30"/>
  <c r="H526" i="30"/>
  <c r="J526" i="30" s="1"/>
  <c r="AB525" i="30"/>
  <c r="U525" i="30"/>
  <c r="P525" i="30" s="1"/>
  <c r="R525" i="30"/>
  <c r="Q525" i="30"/>
  <c r="H525" i="30"/>
  <c r="J525" i="30" s="1"/>
  <c r="AB524" i="30"/>
  <c r="U524" i="30"/>
  <c r="P524" i="30" s="1"/>
  <c r="R524" i="30"/>
  <c r="Q524" i="30"/>
  <c r="H524" i="30"/>
  <c r="J524" i="30" s="1"/>
  <c r="AB523" i="30"/>
  <c r="U523" i="30"/>
  <c r="P523" i="30" s="1"/>
  <c r="R523" i="30"/>
  <c r="Q523" i="30"/>
  <c r="H523" i="30"/>
  <c r="J523" i="30" s="1"/>
  <c r="AB522" i="30"/>
  <c r="U522" i="30"/>
  <c r="P522" i="30" s="1"/>
  <c r="R522" i="30"/>
  <c r="Q522" i="30"/>
  <c r="H522" i="30"/>
  <c r="AB521" i="30"/>
  <c r="U521" i="30"/>
  <c r="P521" i="30" s="1"/>
  <c r="R521" i="30"/>
  <c r="Q521" i="30"/>
  <c r="H521" i="30"/>
  <c r="J521" i="30" s="1"/>
  <c r="AB520" i="30"/>
  <c r="U520" i="30"/>
  <c r="P520" i="30" s="1"/>
  <c r="R520" i="30"/>
  <c r="Q520" i="30"/>
  <c r="H520" i="30"/>
  <c r="I520" i="30" s="1"/>
  <c r="K520" i="30" s="1"/>
  <c r="AB519" i="30"/>
  <c r="U519" i="30"/>
  <c r="P519" i="30" s="1"/>
  <c r="R519" i="30"/>
  <c r="Q519" i="30"/>
  <c r="H519" i="30"/>
  <c r="J519" i="30" s="1"/>
  <c r="AB518" i="30"/>
  <c r="U518" i="30"/>
  <c r="P518" i="30" s="1"/>
  <c r="R518" i="30"/>
  <c r="Q518" i="30"/>
  <c r="H518" i="30"/>
  <c r="I518" i="30" s="1"/>
  <c r="K518" i="30" s="1"/>
  <c r="AB517" i="30"/>
  <c r="U517" i="30"/>
  <c r="P517" i="30" s="1"/>
  <c r="R517" i="30"/>
  <c r="Q517" i="30"/>
  <c r="H517" i="30"/>
  <c r="J517" i="30" s="1"/>
  <c r="AB516" i="30"/>
  <c r="U516" i="30"/>
  <c r="P516" i="30" s="1"/>
  <c r="R516" i="30"/>
  <c r="Q516" i="30"/>
  <c r="H516" i="30"/>
  <c r="AB515" i="30"/>
  <c r="U515" i="30"/>
  <c r="R515" i="30"/>
  <c r="Q515" i="30"/>
  <c r="P515" i="30"/>
  <c r="H515" i="30"/>
  <c r="AB514" i="30"/>
  <c r="U514" i="30"/>
  <c r="P514" i="30" s="1"/>
  <c r="R514" i="30"/>
  <c r="Q514" i="30"/>
  <c r="I514" i="30"/>
  <c r="K514" i="30" s="1"/>
  <c r="H514" i="30"/>
  <c r="J514" i="30" s="1"/>
  <c r="AB513" i="30"/>
  <c r="U513" i="30"/>
  <c r="P513" i="30" s="1"/>
  <c r="R513" i="30"/>
  <c r="Q513" i="30"/>
  <c r="H513" i="30"/>
  <c r="J513" i="30" s="1"/>
  <c r="AB512" i="30"/>
  <c r="U512" i="30"/>
  <c r="P512" i="30" s="1"/>
  <c r="R512" i="30"/>
  <c r="Q512" i="30"/>
  <c r="H512" i="30"/>
  <c r="AB511" i="30"/>
  <c r="U511" i="30"/>
  <c r="P511" i="30" s="1"/>
  <c r="R511" i="30"/>
  <c r="Q511" i="30"/>
  <c r="H511" i="30"/>
  <c r="J511" i="30" s="1"/>
  <c r="AB510" i="30"/>
  <c r="U510" i="30"/>
  <c r="P510" i="30" s="1"/>
  <c r="R510" i="30"/>
  <c r="Q510" i="30"/>
  <c r="H510" i="30"/>
  <c r="I510" i="30" s="1"/>
  <c r="K510" i="30" s="1"/>
  <c r="L510" i="30" s="1"/>
  <c r="AB509" i="30"/>
  <c r="U509" i="30"/>
  <c r="P509" i="30" s="1"/>
  <c r="R509" i="30"/>
  <c r="Q509" i="30"/>
  <c r="H509" i="30"/>
  <c r="AB508" i="30"/>
  <c r="U508" i="30"/>
  <c r="P508" i="30" s="1"/>
  <c r="R508" i="30"/>
  <c r="Q508" i="30"/>
  <c r="I508" i="30"/>
  <c r="K508" i="30" s="1"/>
  <c r="H508" i="30"/>
  <c r="J508" i="30" s="1"/>
  <c r="AB507" i="30"/>
  <c r="U507" i="30"/>
  <c r="P507" i="30" s="1"/>
  <c r="R507" i="30"/>
  <c r="Q507" i="30"/>
  <c r="H507" i="30"/>
  <c r="J507" i="30" s="1"/>
  <c r="AB506" i="30"/>
  <c r="U506" i="30"/>
  <c r="P506" i="30" s="1"/>
  <c r="R506" i="30"/>
  <c r="Q506" i="30"/>
  <c r="H506" i="30"/>
  <c r="AB505" i="30"/>
  <c r="U505" i="30"/>
  <c r="P505" i="30" s="1"/>
  <c r="R505" i="30"/>
  <c r="Q505" i="30"/>
  <c r="H505" i="30"/>
  <c r="I505" i="30" s="1"/>
  <c r="K505" i="30" s="1"/>
  <c r="AB504" i="30"/>
  <c r="U504" i="30"/>
  <c r="P504" i="30" s="1"/>
  <c r="R504" i="30"/>
  <c r="Q504" i="30"/>
  <c r="H504" i="30"/>
  <c r="J504" i="30" s="1"/>
  <c r="AB503" i="30"/>
  <c r="U503" i="30"/>
  <c r="P503" i="30" s="1"/>
  <c r="R503" i="30"/>
  <c r="Q503" i="30"/>
  <c r="H503" i="30"/>
  <c r="AB502" i="30"/>
  <c r="U502" i="30"/>
  <c r="P502" i="30" s="1"/>
  <c r="R502" i="30"/>
  <c r="Q502" i="30"/>
  <c r="H502" i="30"/>
  <c r="I502" i="30" s="1"/>
  <c r="K502" i="30" s="1"/>
  <c r="AB501" i="30"/>
  <c r="U501" i="30"/>
  <c r="P501" i="30" s="1"/>
  <c r="R501" i="30"/>
  <c r="Q501" i="30"/>
  <c r="H501" i="30"/>
  <c r="I501" i="30" s="1"/>
  <c r="K501" i="30" s="1"/>
  <c r="AB500" i="30"/>
  <c r="U500" i="30"/>
  <c r="P500" i="30" s="1"/>
  <c r="R500" i="30"/>
  <c r="Q500" i="30"/>
  <c r="H500" i="30"/>
  <c r="AB499" i="30"/>
  <c r="U499" i="30"/>
  <c r="P499" i="30" s="1"/>
  <c r="R499" i="30"/>
  <c r="Q499" i="30"/>
  <c r="H499" i="30"/>
  <c r="J499" i="30" s="1"/>
  <c r="AB498" i="30"/>
  <c r="U498" i="30"/>
  <c r="P498" i="30" s="1"/>
  <c r="R498" i="30"/>
  <c r="Q498" i="30"/>
  <c r="H498" i="30"/>
  <c r="I498" i="30" s="1"/>
  <c r="K498" i="30" s="1"/>
  <c r="AB497" i="30"/>
  <c r="U497" i="30"/>
  <c r="R497" i="30"/>
  <c r="Q497" i="30"/>
  <c r="P497" i="30"/>
  <c r="H497" i="30"/>
  <c r="AB496" i="30"/>
  <c r="U496" i="30"/>
  <c r="P496" i="30" s="1"/>
  <c r="R496" i="30"/>
  <c r="Q496" i="30"/>
  <c r="H496" i="30"/>
  <c r="I496" i="30" s="1"/>
  <c r="K496" i="30" s="1"/>
  <c r="M496" i="30" s="1"/>
  <c r="AB495" i="30"/>
  <c r="U495" i="30"/>
  <c r="R495" i="30"/>
  <c r="Q495" i="30"/>
  <c r="P495" i="30"/>
  <c r="H495" i="30"/>
  <c r="J495" i="30" s="1"/>
  <c r="AB494" i="30"/>
  <c r="U494" i="30"/>
  <c r="P494" i="30" s="1"/>
  <c r="R494" i="30"/>
  <c r="Q494" i="30"/>
  <c r="H494" i="30"/>
  <c r="J494" i="30" s="1"/>
  <c r="AB493" i="30"/>
  <c r="U493" i="30"/>
  <c r="R493" i="30"/>
  <c r="Q493" i="30"/>
  <c r="P493" i="30"/>
  <c r="H493" i="30"/>
  <c r="J493" i="30" s="1"/>
  <c r="AB492" i="30"/>
  <c r="U492" i="30"/>
  <c r="P492" i="30" s="1"/>
  <c r="R492" i="30"/>
  <c r="Q492" i="30"/>
  <c r="I492" i="30"/>
  <c r="K492" i="30" s="1"/>
  <c r="M492" i="30" s="1"/>
  <c r="H492" i="30"/>
  <c r="J492" i="30" s="1"/>
  <c r="AB491" i="30"/>
  <c r="U491" i="30"/>
  <c r="P491" i="30" s="1"/>
  <c r="R491" i="30"/>
  <c r="Q491" i="30"/>
  <c r="H491" i="30"/>
  <c r="J491" i="30" s="1"/>
  <c r="AB490" i="30"/>
  <c r="U490" i="30"/>
  <c r="P490" i="30" s="1"/>
  <c r="R490" i="30"/>
  <c r="Q490" i="30"/>
  <c r="H490" i="30"/>
  <c r="J490" i="30" s="1"/>
  <c r="AB489" i="30"/>
  <c r="U489" i="30"/>
  <c r="P489" i="30" s="1"/>
  <c r="R489" i="30"/>
  <c r="Q489" i="30"/>
  <c r="H489" i="30"/>
  <c r="AB488" i="30"/>
  <c r="U488" i="30"/>
  <c r="P488" i="30" s="1"/>
  <c r="R488" i="30"/>
  <c r="Q488" i="30"/>
  <c r="H488" i="30"/>
  <c r="AB487" i="30"/>
  <c r="U487" i="30"/>
  <c r="P487" i="30" s="1"/>
  <c r="R487" i="30"/>
  <c r="Q487" i="30"/>
  <c r="H487" i="30"/>
  <c r="J487" i="30" s="1"/>
  <c r="AB486" i="30"/>
  <c r="U486" i="30"/>
  <c r="P486" i="30" s="1"/>
  <c r="R486" i="30"/>
  <c r="Q486" i="30"/>
  <c r="H486" i="30"/>
  <c r="AB485" i="30"/>
  <c r="U485" i="30"/>
  <c r="P485" i="30" s="1"/>
  <c r="R485" i="30"/>
  <c r="Q485" i="30"/>
  <c r="J485" i="30"/>
  <c r="I485" i="30"/>
  <c r="K485" i="30" s="1"/>
  <c r="H485" i="30"/>
  <c r="AB484" i="30"/>
  <c r="U484" i="30"/>
  <c r="P484" i="30" s="1"/>
  <c r="R484" i="30"/>
  <c r="Q484" i="30"/>
  <c r="H484" i="30"/>
  <c r="AB483" i="30"/>
  <c r="U483" i="30"/>
  <c r="P483" i="30" s="1"/>
  <c r="R483" i="30"/>
  <c r="Q483" i="30"/>
  <c r="H483" i="30"/>
  <c r="AB482" i="30"/>
  <c r="U482" i="30"/>
  <c r="P482" i="30" s="1"/>
  <c r="R482" i="30"/>
  <c r="Q482" i="30"/>
  <c r="H482" i="30"/>
  <c r="I482" i="30" s="1"/>
  <c r="K482" i="30" s="1"/>
  <c r="M482" i="30" s="1"/>
  <c r="AB481" i="30"/>
  <c r="U481" i="30"/>
  <c r="R481" i="30"/>
  <c r="Q481" i="30"/>
  <c r="P481" i="30"/>
  <c r="M481" i="30"/>
  <c r="H481" i="30"/>
  <c r="I481" i="30" s="1"/>
  <c r="K481" i="30" s="1"/>
  <c r="L481" i="30" s="1"/>
  <c r="AB480" i="30"/>
  <c r="U480" i="30"/>
  <c r="P480" i="30" s="1"/>
  <c r="R480" i="30"/>
  <c r="Q480" i="30"/>
  <c r="H480" i="30"/>
  <c r="AB479" i="30"/>
  <c r="U479" i="30"/>
  <c r="R479" i="30"/>
  <c r="Q479" i="30"/>
  <c r="P479" i="30"/>
  <c r="H479" i="30"/>
  <c r="J479" i="30" s="1"/>
  <c r="AB478" i="30"/>
  <c r="U478" i="30"/>
  <c r="P478" i="30" s="1"/>
  <c r="R478" i="30"/>
  <c r="Q478" i="30"/>
  <c r="H478" i="30"/>
  <c r="I478" i="30" s="1"/>
  <c r="K478" i="30" s="1"/>
  <c r="AB477" i="30"/>
  <c r="U477" i="30"/>
  <c r="P477" i="30" s="1"/>
  <c r="R477" i="30"/>
  <c r="Q477" i="30"/>
  <c r="H477" i="30"/>
  <c r="J477" i="30" s="1"/>
  <c r="AB476" i="30"/>
  <c r="U476" i="30"/>
  <c r="P476" i="30" s="1"/>
  <c r="R476" i="30"/>
  <c r="Q476" i="30"/>
  <c r="H476" i="30"/>
  <c r="I476" i="30" s="1"/>
  <c r="K476" i="30" s="1"/>
  <c r="AB475" i="30"/>
  <c r="U475" i="30"/>
  <c r="R475" i="30"/>
  <c r="Q475" i="30"/>
  <c r="P475" i="30"/>
  <c r="H475" i="30"/>
  <c r="J475" i="30" s="1"/>
  <c r="AB474" i="30"/>
  <c r="U474" i="30"/>
  <c r="P474" i="30" s="1"/>
  <c r="R474" i="30"/>
  <c r="Q474" i="30"/>
  <c r="H474" i="30"/>
  <c r="J474" i="30" s="1"/>
  <c r="AB473" i="30"/>
  <c r="U473" i="30"/>
  <c r="P473" i="30" s="1"/>
  <c r="R473" i="30"/>
  <c r="Q473" i="30"/>
  <c r="H473" i="30"/>
  <c r="J473" i="30" s="1"/>
  <c r="AB472" i="30"/>
  <c r="U472" i="30"/>
  <c r="P472" i="30" s="1"/>
  <c r="R472" i="30"/>
  <c r="Q472" i="30"/>
  <c r="H472" i="30"/>
  <c r="J472" i="30" s="1"/>
  <c r="AB471" i="30"/>
  <c r="U471" i="30"/>
  <c r="P471" i="30" s="1"/>
  <c r="R471" i="30"/>
  <c r="Q471" i="30"/>
  <c r="H471" i="30"/>
  <c r="J471" i="30" s="1"/>
  <c r="AB470" i="30"/>
  <c r="U470" i="30"/>
  <c r="P470" i="30" s="1"/>
  <c r="R470" i="30"/>
  <c r="Q470" i="30"/>
  <c r="H470" i="30"/>
  <c r="AB469" i="30"/>
  <c r="U469" i="30"/>
  <c r="P469" i="30" s="1"/>
  <c r="R469" i="30"/>
  <c r="Q469" i="30"/>
  <c r="H469" i="30"/>
  <c r="J469" i="30" s="1"/>
  <c r="AB468" i="30"/>
  <c r="U468" i="30"/>
  <c r="P468" i="30" s="1"/>
  <c r="R468" i="30"/>
  <c r="Q468" i="30"/>
  <c r="H468" i="30"/>
  <c r="AB467" i="30"/>
  <c r="U467" i="30"/>
  <c r="P467" i="30" s="1"/>
  <c r="R467" i="30"/>
  <c r="Q467" i="30"/>
  <c r="H467" i="30"/>
  <c r="AB466" i="30"/>
  <c r="U466" i="30"/>
  <c r="P466" i="30" s="1"/>
  <c r="R466" i="30"/>
  <c r="Q466" i="30"/>
  <c r="H466" i="30"/>
  <c r="J466" i="30" s="1"/>
  <c r="AB465" i="30"/>
  <c r="U465" i="30"/>
  <c r="P465" i="30" s="1"/>
  <c r="R465" i="30"/>
  <c r="Q465" i="30"/>
  <c r="H465" i="30"/>
  <c r="J465" i="30" s="1"/>
  <c r="AB464" i="30"/>
  <c r="U464" i="30"/>
  <c r="P464" i="30" s="1"/>
  <c r="R464" i="30"/>
  <c r="Q464" i="30"/>
  <c r="H464" i="30"/>
  <c r="AB463" i="30"/>
  <c r="U463" i="30"/>
  <c r="P463" i="30" s="1"/>
  <c r="R463" i="30"/>
  <c r="Q463" i="30"/>
  <c r="H463" i="30"/>
  <c r="AB462" i="30"/>
  <c r="U462" i="30"/>
  <c r="P462" i="30" s="1"/>
  <c r="R462" i="30"/>
  <c r="Q462" i="30"/>
  <c r="H462" i="30"/>
  <c r="I462" i="30" s="1"/>
  <c r="K462" i="30" s="1"/>
  <c r="M462" i="30" s="1"/>
  <c r="AB461" i="30"/>
  <c r="U461" i="30"/>
  <c r="P461" i="30" s="1"/>
  <c r="R461" i="30"/>
  <c r="Q461" i="30"/>
  <c r="H461" i="30"/>
  <c r="I461" i="30" s="1"/>
  <c r="K461" i="30" s="1"/>
  <c r="L461" i="30" s="1"/>
  <c r="AB460" i="30"/>
  <c r="U460" i="30"/>
  <c r="P460" i="30" s="1"/>
  <c r="R460" i="30"/>
  <c r="Q460" i="30"/>
  <c r="J460" i="30"/>
  <c r="H460" i="30"/>
  <c r="I460" i="30" s="1"/>
  <c r="K460" i="30" s="1"/>
  <c r="M460" i="30" s="1"/>
  <c r="AB459" i="30"/>
  <c r="U459" i="30"/>
  <c r="R459" i="30"/>
  <c r="Q459" i="30"/>
  <c r="P459" i="30"/>
  <c r="H459" i="30"/>
  <c r="I459" i="30" s="1"/>
  <c r="K459" i="30" s="1"/>
  <c r="AB458" i="30"/>
  <c r="U458" i="30"/>
  <c r="P458" i="30" s="1"/>
  <c r="R458" i="30"/>
  <c r="Q458" i="30"/>
  <c r="H458" i="30"/>
  <c r="J458" i="30" s="1"/>
  <c r="AB457" i="30"/>
  <c r="U457" i="30"/>
  <c r="P457" i="30" s="1"/>
  <c r="R457" i="30"/>
  <c r="Q457" i="30"/>
  <c r="H457" i="30"/>
  <c r="I457" i="30" s="1"/>
  <c r="K457" i="30" s="1"/>
  <c r="L457" i="30" s="1"/>
  <c r="AB456" i="30"/>
  <c r="U456" i="30"/>
  <c r="P456" i="30" s="1"/>
  <c r="R456" i="30"/>
  <c r="Q456" i="30"/>
  <c r="H456" i="30"/>
  <c r="J456" i="30" s="1"/>
  <c r="AB455" i="30"/>
  <c r="U455" i="30"/>
  <c r="P455" i="30" s="1"/>
  <c r="R455" i="30"/>
  <c r="Q455" i="30"/>
  <c r="H455" i="30"/>
  <c r="J455" i="30" s="1"/>
  <c r="AB454" i="30"/>
  <c r="U454" i="30"/>
  <c r="P454" i="30" s="1"/>
  <c r="R454" i="30"/>
  <c r="Q454" i="30"/>
  <c r="H454" i="30"/>
  <c r="I454" i="30" s="1"/>
  <c r="K454" i="30" s="1"/>
  <c r="AB453" i="30"/>
  <c r="U453" i="30"/>
  <c r="P453" i="30" s="1"/>
  <c r="R453" i="30"/>
  <c r="Q453" i="30"/>
  <c r="J453" i="30"/>
  <c r="H453" i="30"/>
  <c r="I453" i="30" s="1"/>
  <c r="K453" i="30" s="1"/>
  <c r="AB452" i="30"/>
  <c r="U452" i="30"/>
  <c r="R452" i="30"/>
  <c r="Q452" i="30"/>
  <c r="P452" i="30"/>
  <c r="L452" i="30"/>
  <c r="H452" i="30"/>
  <c r="I452" i="30" s="1"/>
  <c r="K452" i="30" s="1"/>
  <c r="M452" i="30" s="1"/>
  <c r="AB451" i="30"/>
  <c r="U451" i="30"/>
  <c r="R451" i="30"/>
  <c r="Q451" i="30"/>
  <c r="P451" i="30"/>
  <c r="H451" i="30"/>
  <c r="AB450" i="30"/>
  <c r="U450" i="30"/>
  <c r="P450" i="30" s="1"/>
  <c r="R450" i="30"/>
  <c r="Q450" i="30"/>
  <c r="H450" i="30"/>
  <c r="J450" i="30" s="1"/>
  <c r="AB449" i="30"/>
  <c r="U449" i="30"/>
  <c r="R449" i="30"/>
  <c r="Q449" i="30"/>
  <c r="P449" i="30"/>
  <c r="H449" i="30"/>
  <c r="J449" i="30" s="1"/>
  <c r="AB448" i="30"/>
  <c r="U448" i="30"/>
  <c r="P448" i="30" s="1"/>
  <c r="R448" i="30"/>
  <c r="Q448" i="30"/>
  <c r="H448" i="30"/>
  <c r="J448" i="30" s="1"/>
  <c r="AB447" i="30"/>
  <c r="U447" i="30"/>
  <c r="P447" i="30" s="1"/>
  <c r="R447" i="30"/>
  <c r="Q447" i="30"/>
  <c r="H447" i="30"/>
  <c r="AB446" i="30"/>
  <c r="U446" i="30"/>
  <c r="R446" i="30"/>
  <c r="Q446" i="30"/>
  <c r="P446" i="30"/>
  <c r="H446" i="30"/>
  <c r="J446" i="30" s="1"/>
  <c r="AB445" i="30"/>
  <c r="U445" i="30"/>
  <c r="P445" i="30" s="1"/>
  <c r="R445" i="30"/>
  <c r="Q445" i="30"/>
  <c r="H445" i="30"/>
  <c r="AB444" i="30"/>
  <c r="U444" i="30"/>
  <c r="P444" i="30" s="1"/>
  <c r="R444" i="30"/>
  <c r="Q444" i="30"/>
  <c r="H444" i="30"/>
  <c r="I444" i="30" s="1"/>
  <c r="K444" i="30" s="1"/>
  <c r="M444" i="30" s="1"/>
  <c r="AB443" i="30"/>
  <c r="U443" i="30"/>
  <c r="P443" i="30" s="1"/>
  <c r="R443" i="30"/>
  <c r="Q443" i="30"/>
  <c r="H443" i="30"/>
  <c r="J443" i="30" s="1"/>
  <c r="AB442" i="30"/>
  <c r="U442" i="30"/>
  <c r="P442" i="30" s="1"/>
  <c r="R442" i="30"/>
  <c r="Q442" i="30"/>
  <c r="H442" i="30"/>
  <c r="AB441" i="30"/>
  <c r="U441" i="30"/>
  <c r="P441" i="30" s="1"/>
  <c r="R441" i="30"/>
  <c r="Q441" i="30"/>
  <c r="H441" i="30"/>
  <c r="I441" i="30" s="1"/>
  <c r="K441" i="30" s="1"/>
  <c r="AB440" i="30"/>
  <c r="U440" i="30"/>
  <c r="P440" i="30" s="1"/>
  <c r="R440" i="30"/>
  <c r="Q440" i="30"/>
  <c r="H440" i="30"/>
  <c r="I440" i="30" s="1"/>
  <c r="K440" i="30" s="1"/>
  <c r="M440" i="30" s="1"/>
  <c r="AB439" i="30"/>
  <c r="U439" i="30"/>
  <c r="P439" i="30" s="1"/>
  <c r="R439" i="30"/>
  <c r="Q439" i="30"/>
  <c r="H439" i="30"/>
  <c r="I439" i="30" s="1"/>
  <c r="K439" i="30" s="1"/>
  <c r="AB438" i="30"/>
  <c r="U438" i="30"/>
  <c r="P438" i="30" s="1"/>
  <c r="R438" i="30"/>
  <c r="Q438" i="30"/>
  <c r="H438" i="30"/>
  <c r="J438" i="30" s="1"/>
  <c r="AB437" i="30"/>
  <c r="U437" i="30"/>
  <c r="P437" i="30" s="1"/>
  <c r="R437" i="30"/>
  <c r="Q437" i="30"/>
  <c r="H437" i="30"/>
  <c r="I437" i="30" s="1"/>
  <c r="K437" i="30" s="1"/>
  <c r="AB436" i="30"/>
  <c r="U436" i="30"/>
  <c r="P436" i="30" s="1"/>
  <c r="R436" i="30"/>
  <c r="Q436" i="30"/>
  <c r="H436" i="30"/>
  <c r="J436" i="30" s="1"/>
  <c r="AB435" i="30"/>
  <c r="U435" i="30"/>
  <c r="P435" i="30" s="1"/>
  <c r="R435" i="30"/>
  <c r="Q435" i="30"/>
  <c r="H435" i="30"/>
  <c r="J435" i="30" s="1"/>
  <c r="AB434" i="30"/>
  <c r="U434" i="30"/>
  <c r="P434" i="30" s="1"/>
  <c r="R434" i="30"/>
  <c r="Q434" i="30"/>
  <c r="H434" i="30"/>
  <c r="I434" i="30" s="1"/>
  <c r="K434" i="30" s="1"/>
  <c r="M434" i="30" s="1"/>
  <c r="AB433" i="30"/>
  <c r="U433" i="30"/>
  <c r="P433" i="30" s="1"/>
  <c r="R433" i="30"/>
  <c r="Q433" i="30"/>
  <c r="H433" i="30"/>
  <c r="J433" i="30" s="1"/>
  <c r="AB432" i="30"/>
  <c r="U432" i="30"/>
  <c r="P432" i="30" s="1"/>
  <c r="R432" i="30"/>
  <c r="Q432" i="30"/>
  <c r="H432" i="30"/>
  <c r="AB431" i="30"/>
  <c r="U431" i="30"/>
  <c r="P431" i="30" s="1"/>
  <c r="R431" i="30"/>
  <c r="Q431" i="30"/>
  <c r="H431" i="30"/>
  <c r="AB430" i="30"/>
  <c r="U430" i="30"/>
  <c r="P430" i="30" s="1"/>
  <c r="R430" i="30"/>
  <c r="Q430" i="30"/>
  <c r="H430" i="30"/>
  <c r="AB429" i="30"/>
  <c r="U429" i="30"/>
  <c r="P429" i="30" s="1"/>
  <c r="R429" i="30"/>
  <c r="Q429" i="30"/>
  <c r="H429" i="30"/>
  <c r="J429" i="30" s="1"/>
  <c r="AB428" i="30"/>
  <c r="U428" i="30"/>
  <c r="P428" i="30" s="1"/>
  <c r="R428" i="30"/>
  <c r="Q428" i="30"/>
  <c r="H428" i="30"/>
  <c r="AB427" i="30"/>
  <c r="U427" i="30"/>
  <c r="P427" i="30" s="1"/>
  <c r="R427" i="30"/>
  <c r="Q427" i="30"/>
  <c r="H427" i="30"/>
  <c r="J427" i="30" s="1"/>
  <c r="AB426" i="30"/>
  <c r="U426" i="30"/>
  <c r="P426" i="30" s="1"/>
  <c r="R426" i="30"/>
  <c r="Q426" i="30"/>
  <c r="H426" i="30"/>
  <c r="AB425" i="30"/>
  <c r="U425" i="30"/>
  <c r="P425" i="30" s="1"/>
  <c r="R425" i="30"/>
  <c r="Q425" i="30"/>
  <c r="H425" i="30"/>
  <c r="J425" i="30" s="1"/>
  <c r="AB424" i="30"/>
  <c r="U424" i="30"/>
  <c r="P424" i="30" s="1"/>
  <c r="R424" i="30"/>
  <c r="Q424" i="30"/>
  <c r="H424" i="30"/>
  <c r="I424" i="30" s="1"/>
  <c r="K424" i="30" s="1"/>
  <c r="M424" i="30" s="1"/>
  <c r="AB423" i="30"/>
  <c r="U423" i="30"/>
  <c r="R423" i="30"/>
  <c r="Q423" i="30"/>
  <c r="P423" i="30"/>
  <c r="K423" i="30"/>
  <c r="M423" i="30" s="1"/>
  <c r="J423" i="30"/>
  <c r="H423" i="30"/>
  <c r="I423" i="30" s="1"/>
  <c r="AB422" i="30"/>
  <c r="U422" i="30"/>
  <c r="P422" i="30" s="1"/>
  <c r="R422" i="30"/>
  <c r="Q422" i="30"/>
  <c r="H422" i="30"/>
  <c r="AB421" i="30"/>
  <c r="U421" i="30"/>
  <c r="P421" i="30" s="1"/>
  <c r="R421" i="30"/>
  <c r="Q421" i="30"/>
  <c r="H421" i="30"/>
  <c r="I421" i="30" s="1"/>
  <c r="K421" i="30" s="1"/>
  <c r="M421" i="30" s="1"/>
  <c r="AB420" i="30"/>
  <c r="U420" i="30"/>
  <c r="P420" i="30" s="1"/>
  <c r="R420" i="30"/>
  <c r="Q420" i="30"/>
  <c r="H420" i="30"/>
  <c r="AB419" i="30"/>
  <c r="U419" i="30"/>
  <c r="P419" i="30" s="1"/>
  <c r="R419" i="30"/>
  <c r="Q419" i="30"/>
  <c r="H419" i="30"/>
  <c r="I419" i="30" s="1"/>
  <c r="K419" i="30" s="1"/>
  <c r="AB418" i="30"/>
  <c r="U418" i="30"/>
  <c r="R418" i="30"/>
  <c r="Q418" i="30"/>
  <c r="P418" i="30"/>
  <c r="H418" i="30"/>
  <c r="J418" i="30" s="1"/>
  <c r="AB417" i="30"/>
  <c r="U417" i="30"/>
  <c r="P417" i="30" s="1"/>
  <c r="R417" i="30"/>
  <c r="Q417" i="30"/>
  <c r="H417" i="30"/>
  <c r="I417" i="30" s="1"/>
  <c r="K417" i="30" s="1"/>
  <c r="AB416" i="30"/>
  <c r="U416" i="30"/>
  <c r="R416" i="30"/>
  <c r="Q416" i="30"/>
  <c r="P416" i="30"/>
  <c r="H416" i="30"/>
  <c r="I416" i="30" s="1"/>
  <c r="K416" i="30" s="1"/>
  <c r="AB415" i="30"/>
  <c r="U415" i="30"/>
  <c r="P415" i="30" s="1"/>
  <c r="R415" i="30"/>
  <c r="Q415" i="30"/>
  <c r="H415" i="30"/>
  <c r="J415" i="30" s="1"/>
  <c r="AB414" i="30"/>
  <c r="U414" i="30"/>
  <c r="P414" i="30" s="1"/>
  <c r="R414" i="30"/>
  <c r="Q414" i="30"/>
  <c r="H414" i="30"/>
  <c r="J414" i="30" s="1"/>
  <c r="AB413" i="30"/>
  <c r="U413" i="30"/>
  <c r="R413" i="30"/>
  <c r="Q413" i="30"/>
  <c r="P413" i="30"/>
  <c r="H413" i="30"/>
  <c r="J413" i="30" s="1"/>
  <c r="AB412" i="30"/>
  <c r="U412" i="30"/>
  <c r="R412" i="30"/>
  <c r="Q412" i="30"/>
  <c r="P412" i="30"/>
  <c r="H412" i="30"/>
  <c r="AB411" i="30"/>
  <c r="U411" i="30"/>
  <c r="P411" i="30" s="1"/>
  <c r="R411" i="30"/>
  <c r="Q411" i="30"/>
  <c r="H411" i="30"/>
  <c r="J411" i="30" s="1"/>
  <c r="AB410" i="30"/>
  <c r="U410" i="30"/>
  <c r="P410" i="30" s="1"/>
  <c r="R410" i="30"/>
  <c r="Q410" i="30"/>
  <c r="H410" i="30"/>
  <c r="AB409" i="30"/>
  <c r="U409" i="30"/>
  <c r="P409" i="30" s="1"/>
  <c r="R409" i="30"/>
  <c r="Q409" i="30"/>
  <c r="H409" i="30"/>
  <c r="J409" i="30" s="1"/>
  <c r="AB408" i="30"/>
  <c r="U408" i="30"/>
  <c r="P408" i="30" s="1"/>
  <c r="R408" i="30"/>
  <c r="Q408" i="30"/>
  <c r="H408" i="30"/>
  <c r="J408" i="30" s="1"/>
  <c r="AB407" i="30"/>
  <c r="U407" i="30"/>
  <c r="P407" i="30" s="1"/>
  <c r="R407" i="30"/>
  <c r="Q407" i="30"/>
  <c r="H407" i="30"/>
  <c r="AB406" i="30"/>
  <c r="U406" i="30"/>
  <c r="P406" i="30" s="1"/>
  <c r="R406" i="30"/>
  <c r="Q406" i="30"/>
  <c r="H406" i="30"/>
  <c r="AB405" i="30"/>
  <c r="U405" i="30"/>
  <c r="P405" i="30" s="1"/>
  <c r="R405" i="30"/>
  <c r="Q405" i="30"/>
  <c r="H405" i="30"/>
  <c r="J405" i="30" s="1"/>
  <c r="AB404" i="30"/>
  <c r="U404" i="30"/>
  <c r="P404" i="30" s="1"/>
  <c r="R404" i="30"/>
  <c r="Q404" i="30"/>
  <c r="H404" i="30"/>
  <c r="I404" i="30" s="1"/>
  <c r="K404" i="30" s="1"/>
  <c r="M404" i="30" s="1"/>
  <c r="AB403" i="30"/>
  <c r="U403" i="30"/>
  <c r="P403" i="30" s="1"/>
  <c r="R403" i="30"/>
  <c r="Q403" i="30"/>
  <c r="H403" i="30"/>
  <c r="J403" i="30" s="1"/>
  <c r="AB402" i="30"/>
  <c r="U402" i="30"/>
  <c r="P402" i="30" s="1"/>
  <c r="R402" i="30"/>
  <c r="Q402" i="30"/>
  <c r="H402" i="30"/>
  <c r="I402" i="30" s="1"/>
  <c r="K402" i="30" s="1"/>
  <c r="M402" i="30" s="1"/>
  <c r="AB401" i="30"/>
  <c r="U401" i="30"/>
  <c r="P401" i="30" s="1"/>
  <c r="R401" i="30"/>
  <c r="Q401" i="30"/>
  <c r="H401" i="30"/>
  <c r="J401" i="30" s="1"/>
  <c r="AB400" i="30"/>
  <c r="U400" i="30"/>
  <c r="P400" i="30" s="1"/>
  <c r="R400" i="30"/>
  <c r="Q400" i="30"/>
  <c r="H400" i="30"/>
  <c r="J400" i="30" s="1"/>
  <c r="AB399" i="30"/>
  <c r="U399" i="30"/>
  <c r="P399" i="30" s="1"/>
  <c r="R399" i="30"/>
  <c r="Q399" i="30"/>
  <c r="H399" i="30"/>
  <c r="J399" i="30" s="1"/>
  <c r="AB398" i="30"/>
  <c r="U398" i="30"/>
  <c r="P398" i="30" s="1"/>
  <c r="R398" i="30"/>
  <c r="Q398" i="30"/>
  <c r="H398" i="30"/>
  <c r="J398" i="30" s="1"/>
  <c r="AB397" i="30"/>
  <c r="U397" i="30"/>
  <c r="P397" i="30" s="1"/>
  <c r="R397" i="30"/>
  <c r="Q397" i="30"/>
  <c r="H397" i="30"/>
  <c r="J397" i="30" s="1"/>
  <c r="AB396" i="30"/>
  <c r="U396" i="30"/>
  <c r="P396" i="30" s="1"/>
  <c r="R396" i="30"/>
  <c r="Q396" i="30"/>
  <c r="H396" i="30"/>
  <c r="AB395" i="30"/>
  <c r="U395" i="30"/>
  <c r="P395" i="30" s="1"/>
  <c r="R395" i="30"/>
  <c r="Q395" i="30"/>
  <c r="H395" i="30"/>
  <c r="J395" i="30" s="1"/>
  <c r="AB394" i="30"/>
  <c r="U394" i="30"/>
  <c r="P394" i="30" s="1"/>
  <c r="R394" i="30"/>
  <c r="Q394" i="30"/>
  <c r="H394" i="30"/>
  <c r="AB393" i="30"/>
  <c r="U393" i="30"/>
  <c r="P393" i="30" s="1"/>
  <c r="R393" i="30"/>
  <c r="Q393" i="30"/>
  <c r="H393" i="30"/>
  <c r="J393" i="30" s="1"/>
  <c r="AB392" i="30"/>
  <c r="U392" i="30"/>
  <c r="P392" i="30" s="1"/>
  <c r="R392" i="30"/>
  <c r="Q392" i="30"/>
  <c r="H392" i="30"/>
  <c r="AB391" i="30"/>
  <c r="U391" i="30"/>
  <c r="P391" i="30" s="1"/>
  <c r="R391" i="30"/>
  <c r="Q391" i="30"/>
  <c r="H391" i="30"/>
  <c r="J391" i="30" s="1"/>
  <c r="AB390" i="30"/>
  <c r="U390" i="30"/>
  <c r="P390" i="30" s="1"/>
  <c r="R390" i="30"/>
  <c r="Q390" i="30"/>
  <c r="J390" i="30"/>
  <c r="H390" i="30"/>
  <c r="I390" i="30" s="1"/>
  <c r="K390" i="30" s="1"/>
  <c r="L390" i="30" s="1"/>
  <c r="AB389" i="30"/>
  <c r="U389" i="30"/>
  <c r="P389" i="30" s="1"/>
  <c r="R389" i="30"/>
  <c r="Q389" i="30"/>
  <c r="H389" i="30"/>
  <c r="J389" i="30" s="1"/>
  <c r="AB388" i="30"/>
  <c r="U388" i="30"/>
  <c r="P388" i="30" s="1"/>
  <c r="R388" i="30"/>
  <c r="Q388" i="30"/>
  <c r="H388" i="30"/>
  <c r="AB387" i="30"/>
  <c r="U387" i="30"/>
  <c r="P387" i="30" s="1"/>
  <c r="R387" i="30"/>
  <c r="Q387" i="30"/>
  <c r="H387" i="30"/>
  <c r="I387" i="30" s="1"/>
  <c r="K387" i="30" s="1"/>
  <c r="M387" i="30" s="1"/>
  <c r="AB386" i="30"/>
  <c r="U386" i="30"/>
  <c r="P386" i="30" s="1"/>
  <c r="R386" i="30"/>
  <c r="Q386" i="30"/>
  <c r="H386" i="30"/>
  <c r="AB385" i="30"/>
  <c r="U385" i="30"/>
  <c r="P385" i="30" s="1"/>
  <c r="R385" i="30"/>
  <c r="Q385" i="30"/>
  <c r="H385" i="30"/>
  <c r="I385" i="30" s="1"/>
  <c r="K385" i="30" s="1"/>
  <c r="M385" i="30" s="1"/>
  <c r="AB384" i="30"/>
  <c r="U384" i="30"/>
  <c r="R384" i="30"/>
  <c r="Q384" i="30"/>
  <c r="P384" i="30"/>
  <c r="H384" i="30"/>
  <c r="J384" i="30" s="1"/>
  <c r="AB383" i="30"/>
  <c r="U383" i="30"/>
  <c r="P383" i="30" s="1"/>
  <c r="R383" i="30"/>
  <c r="Q383" i="30"/>
  <c r="H383" i="30"/>
  <c r="J383" i="30" s="1"/>
  <c r="AB382" i="30"/>
  <c r="U382" i="30"/>
  <c r="P382" i="30" s="1"/>
  <c r="R382" i="30"/>
  <c r="Q382" i="30"/>
  <c r="H382" i="30"/>
  <c r="AB381" i="30"/>
  <c r="U381" i="30"/>
  <c r="P381" i="30" s="1"/>
  <c r="R381" i="30"/>
  <c r="Q381" i="30"/>
  <c r="H381" i="30"/>
  <c r="I381" i="30" s="1"/>
  <c r="K381" i="30" s="1"/>
  <c r="L381" i="30" s="1"/>
  <c r="AB380" i="30"/>
  <c r="U380" i="30"/>
  <c r="P380" i="30" s="1"/>
  <c r="R380" i="30"/>
  <c r="Q380" i="30"/>
  <c r="H380" i="30"/>
  <c r="J380" i="30" s="1"/>
  <c r="AB379" i="30"/>
  <c r="U379" i="30"/>
  <c r="P379" i="30" s="1"/>
  <c r="R379" i="30"/>
  <c r="Q379" i="30"/>
  <c r="H379" i="30"/>
  <c r="I379" i="30" s="1"/>
  <c r="K379" i="30" s="1"/>
  <c r="AB378" i="30"/>
  <c r="U378" i="30"/>
  <c r="P378" i="30" s="1"/>
  <c r="R378" i="30"/>
  <c r="Q378" i="30"/>
  <c r="H378" i="30"/>
  <c r="J378" i="30" s="1"/>
  <c r="AB377" i="30"/>
  <c r="U377" i="30"/>
  <c r="R377" i="30"/>
  <c r="Q377" i="30"/>
  <c r="P377" i="30"/>
  <c r="H377" i="30"/>
  <c r="J377" i="30" s="1"/>
  <c r="AB376" i="30"/>
  <c r="U376" i="30"/>
  <c r="P376" i="30" s="1"/>
  <c r="R376" i="30"/>
  <c r="Q376" i="30"/>
  <c r="I376" i="30"/>
  <c r="K376" i="30" s="1"/>
  <c r="H376" i="30"/>
  <c r="J376" i="30" s="1"/>
  <c r="AB375" i="30"/>
  <c r="U375" i="30"/>
  <c r="P375" i="30" s="1"/>
  <c r="R375" i="30"/>
  <c r="Q375" i="30"/>
  <c r="H375" i="30"/>
  <c r="J375" i="30" s="1"/>
  <c r="AB374" i="30"/>
  <c r="U374" i="30"/>
  <c r="P374" i="30" s="1"/>
  <c r="R374" i="30"/>
  <c r="Q374" i="30"/>
  <c r="H374" i="30"/>
  <c r="I374" i="30" s="1"/>
  <c r="K374" i="30" s="1"/>
  <c r="AB373" i="30"/>
  <c r="U373" i="30"/>
  <c r="P373" i="30" s="1"/>
  <c r="R373" i="30"/>
  <c r="Q373" i="30"/>
  <c r="H373" i="30"/>
  <c r="J373" i="30" s="1"/>
  <c r="AB372" i="30"/>
  <c r="U372" i="30"/>
  <c r="P372" i="30" s="1"/>
  <c r="R372" i="30"/>
  <c r="Q372" i="30"/>
  <c r="H372" i="30"/>
  <c r="J372" i="30" s="1"/>
  <c r="AB371" i="30"/>
  <c r="U371" i="30"/>
  <c r="P371" i="30" s="1"/>
  <c r="R371" i="30"/>
  <c r="Q371" i="30"/>
  <c r="H371" i="30"/>
  <c r="J371" i="30" s="1"/>
  <c r="AB370" i="30"/>
  <c r="U370" i="30"/>
  <c r="R370" i="30"/>
  <c r="Q370" i="30"/>
  <c r="P370" i="30"/>
  <c r="H370" i="30"/>
  <c r="AB369" i="30"/>
  <c r="U369" i="30"/>
  <c r="P369" i="30" s="1"/>
  <c r="R369" i="30"/>
  <c r="Q369" i="30"/>
  <c r="H369" i="30"/>
  <c r="J369" i="30" s="1"/>
  <c r="AB368" i="30"/>
  <c r="U368" i="30"/>
  <c r="R368" i="30"/>
  <c r="Q368" i="30"/>
  <c r="P368" i="30"/>
  <c r="J368" i="30"/>
  <c r="I368" i="30"/>
  <c r="K368" i="30" s="1"/>
  <c r="H368" i="30"/>
  <c r="AB367" i="30"/>
  <c r="U367" i="30"/>
  <c r="P367" i="30" s="1"/>
  <c r="R367" i="30"/>
  <c r="Q367" i="30"/>
  <c r="H367" i="30"/>
  <c r="J367" i="30" s="1"/>
  <c r="AB366" i="30"/>
  <c r="U366" i="30"/>
  <c r="P366" i="30" s="1"/>
  <c r="R366" i="30"/>
  <c r="Q366" i="30"/>
  <c r="H366" i="30"/>
  <c r="J366" i="30" s="1"/>
  <c r="AB365" i="30"/>
  <c r="U365" i="30"/>
  <c r="P365" i="30" s="1"/>
  <c r="R365" i="30"/>
  <c r="Q365" i="30"/>
  <c r="H365" i="30"/>
  <c r="J365" i="30" s="1"/>
  <c r="AB364" i="30"/>
  <c r="U364" i="30"/>
  <c r="R364" i="30"/>
  <c r="Q364" i="30"/>
  <c r="P364" i="30"/>
  <c r="H364" i="30"/>
  <c r="J364" i="30" s="1"/>
  <c r="AB363" i="30"/>
  <c r="U363" i="30"/>
  <c r="R363" i="30"/>
  <c r="Q363" i="30"/>
  <c r="P363" i="30"/>
  <c r="H363" i="30"/>
  <c r="J363" i="30" s="1"/>
  <c r="AB362" i="30"/>
  <c r="U362" i="30"/>
  <c r="R362" i="30"/>
  <c r="Q362" i="30"/>
  <c r="P362" i="30"/>
  <c r="H362" i="30"/>
  <c r="I362" i="30" s="1"/>
  <c r="K362" i="30" s="1"/>
  <c r="L362" i="30" s="1"/>
  <c r="AB361" i="30"/>
  <c r="U361" i="30"/>
  <c r="R361" i="30"/>
  <c r="Q361" i="30"/>
  <c r="P361" i="30"/>
  <c r="I361" i="30"/>
  <c r="K361" i="30" s="1"/>
  <c r="M361" i="30" s="1"/>
  <c r="H361" i="30"/>
  <c r="J361" i="30" s="1"/>
  <c r="AB360" i="30"/>
  <c r="U360" i="30"/>
  <c r="P360" i="30" s="1"/>
  <c r="R360" i="30"/>
  <c r="Q360" i="30"/>
  <c r="H360" i="30"/>
  <c r="J360" i="30" s="1"/>
  <c r="AB359" i="30"/>
  <c r="U359" i="30"/>
  <c r="R359" i="30"/>
  <c r="Q359" i="30"/>
  <c r="P359" i="30"/>
  <c r="H359" i="30"/>
  <c r="AB358" i="30"/>
  <c r="U358" i="30"/>
  <c r="P358" i="30" s="1"/>
  <c r="R358" i="30"/>
  <c r="Q358" i="30"/>
  <c r="H358" i="30"/>
  <c r="J358" i="30" s="1"/>
  <c r="AB357" i="30"/>
  <c r="U357" i="30"/>
  <c r="P357" i="30" s="1"/>
  <c r="R357" i="30"/>
  <c r="Q357" i="30"/>
  <c r="H357" i="30"/>
  <c r="J357" i="30" s="1"/>
  <c r="AB356" i="30"/>
  <c r="U356" i="30"/>
  <c r="P356" i="30" s="1"/>
  <c r="R356" i="30"/>
  <c r="Q356" i="30"/>
  <c r="H356" i="30"/>
  <c r="J356" i="30" s="1"/>
  <c r="AB355" i="30"/>
  <c r="U355" i="30"/>
  <c r="P355" i="30" s="1"/>
  <c r="R355" i="30"/>
  <c r="Q355" i="30"/>
  <c r="H355" i="30"/>
  <c r="J355" i="30" s="1"/>
  <c r="AB354" i="30"/>
  <c r="U354" i="30"/>
  <c r="P354" i="30" s="1"/>
  <c r="R354" i="30"/>
  <c r="Q354" i="30"/>
  <c r="H354" i="30"/>
  <c r="J354" i="30" s="1"/>
  <c r="AB353" i="30"/>
  <c r="U353" i="30"/>
  <c r="P353" i="30" s="1"/>
  <c r="R353" i="30"/>
  <c r="Q353" i="30"/>
  <c r="H353" i="30"/>
  <c r="AB352" i="30"/>
  <c r="U352" i="30"/>
  <c r="P352" i="30" s="1"/>
  <c r="R352" i="30"/>
  <c r="Q352" i="30"/>
  <c r="H352" i="30"/>
  <c r="I352" i="30" s="1"/>
  <c r="K352" i="30" s="1"/>
  <c r="AB351" i="30"/>
  <c r="U351" i="30"/>
  <c r="R351" i="30"/>
  <c r="Q351" i="30"/>
  <c r="P351" i="30"/>
  <c r="H351" i="30"/>
  <c r="J351" i="30" s="1"/>
  <c r="AB350" i="30"/>
  <c r="U350" i="30"/>
  <c r="P350" i="30" s="1"/>
  <c r="R350" i="30"/>
  <c r="Q350" i="30"/>
  <c r="H350" i="30"/>
  <c r="AB349" i="30"/>
  <c r="U349" i="30"/>
  <c r="P349" i="30" s="1"/>
  <c r="R349" i="30"/>
  <c r="Q349" i="30"/>
  <c r="I349" i="30"/>
  <c r="K349" i="30" s="1"/>
  <c r="H349" i="30"/>
  <c r="J349" i="30" s="1"/>
  <c r="AB348" i="30"/>
  <c r="U348" i="30"/>
  <c r="P348" i="30" s="1"/>
  <c r="R348" i="30"/>
  <c r="Q348" i="30"/>
  <c r="I348" i="30"/>
  <c r="K348" i="30" s="1"/>
  <c r="M348" i="30" s="1"/>
  <c r="H348" i="30"/>
  <c r="J348" i="30" s="1"/>
  <c r="AB347" i="30"/>
  <c r="U347" i="30"/>
  <c r="P347" i="30" s="1"/>
  <c r="R347" i="30"/>
  <c r="Q347" i="30"/>
  <c r="H347" i="30"/>
  <c r="AB346" i="30"/>
  <c r="U346" i="30"/>
  <c r="P346" i="30" s="1"/>
  <c r="R346" i="30"/>
  <c r="Q346" i="30"/>
  <c r="H346" i="30"/>
  <c r="AB345" i="30"/>
  <c r="U345" i="30"/>
  <c r="P345" i="30" s="1"/>
  <c r="R345" i="30"/>
  <c r="Q345" i="30"/>
  <c r="H345" i="30"/>
  <c r="AB344" i="30"/>
  <c r="U344" i="30"/>
  <c r="P344" i="30" s="1"/>
  <c r="R344" i="30"/>
  <c r="Q344" i="30"/>
  <c r="H344" i="30"/>
  <c r="I344" i="30" s="1"/>
  <c r="K344" i="30" s="1"/>
  <c r="AB343" i="30"/>
  <c r="U343" i="30"/>
  <c r="P343" i="30" s="1"/>
  <c r="R343" i="30"/>
  <c r="Q343" i="30"/>
  <c r="H343" i="30"/>
  <c r="I343" i="30" s="1"/>
  <c r="K343" i="30" s="1"/>
  <c r="M343" i="30" s="1"/>
  <c r="AB342" i="30"/>
  <c r="U342" i="30"/>
  <c r="P342" i="30" s="1"/>
  <c r="R342" i="30"/>
  <c r="Q342" i="30"/>
  <c r="H342" i="30"/>
  <c r="J342" i="30" s="1"/>
  <c r="AB341" i="30"/>
  <c r="U341" i="30"/>
  <c r="R341" i="30"/>
  <c r="Q341" i="30"/>
  <c r="P341" i="30"/>
  <c r="H341" i="30"/>
  <c r="J341" i="30" s="1"/>
  <c r="AB340" i="30"/>
  <c r="U340" i="30"/>
  <c r="P340" i="30" s="1"/>
  <c r="R340" i="30"/>
  <c r="Q340" i="30"/>
  <c r="H340" i="30"/>
  <c r="J340" i="30" s="1"/>
  <c r="AB339" i="30"/>
  <c r="U339" i="30"/>
  <c r="P339" i="30" s="1"/>
  <c r="R339" i="30"/>
  <c r="Q339" i="30"/>
  <c r="H339" i="30"/>
  <c r="J339" i="30" s="1"/>
  <c r="AB338" i="30"/>
  <c r="U338" i="30"/>
  <c r="P338" i="30" s="1"/>
  <c r="R338" i="30"/>
  <c r="Q338" i="30"/>
  <c r="H338" i="30"/>
  <c r="AB337" i="30"/>
  <c r="U337" i="30"/>
  <c r="R337" i="30"/>
  <c r="Q337" i="30"/>
  <c r="P337" i="30"/>
  <c r="H337" i="30"/>
  <c r="J337" i="30" s="1"/>
  <c r="AB336" i="30"/>
  <c r="U336" i="30"/>
  <c r="P336" i="30" s="1"/>
  <c r="R336" i="30"/>
  <c r="Q336" i="30"/>
  <c r="H336" i="30"/>
  <c r="I336" i="30" s="1"/>
  <c r="K336" i="30" s="1"/>
  <c r="L336" i="30" s="1"/>
  <c r="AB335" i="30"/>
  <c r="U335" i="30"/>
  <c r="P335" i="30" s="1"/>
  <c r="R335" i="30"/>
  <c r="Q335" i="30"/>
  <c r="H335" i="30"/>
  <c r="J335" i="30" s="1"/>
  <c r="AB334" i="30"/>
  <c r="U334" i="30"/>
  <c r="P334" i="30" s="1"/>
  <c r="R334" i="30"/>
  <c r="Q334" i="30"/>
  <c r="H334" i="30"/>
  <c r="J334" i="30" s="1"/>
  <c r="AB333" i="30"/>
  <c r="U333" i="30"/>
  <c r="P333" i="30" s="1"/>
  <c r="R333" i="30"/>
  <c r="Q333" i="30"/>
  <c r="H333" i="30"/>
  <c r="J333" i="30" s="1"/>
  <c r="AB332" i="30"/>
  <c r="U332" i="30"/>
  <c r="P332" i="30" s="1"/>
  <c r="R332" i="30"/>
  <c r="Q332" i="30"/>
  <c r="H332" i="30"/>
  <c r="J332" i="30" s="1"/>
  <c r="AB331" i="30"/>
  <c r="U331" i="30"/>
  <c r="P331" i="30" s="1"/>
  <c r="R331" i="30"/>
  <c r="Q331" i="30"/>
  <c r="H331" i="30"/>
  <c r="AB330" i="30"/>
  <c r="U330" i="30"/>
  <c r="R330" i="30"/>
  <c r="Q330" i="30"/>
  <c r="P330" i="30"/>
  <c r="H330" i="30"/>
  <c r="J330" i="30" s="1"/>
  <c r="AB329" i="30"/>
  <c r="U329" i="30"/>
  <c r="P329" i="30" s="1"/>
  <c r="R329" i="30"/>
  <c r="Q329" i="30"/>
  <c r="H329" i="30"/>
  <c r="J329" i="30" s="1"/>
  <c r="AB328" i="30"/>
  <c r="U328" i="30"/>
  <c r="P328" i="30" s="1"/>
  <c r="R328" i="30"/>
  <c r="Q328" i="30"/>
  <c r="H328" i="30"/>
  <c r="J328" i="30" s="1"/>
  <c r="AB327" i="30"/>
  <c r="U327" i="30"/>
  <c r="P327" i="30" s="1"/>
  <c r="R327" i="30"/>
  <c r="Q327" i="30"/>
  <c r="H327" i="30"/>
  <c r="J327" i="30" s="1"/>
  <c r="AB326" i="30"/>
  <c r="U326" i="30"/>
  <c r="P326" i="30" s="1"/>
  <c r="R326" i="30"/>
  <c r="Q326" i="30"/>
  <c r="H326" i="30"/>
  <c r="J326" i="30" s="1"/>
  <c r="AB325" i="30"/>
  <c r="U325" i="30"/>
  <c r="P325" i="30" s="1"/>
  <c r="R325" i="30"/>
  <c r="Q325" i="30"/>
  <c r="H325" i="30"/>
  <c r="J325" i="30" s="1"/>
  <c r="AB324" i="30"/>
  <c r="U324" i="30"/>
  <c r="P324" i="30" s="1"/>
  <c r="R324" i="30"/>
  <c r="Q324" i="30"/>
  <c r="H324" i="30"/>
  <c r="AB323" i="30"/>
  <c r="U323" i="30"/>
  <c r="R323" i="30"/>
  <c r="Q323" i="30"/>
  <c r="P323" i="30"/>
  <c r="J323" i="30"/>
  <c r="H323" i="30"/>
  <c r="I323" i="30" s="1"/>
  <c r="K323" i="30" s="1"/>
  <c r="AB322" i="30"/>
  <c r="U322" i="30"/>
  <c r="P322" i="30" s="1"/>
  <c r="R322" i="30"/>
  <c r="Q322" i="30"/>
  <c r="H322" i="30"/>
  <c r="J322" i="30" s="1"/>
  <c r="AB321" i="30"/>
  <c r="U321" i="30"/>
  <c r="P321" i="30" s="1"/>
  <c r="R321" i="30"/>
  <c r="Q321" i="30"/>
  <c r="H321" i="30"/>
  <c r="J321" i="30" s="1"/>
  <c r="AB320" i="30"/>
  <c r="U320" i="30"/>
  <c r="P320" i="30" s="1"/>
  <c r="R320" i="30"/>
  <c r="Q320" i="30"/>
  <c r="H320" i="30"/>
  <c r="I320" i="30" s="1"/>
  <c r="K320" i="30" s="1"/>
  <c r="M320" i="30" s="1"/>
  <c r="AB319" i="30"/>
  <c r="U319" i="30"/>
  <c r="P319" i="30" s="1"/>
  <c r="R319" i="30"/>
  <c r="Q319" i="30"/>
  <c r="H319" i="30"/>
  <c r="J319" i="30" s="1"/>
  <c r="AB318" i="30"/>
  <c r="U318" i="30"/>
  <c r="P318" i="30" s="1"/>
  <c r="R318" i="30"/>
  <c r="Q318" i="30"/>
  <c r="H318" i="30"/>
  <c r="J318" i="30" s="1"/>
  <c r="AB317" i="30"/>
  <c r="U317" i="30"/>
  <c r="P317" i="30" s="1"/>
  <c r="R317" i="30"/>
  <c r="Q317" i="30"/>
  <c r="H317" i="30"/>
  <c r="J317" i="30" s="1"/>
  <c r="AB316" i="30"/>
  <c r="U316" i="30"/>
  <c r="R316" i="30"/>
  <c r="Q316" i="30"/>
  <c r="P316" i="30"/>
  <c r="H316" i="30"/>
  <c r="J316" i="30" s="1"/>
  <c r="AB315" i="30"/>
  <c r="U315" i="30"/>
  <c r="R315" i="30"/>
  <c r="Q315" i="30"/>
  <c r="P315" i="30"/>
  <c r="H315" i="30"/>
  <c r="I315" i="30" s="1"/>
  <c r="K315" i="30" s="1"/>
  <c r="AB314" i="30"/>
  <c r="U314" i="30"/>
  <c r="P314" i="30" s="1"/>
  <c r="R314" i="30"/>
  <c r="Q314" i="30"/>
  <c r="H314" i="30"/>
  <c r="J314" i="30" s="1"/>
  <c r="AB313" i="30"/>
  <c r="U313" i="30"/>
  <c r="P313" i="30" s="1"/>
  <c r="R313" i="30"/>
  <c r="Q313" i="30"/>
  <c r="H313" i="30"/>
  <c r="I313" i="30" s="1"/>
  <c r="K313" i="30" s="1"/>
  <c r="AB312" i="30"/>
  <c r="U312" i="30"/>
  <c r="P312" i="30" s="1"/>
  <c r="R312" i="30"/>
  <c r="Q312" i="30"/>
  <c r="H312" i="30"/>
  <c r="J312" i="30" s="1"/>
  <c r="AB311" i="30"/>
  <c r="U311" i="30"/>
  <c r="P311" i="30" s="1"/>
  <c r="R311" i="30"/>
  <c r="Q311" i="30"/>
  <c r="H311" i="30"/>
  <c r="J311" i="30" s="1"/>
  <c r="AB310" i="30"/>
  <c r="U310" i="30"/>
  <c r="R310" i="30"/>
  <c r="Q310" i="30"/>
  <c r="P310" i="30"/>
  <c r="H310" i="30"/>
  <c r="J310" i="30" s="1"/>
  <c r="AB309" i="30"/>
  <c r="U309" i="30"/>
  <c r="P309" i="30" s="1"/>
  <c r="R309" i="30"/>
  <c r="Q309" i="30"/>
  <c r="H309" i="30"/>
  <c r="J309" i="30" s="1"/>
  <c r="AB308" i="30"/>
  <c r="U308" i="30"/>
  <c r="R308" i="30"/>
  <c r="Q308" i="30"/>
  <c r="P308" i="30"/>
  <c r="H308" i="30"/>
  <c r="I308" i="30" s="1"/>
  <c r="K308" i="30" s="1"/>
  <c r="L308" i="30" s="1"/>
  <c r="AB307" i="30"/>
  <c r="U307" i="30"/>
  <c r="P307" i="30" s="1"/>
  <c r="R307" i="30"/>
  <c r="Q307" i="30"/>
  <c r="H307" i="30"/>
  <c r="AB306" i="30"/>
  <c r="U306" i="30"/>
  <c r="P306" i="30" s="1"/>
  <c r="R306" i="30"/>
  <c r="Q306" i="30"/>
  <c r="H306" i="30"/>
  <c r="AB305" i="30"/>
  <c r="U305" i="30"/>
  <c r="P305" i="30" s="1"/>
  <c r="R305" i="30"/>
  <c r="Q305" i="30"/>
  <c r="I305" i="30"/>
  <c r="K305" i="30" s="1"/>
  <c r="H305" i="30"/>
  <c r="J305" i="30" s="1"/>
  <c r="AB304" i="30"/>
  <c r="U304" i="30"/>
  <c r="P304" i="30" s="1"/>
  <c r="R304" i="30"/>
  <c r="Q304" i="30"/>
  <c r="H304" i="30"/>
  <c r="J304" i="30" s="1"/>
  <c r="AB303" i="30"/>
  <c r="U303" i="30"/>
  <c r="P303" i="30" s="1"/>
  <c r="R303" i="30"/>
  <c r="Q303" i="30"/>
  <c r="H303" i="30"/>
  <c r="AB302" i="30"/>
  <c r="U302" i="30"/>
  <c r="P302" i="30" s="1"/>
  <c r="R302" i="30"/>
  <c r="Q302" i="30"/>
  <c r="I302" i="30"/>
  <c r="K302" i="30" s="1"/>
  <c r="H302" i="30"/>
  <c r="J302" i="30" s="1"/>
  <c r="AB301" i="30"/>
  <c r="U301" i="30"/>
  <c r="P301" i="30" s="1"/>
  <c r="R301" i="30"/>
  <c r="Q301" i="30"/>
  <c r="H301" i="30"/>
  <c r="J301" i="30" s="1"/>
  <c r="AB300" i="30"/>
  <c r="U300" i="30"/>
  <c r="P300" i="30" s="1"/>
  <c r="R300" i="30"/>
  <c r="Q300" i="30"/>
  <c r="J300" i="30"/>
  <c r="H300" i="30"/>
  <c r="I300" i="30" s="1"/>
  <c r="K300" i="30" s="1"/>
  <c r="M300" i="30" s="1"/>
  <c r="AB299" i="30"/>
  <c r="U299" i="30"/>
  <c r="R299" i="30"/>
  <c r="Q299" i="30"/>
  <c r="P299" i="30"/>
  <c r="H299" i="30"/>
  <c r="J299" i="30" s="1"/>
  <c r="AB298" i="30"/>
  <c r="U298" i="30"/>
  <c r="P298" i="30" s="1"/>
  <c r="R298" i="30"/>
  <c r="Q298" i="30"/>
  <c r="J298" i="30"/>
  <c r="I298" i="30"/>
  <c r="K298" i="30" s="1"/>
  <c r="M298" i="30" s="1"/>
  <c r="H298" i="30"/>
  <c r="AB297" i="30"/>
  <c r="U297" i="30"/>
  <c r="R297" i="30"/>
  <c r="Q297" i="30"/>
  <c r="P297" i="30"/>
  <c r="H297" i="30"/>
  <c r="J297" i="30" s="1"/>
  <c r="AB296" i="30"/>
  <c r="U296" i="30"/>
  <c r="R296" i="30"/>
  <c r="Q296" i="30"/>
  <c r="P296" i="30"/>
  <c r="H296" i="30"/>
  <c r="J296" i="30" s="1"/>
  <c r="AB295" i="30"/>
  <c r="U295" i="30"/>
  <c r="P295" i="30" s="1"/>
  <c r="R295" i="30"/>
  <c r="Q295" i="30"/>
  <c r="H295" i="30"/>
  <c r="J295" i="30" s="1"/>
  <c r="AB294" i="30"/>
  <c r="U294" i="30"/>
  <c r="P294" i="30" s="1"/>
  <c r="R294" i="30"/>
  <c r="Q294" i="30"/>
  <c r="H294" i="30"/>
  <c r="J294" i="30" s="1"/>
  <c r="AB293" i="30"/>
  <c r="U293" i="30"/>
  <c r="P293" i="30" s="1"/>
  <c r="R293" i="30"/>
  <c r="Q293" i="30"/>
  <c r="H293" i="30"/>
  <c r="I293" i="30" s="1"/>
  <c r="K293" i="30" s="1"/>
  <c r="AB292" i="30"/>
  <c r="U292" i="30"/>
  <c r="R292" i="30"/>
  <c r="Q292" i="30"/>
  <c r="P292" i="30"/>
  <c r="J292" i="30"/>
  <c r="H292" i="30"/>
  <c r="I292" i="30" s="1"/>
  <c r="K292" i="30" s="1"/>
  <c r="M292" i="30" s="1"/>
  <c r="AB291" i="30"/>
  <c r="U291" i="30"/>
  <c r="P291" i="30" s="1"/>
  <c r="R291" i="30"/>
  <c r="Q291" i="30"/>
  <c r="H291" i="30"/>
  <c r="J291" i="30" s="1"/>
  <c r="AB290" i="30"/>
  <c r="U290" i="30"/>
  <c r="P290" i="30" s="1"/>
  <c r="R290" i="30"/>
  <c r="Q290" i="30"/>
  <c r="H290" i="30"/>
  <c r="I290" i="30" s="1"/>
  <c r="K290" i="30" s="1"/>
  <c r="M290" i="30" s="1"/>
  <c r="AB289" i="30"/>
  <c r="U289" i="30"/>
  <c r="P289" i="30" s="1"/>
  <c r="R289" i="30"/>
  <c r="Q289" i="30"/>
  <c r="I289" i="30"/>
  <c r="K289" i="30" s="1"/>
  <c r="H289" i="30"/>
  <c r="J289" i="30" s="1"/>
  <c r="AB288" i="30"/>
  <c r="U288" i="30"/>
  <c r="R288" i="30"/>
  <c r="Q288" i="30"/>
  <c r="P288" i="30"/>
  <c r="H288" i="30"/>
  <c r="I288" i="30" s="1"/>
  <c r="K288" i="30" s="1"/>
  <c r="L288" i="30" s="1"/>
  <c r="AB287" i="30"/>
  <c r="U287" i="30"/>
  <c r="P287" i="30" s="1"/>
  <c r="R287" i="30"/>
  <c r="Q287" i="30"/>
  <c r="H287" i="30"/>
  <c r="AB286" i="30"/>
  <c r="U286" i="30"/>
  <c r="R286" i="30"/>
  <c r="Q286" i="30"/>
  <c r="P286" i="30"/>
  <c r="H286" i="30"/>
  <c r="AB285" i="30"/>
  <c r="U285" i="30"/>
  <c r="P285" i="30" s="1"/>
  <c r="R285" i="30"/>
  <c r="Q285" i="30"/>
  <c r="I285" i="30"/>
  <c r="K285" i="30" s="1"/>
  <c r="H285" i="30"/>
  <c r="J285" i="30" s="1"/>
  <c r="AB284" i="30"/>
  <c r="U284" i="30"/>
  <c r="P284" i="30" s="1"/>
  <c r="R284" i="30"/>
  <c r="Q284" i="30"/>
  <c r="H284" i="30"/>
  <c r="J284" i="30" s="1"/>
  <c r="AB283" i="30"/>
  <c r="U283" i="30"/>
  <c r="P283" i="30" s="1"/>
  <c r="R283" i="30"/>
  <c r="Q283" i="30"/>
  <c r="H283" i="30"/>
  <c r="I283" i="30" s="1"/>
  <c r="K283" i="30" s="1"/>
  <c r="AB282" i="30"/>
  <c r="U282" i="30"/>
  <c r="P282" i="30" s="1"/>
  <c r="R282" i="30"/>
  <c r="Q282" i="30"/>
  <c r="J282" i="30"/>
  <c r="H282" i="30"/>
  <c r="I282" i="30" s="1"/>
  <c r="K282" i="30" s="1"/>
  <c r="AB281" i="30"/>
  <c r="U281" i="30"/>
  <c r="P281" i="30" s="1"/>
  <c r="R281" i="30"/>
  <c r="Q281" i="30"/>
  <c r="H281" i="30"/>
  <c r="J281" i="30" s="1"/>
  <c r="AB280" i="30"/>
  <c r="U280" i="30"/>
  <c r="P280" i="30" s="1"/>
  <c r="R280" i="30"/>
  <c r="Q280" i="30"/>
  <c r="H280" i="30"/>
  <c r="AB279" i="30"/>
  <c r="U279" i="30"/>
  <c r="R279" i="30"/>
  <c r="Q279" i="30"/>
  <c r="P279" i="30"/>
  <c r="H279" i="30"/>
  <c r="J279" i="30" s="1"/>
  <c r="AB278" i="30"/>
  <c r="U278" i="30"/>
  <c r="P278" i="30" s="1"/>
  <c r="R278" i="30"/>
  <c r="Q278" i="30"/>
  <c r="H278" i="30"/>
  <c r="J278" i="30" s="1"/>
  <c r="AB277" i="30"/>
  <c r="U277" i="30"/>
  <c r="P277" i="30" s="1"/>
  <c r="R277" i="30"/>
  <c r="Q277" i="30"/>
  <c r="J277" i="30"/>
  <c r="H277" i="30"/>
  <c r="I277" i="30" s="1"/>
  <c r="K277" i="30" s="1"/>
  <c r="L277" i="30" s="1"/>
  <c r="AB276" i="30"/>
  <c r="U276" i="30"/>
  <c r="P276" i="30" s="1"/>
  <c r="R276" i="30"/>
  <c r="Q276" i="30"/>
  <c r="H276" i="30"/>
  <c r="J276" i="30" s="1"/>
  <c r="AB275" i="30"/>
  <c r="U275" i="30"/>
  <c r="R275" i="30"/>
  <c r="Q275" i="30"/>
  <c r="P275" i="30"/>
  <c r="I275" i="30"/>
  <c r="K275" i="30" s="1"/>
  <c r="M275" i="30" s="1"/>
  <c r="H275" i="30"/>
  <c r="J275" i="30" s="1"/>
  <c r="AB274" i="30"/>
  <c r="U274" i="30"/>
  <c r="P274" i="30" s="1"/>
  <c r="R274" i="30"/>
  <c r="Q274" i="30"/>
  <c r="H274" i="30"/>
  <c r="J274" i="30" s="1"/>
  <c r="AB273" i="30"/>
  <c r="U273" i="30"/>
  <c r="P273" i="30" s="1"/>
  <c r="R273" i="30"/>
  <c r="Q273" i="30"/>
  <c r="H273" i="30"/>
  <c r="J273" i="30" s="1"/>
  <c r="AB272" i="30"/>
  <c r="U272" i="30"/>
  <c r="P272" i="30" s="1"/>
  <c r="R272" i="30"/>
  <c r="Q272" i="30"/>
  <c r="H272" i="30"/>
  <c r="J272" i="30" s="1"/>
  <c r="AB271" i="30"/>
  <c r="U271" i="30"/>
  <c r="P271" i="30" s="1"/>
  <c r="R271" i="30"/>
  <c r="Q271" i="30"/>
  <c r="H271" i="30"/>
  <c r="J271" i="30" s="1"/>
  <c r="AB270" i="30"/>
  <c r="U270" i="30"/>
  <c r="P270" i="30" s="1"/>
  <c r="R270" i="30"/>
  <c r="Q270" i="30"/>
  <c r="J270" i="30"/>
  <c r="H270" i="30"/>
  <c r="I270" i="30" s="1"/>
  <c r="K270" i="30" s="1"/>
  <c r="L270" i="30" s="1"/>
  <c r="AB269" i="30"/>
  <c r="U269" i="30"/>
  <c r="P269" i="30" s="1"/>
  <c r="R269" i="30"/>
  <c r="Q269" i="30"/>
  <c r="H269" i="30"/>
  <c r="J269" i="30" s="1"/>
  <c r="AB268" i="30"/>
  <c r="U268" i="30"/>
  <c r="P268" i="30" s="1"/>
  <c r="R268" i="30"/>
  <c r="Q268" i="30"/>
  <c r="H268" i="30"/>
  <c r="I268" i="30" s="1"/>
  <c r="K268" i="30" s="1"/>
  <c r="L268" i="30" s="1"/>
  <c r="AB267" i="30"/>
  <c r="U267" i="30"/>
  <c r="P267" i="30" s="1"/>
  <c r="R267" i="30"/>
  <c r="Q267" i="30"/>
  <c r="H267" i="30"/>
  <c r="AB266" i="30"/>
  <c r="U266" i="30"/>
  <c r="P266" i="30" s="1"/>
  <c r="R266" i="30"/>
  <c r="Q266" i="30"/>
  <c r="H266" i="30"/>
  <c r="AB265" i="30"/>
  <c r="U265" i="30"/>
  <c r="P265" i="30" s="1"/>
  <c r="R265" i="30"/>
  <c r="Q265" i="30"/>
  <c r="H265" i="30"/>
  <c r="J265" i="30" s="1"/>
  <c r="AB264" i="30"/>
  <c r="U264" i="30"/>
  <c r="P264" i="30" s="1"/>
  <c r="R264" i="30"/>
  <c r="Q264" i="30"/>
  <c r="H264" i="30"/>
  <c r="J264" i="30" s="1"/>
  <c r="AB263" i="30"/>
  <c r="U263" i="30"/>
  <c r="P263" i="30" s="1"/>
  <c r="R263" i="30"/>
  <c r="Q263" i="30"/>
  <c r="H263" i="30"/>
  <c r="I263" i="30" s="1"/>
  <c r="K263" i="30" s="1"/>
  <c r="AB262" i="30"/>
  <c r="U262" i="30"/>
  <c r="P262" i="30" s="1"/>
  <c r="R262" i="30"/>
  <c r="Q262" i="30"/>
  <c r="H262" i="30"/>
  <c r="J262" i="30" s="1"/>
  <c r="AB261" i="30"/>
  <c r="U261" i="30"/>
  <c r="P261" i="30" s="1"/>
  <c r="R261" i="30"/>
  <c r="Q261" i="30"/>
  <c r="H261" i="30"/>
  <c r="J261" i="30" s="1"/>
  <c r="AB260" i="30"/>
  <c r="U260" i="30"/>
  <c r="P260" i="30" s="1"/>
  <c r="R260" i="30"/>
  <c r="Q260" i="30"/>
  <c r="H260" i="30"/>
  <c r="I260" i="30" s="1"/>
  <c r="K260" i="30" s="1"/>
  <c r="M260" i="30" s="1"/>
  <c r="AB259" i="30"/>
  <c r="U259" i="30"/>
  <c r="R259" i="30"/>
  <c r="Q259" i="30"/>
  <c r="P259" i="30"/>
  <c r="J259" i="30"/>
  <c r="H259" i="30"/>
  <c r="I259" i="30" s="1"/>
  <c r="K259" i="30" s="1"/>
  <c r="AB258" i="30"/>
  <c r="U258" i="30"/>
  <c r="P258" i="30" s="1"/>
  <c r="R258" i="30"/>
  <c r="Q258" i="30"/>
  <c r="H258" i="30"/>
  <c r="J258" i="30" s="1"/>
  <c r="AB257" i="30"/>
  <c r="U257" i="30"/>
  <c r="R257" i="30"/>
  <c r="Q257" i="30"/>
  <c r="P257" i="30"/>
  <c r="H257" i="30"/>
  <c r="J257" i="30" s="1"/>
  <c r="AB256" i="30"/>
  <c r="U256" i="30"/>
  <c r="P256" i="30" s="1"/>
  <c r="R256" i="30"/>
  <c r="Q256" i="30"/>
  <c r="H256" i="30"/>
  <c r="J256" i="30" s="1"/>
  <c r="AB255" i="30"/>
  <c r="U255" i="30"/>
  <c r="P255" i="30" s="1"/>
  <c r="R255" i="30"/>
  <c r="Q255" i="30"/>
  <c r="H255" i="30"/>
  <c r="J255" i="30" s="1"/>
  <c r="AB254" i="30"/>
  <c r="U254" i="30"/>
  <c r="P254" i="30" s="1"/>
  <c r="R254" i="30"/>
  <c r="Q254" i="30"/>
  <c r="H254" i="30"/>
  <c r="I254" i="30" s="1"/>
  <c r="K254" i="30" s="1"/>
  <c r="AB253" i="30"/>
  <c r="U253" i="30"/>
  <c r="P253" i="30" s="1"/>
  <c r="R253" i="30"/>
  <c r="Q253" i="30"/>
  <c r="H253" i="30"/>
  <c r="J253" i="30" s="1"/>
  <c r="AB252" i="30"/>
  <c r="U252" i="30"/>
  <c r="P252" i="30" s="1"/>
  <c r="R252" i="30"/>
  <c r="Q252" i="30"/>
  <c r="H252" i="30"/>
  <c r="J252" i="30" s="1"/>
  <c r="AB251" i="30"/>
  <c r="U251" i="30"/>
  <c r="R251" i="30"/>
  <c r="Q251" i="30"/>
  <c r="P251" i="30"/>
  <c r="H251" i="30"/>
  <c r="J251" i="30" s="1"/>
  <c r="AB250" i="30"/>
  <c r="U250" i="30"/>
  <c r="P250" i="30" s="1"/>
  <c r="R250" i="30"/>
  <c r="Q250" i="30"/>
  <c r="H250" i="30"/>
  <c r="J250" i="30" s="1"/>
  <c r="AB249" i="30"/>
  <c r="U249" i="30"/>
  <c r="R249" i="30"/>
  <c r="Q249" i="30"/>
  <c r="P249" i="30"/>
  <c r="H249" i="30"/>
  <c r="J249" i="30" s="1"/>
  <c r="AB248" i="30"/>
  <c r="U248" i="30"/>
  <c r="R248" i="30"/>
  <c r="Q248" i="30"/>
  <c r="P248" i="30"/>
  <c r="H248" i="30"/>
  <c r="I248" i="30" s="1"/>
  <c r="K248" i="30" s="1"/>
  <c r="M248" i="30" s="1"/>
  <c r="AB247" i="30"/>
  <c r="U247" i="30"/>
  <c r="P247" i="30" s="1"/>
  <c r="R247" i="30"/>
  <c r="Q247" i="30"/>
  <c r="H247" i="30"/>
  <c r="AB246" i="30"/>
  <c r="U246" i="30"/>
  <c r="P246" i="30" s="1"/>
  <c r="R246" i="30"/>
  <c r="Q246" i="30"/>
  <c r="H246" i="30"/>
  <c r="J246" i="30" s="1"/>
  <c r="AB245" i="30"/>
  <c r="U245" i="30"/>
  <c r="P245" i="30" s="1"/>
  <c r="R245" i="30"/>
  <c r="Q245" i="30"/>
  <c r="H245" i="30"/>
  <c r="J245" i="30" s="1"/>
  <c r="AB244" i="30"/>
  <c r="U244" i="30"/>
  <c r="P244" i="30" s="1"/>
  <c r="R244" i="30"/>
  <c r="Q244" i="30"/>
  <c r="H244" i="30"/>
  <c r="J244" i="30" s="1"/>
  <c r="AB243" i="30"/>
  <c r="U243" i="30"/>
  <c r="P243" i="30" s="1"/>
  <c r="R243" i="30"/>
  <c r="Q243" i="30"/>
  <c r="H243" i="30"/>
  <c r="I243" i="30" s="1"/>
  <c r="K243" i="30" s="1"/>
  <c r="AB242" i="30"/>
  <c r="U242" i="30"/>
  <c r="P242" i="30" s="1"/>
  <c r="R242" i="30"/>
  <c r="Q242" i="30"/>
  <c r="H242" i="30"/>
  <c r="J242" i="30" s="1"/>
  <c r="AB241" i="30"/>
  <c r="U241" i="30"/>
  <c r="P241" i="30" s="1"/>
  <c r="R241" i="30"/>
  <c r="Q241" i="30"/>
  <c r="H241" i="30"/>
  <c r="J241" i="30" s="1"/>
  <c r="AB240" i="30"/>
  <c r="U240" i="30"/>
  <c r="P240" i="30" s="1"/>
  <c r="R240" i="30"/>
  <c r="Q240" i="30"/>
  <c r="H240" i="30"/>
  <c r="I240" i="30" s="1"/>
  <c r="K240" i="30" s="1"/>
  <c r="AB239" i="30"/>
  <c r="U239" i="30"/>
  <c r="P239" i="30" s="1"/>
  <c r="R239" i="30"/>
  <c r="Q239" i="30"/>
  <c r="H239" i="30"/>
  <c r="I239" i="30" s="1"/>
  <c r="K239" i="30" s="1"/>
  <c r="AB238" i="30"/>
  <c r="U238" i="30"/>
  <c r="R238" i="30"/>
  <c r="Q238" i="30"/>
  <c r="P238" i="30"/>
  <c r="H238" i="30"/>
  <c r="J238" i="30" s="1"/>
  <c r="AB237" i="30"/>
  <c r="U237" i="30"/>
  <c r="P237" i="30" s="1"/>
  <c r="R237" i="30"/>
  <c r="Q237" i="30"/>
  <c r="H237" i="30"/>
  <c r="J237" i="30" s="1"/>
  <c r="AB236" i="30"/>
  <c r="U236" i="30"/>
  <c r="R236" i="30"/>
  <c r="Q236" i="30"/>
  <c r="P236" i="30"/>
  <c r="H236" i="30"/>
  <c r="J236" i="30" s="1"/>
  <c r="AB235" i="30"/>
  <c r="U235" i="30"/>
  <c r="P235" i="30" s="1"/>
  <c r="R235" i="30"/>
  <c r="Q235" i="30"/>
  <c r="H235" i="30"/>
  <c r="J235" i="30" s="1"/>
  <c r="AB234" i="30"/>
  <c r="U234" i="30"/>
  <c r="P234" i="30" s="1"/>
  <c r="R234" i="30"/>
  <c r="Q234" i="30"/>
  <c r="H234" i="30"/>
  <c r="J234" i="30" s="1"/>
  <c r="AB233" i="30"/>
  <c r="U233" i="30"/>
  <c r="P233" i="30" s="1"/>
  <c r="R233" i="30"/>
  <c r="Q233" i="30"/>
  <c r="H233" i="30"/>
  <c r="J233" i="30" s="1"/>
  <c r="AB232" i="30"/>
  <c r="U232" i="30"/>
  <c r="P232" i="30" s="1"/>
  <c r="R232" i="30"/>
  <c r="Q232" i="30"/>
  <c r="H232" i="30"/>
  <c r="J232" i="30" s="1"/>
  <c r="AB231" i="30"/>
  <c r="U231" i="30"/>
  <c r="R231" i="30"/>
  <c r="Q231" i="30"/>
  <c r="P231" i="30"/>
  <c r="H231" i="30"/>
  <c r="AB230" i="30"/>
  <c r="U230" i="30"/>
  <c r="R230" i="30"/>
  <c r="Q230" i="30"/>
  <c r="P230" i="30"/>
  <c r="H230" i="30"/>
  <c r="AB229" i="30"/>
  <c r="U229" i="30"/>
  <c r="R229" i="30"/>
  <c r="Q229" i="30"/>
  <c r="P229" i="30"/>
  <c r="H229" i="30"/>
  <c r="J229" i="30" s="1"/>
  <c r="AB228" i="30"/>
  <c r="U228" i="30"/>
  <c r="R228" i="30"/>
  <c r="Q228" i="30"/>
  <c r="P228" i="30"/>
  <c r="H228" i="30"/>
  <c r="J228" i="30" s="1"/>
  <c r="AB227" i="30"/>
  <c r="U227" i="30"/>
  <c r="P227" i="30" s="1"/>
  <c r="R227" i="30"/>
  <c r="Q227" i="30"/>
  <c r="H227" i="30"/>
  <c r="AB226" i="30"/>
  <c r="U226" i="30"/>
  <c r="P226" i="30" s="1"/>
  <c r="R226" i="30"/>
  <c r="Q226" i="30"/>
  <c r="H226" i="30"/>
  <c r="I226" i="30" s="1"/>
  <c r="K226" i="30" s="1"/>
  <c r="M226" i="30" s="1"/>
  <c r="AB225" i="30"/>
  <c r="U225" i="30"/>
  <c r="P225" i="30" s="1"/>
  <c r="R225" i="30"/>
  <c r="Q225" i="30"/>
  <c r="H225" i="30"/>
  <c r="I225" i="30" s="1"/>
  <c r="K225" i="30" s="1"/>
  <c r="AB224" i="30"/>
  <c r="U224" i="30"/>
  <c r="P224" i="30" s="1"/>
  <c r="R224" i="30"/>
  <c r="Q224" i="30"/>
  <c r="H224" i="30"/>
  <c r="J224" i="30" s="1"/>
  <c r="AB223" i="30"/>
  <c r="U223" i="30"/>
  <c r="P223" i="30" s="1"/>
  <c r="R223" i="30"/>
  <c r="Q223" i="30"/>
  <c r="H223" i="30"/>
  <c r="J223" i="30" s="1"/>
  <c r="AB222" i="30"/>
  <c r="U222" i="30"/>
  <c r="P222" i="30" s="1"/>
  <c r="R222" i="30"/>
  <c r="Q222" i="30"/>
  <c r="H222" i="30"/>
  <c r="AB221" i="30"/>
  <c r="U221" i="30"/>
  <c r="P221" i="30" s="1"/>
  <c r="R221" i="30"/>
  <c r="Q221" i="30"/>
  <c r="H221" i="30"/>
  <c r="J221" i="30" s="1"/>
  <c r="AB220" i="30"/>
  <c r="U220" i="30"/>
  <c r="P220" i="30" s="1"/>
  <c r="R220" i="30"/>
  <c r="Q220" i="30"/>
  <c r="H220" i="30"/>
  <c r="I220" i="30" s="1"/>
  <c r="K220" i="30" s="1"/>
  <c r="AB219" i="30"/>
  <c r="U219" i="30"/>
  <c r="R219" i="30"/>
  <c r="Q219" i="30"/>
  <c r="P219" i="30"/>
  <c r="H219" i="30"/>
  <c r="J219" i="30" s="1"/>
  <c r="AB218" i="30"/>
  <c r="U218" i="30"/>
  <c r="P218" i="30" s="1"/>
  <c r="R218" i="30"/>
  <c r="Q218" i="30"/>
  <c r="H218" i="30"/>
  <c r="J218" i="30" s="1"/>
  <c r="AB217" i="30"/>
  <c r="U217" i="30"/>
  <c r="P217" i="30" s="1"/>
  <c r="R217" i="30"/>
  <c r="Q217" i="30"/>
  <c r="H217" i="30"/>
  <c r="J217" i="30" s="1"/>
  <c r="AB216" i="30"/>
  <c r="U216" i="30"/>
  <c r="P216" i="30" s="1"/>
  <c r="R216" i="30"/>
  <c r="Q216" i="30"/>
  <c r="H216" i="30"/>
  <c r="J216" i="30" s="1"/>
  <c r="AB215" i="30"/>
  <c r="U215" i="30"/>
  <c r="P215" i="30" s="1"/>
  <c r="R215" i="30"/>
  <c r="Q215" i="30"/>
  <c r="H215" i="30"/>
  <c r="J215" i="30" s="1"/>
  <c r="AB214" i="30"/>
  <c r="U214" i="30"/>
  <c r="P214" i="30" s="1"/>
  <c r="R214" i="30"/>
  <c r="Q214" i="30"/>
  <c r="H214" i="30"/>
  <c r="J214" i="30" s="1"/>
  <c r="AB213" i="30"/>
  <c r="U213" i="30"/>
  <c r="P213" i="30" s="1"/>
  <c r="R213" i="30"/>
  <c r="Q213" i="30"/>
  <c r="H213" i="30"/>
  <c r="J213" i="30" s="1"/>
  <c r="AB212" i="30"/>
  <c r="U212" i="30"/>
  <c r="P212" i="30" s="1"/>
  <c r="R212" i="30"/>
  <c r="Q212" i="30"/>
  <c r="J212" i="30"/>
  <c r="I212" i="30"/>
  <c r="K212" i="30" s="1"/>
  <c r="H212" i="30"/>
  <c r="AB211" i="30"/>
  <c r="U211" i="30"/>
  <c r="P211" i="30" s="1"/>
  <c r="R211" i="30"/>
  <c r="Q211" i="30"/>
  <c r="H211" i="30"/>
  <c r="J211" i="30" s="1"/>
  <c r="AB210" i="30"/>
  <c r="U210" i="30"/>
  <c r="R210" i="30"/>
  <c r="Q210" i="30"/>
  <c r="P210" i="30"/>
  <c r="H210" i="30"/>
  <c r="AB209" i="30"/>
  <c r="U209" i="30"/>
  <c r="P209" i="30" s="1"/>
  <c r="R209" i="30"/>
  <c r="Q209" i="30"/>
  <c r="H209" i="30"/>
  <c r="J209" i="30" s="1"/>
  <c r="AB208" i="30"/>
  <c r="U208" i="30"/>
  <c r="P208" i="30" s="1"/>
  <c r="R208" i="30"/>
  <c r="Q208" i="30"/>
  <c r="H208" i="30"/>
  <c r="I208" i="30" s="1"/>
  <c r="K208" i="30" s="1"/>
  <c r="AB207" i="30"/>
  <c r="U207" i="30"/>
  <c r="P207" i="30" s="1"/>
  <c r="R207" i="30"/>
  <c r="Q207" i="30"/>
  <c r="H207" i="30"/>
  <c r="AB206" i="30"/>
  <c r="U206" i="30"/>
  <c r="P206" i="30" s="1"/>
  <c r="R206" i="30"/>
  <c r="Q206" i="30"/>
  <c r="H206" i="30"/>
  <c r="J206" i="30" s="1"/>
  <c r="AB205" i="30"/>
  <c r="U205" i="30"/>
  <c r="P205" i="30" s="1"/>
  <c r="R205" i="30"/>
  <c r="Q205" i="30"/>
  <c r="H205" i="30"/>
  <c r="I205" i="30" s="1"/>
  <c r="K205" i="30" s="1"/>
  <c r="AB204" i="30"/>
  <c r="U204" i="30"/>
  <c r="P204" i="30" s="1"/>
  <c r="R204" i="30"/>
  <c r="Q204" i="30"/>
  <c r="H204" i="30"/>
  <c r="J204" i="30" s="1"/>
  <c r="AB203" i="30"/>
  <c r="U203" i="30"/>
  <c r="P203" i="30" s="1"/>
  <c r="R203" i="30"/>
  <c r="Q203" i="30"/>
  <c r="J203" i="30"/>
  <c r="I203" i="30"/>
  <c r="K203" i="30" s="1"/>
  <c r="H203" i="30"/>
  <c r="AB202" i="30"/>
  <c r="U202" i="30"/>
  <c r="P202" i="30" s="1"/>
  <c r="R202" i="30"/>
  <c r="Q202" i="30"/>
  <c r="H202" i="30"/>
  <c r="J202" i="30" s="1"/>
  <c r="AB201" i="30"/>
  <c r="U201" i="30"/>
  <c r="P201" i="30" s="1"/>
  <c r="R201" i="30"/>
  <c r="Q201" i="30"/>
  <c r="H201" i="30"/>
  <c r="J201" i="30" s="1"/>
  <c r="AB200" i="30"/>
  <c r="U200" i="30"/>
  <c r="P200" i="30" s="1"/>
  <c r="R200" i="30"/>
  <c r="Q200" i="30"/>
  <c r="H200" i="30"/>
  <c r="I200" i="30" s="1"/>
  <c r="K200" i="30" s="1"/>
  <c r="AB199" i="30"/>
  <c r="U199" i="30"/>
  <c r="P199" i="30" s="1"/>
  <c r="R199" i="30"/>
  <c r="Q199" i="30"/>
  <c r="H199" i="30"/>
  <c r="J199" i="30" s="1"/>
  <c r="AB198" i="30"/>
  <c r="U198" i="30"/>
  <c r="P198" i="30" s="1"/>
  <c r="R198" i="30"/>
  <c r="Q198" i="30"/>
  <c r="H198" i="30"/>
  <c r="J198" i="30" s="1"/>
  <c r="AB197" i="30"/>
  <c r="U197" i="30"/>
  <c r="P197" i="30" s="1"/>
  <c r="R197" i="30"/>
  <c r="Q197" i="30"/>
  <c r="H197" i="30"/>
  <c r="J197" i="30" s="1"/>
  <c r="AB196" i="30"/>
  <c r="U196" i="30"/>
  <c r="P196" i="30" s="1"/>
  <c r="R196" i="30"/>
  <c r="Q196" i="30"/>
  <c r="H196" i="30"/>
  <c r="J196" i="30" s="1"/>
  <c r="AB195" i="30"/>
  <c r="U195" i="30"/>
  <c r="P195" i="30" s="1"/>
  <c r="R195" i="30"/>
  <c r="Q195" i="30"/>
  <c r="H195" i="30"/>
  <c r="J195" i="30" s="1"/>
  <c r="AB194" i="30"/>
  <c r="U194" i="30"/>
  <c r="P194" i="30" s="1"/>
  <c r="R194" i="30"/>
  <c r="Q194" i="30"/>
  <c r="H194" i="30"/>
  <c r="AB193" i="30"/>
  <c r="U193" i="30"/>
  <c r="R193" i="30"/>
  <c r="Q193" i="30"/>
  <c r="P193" i="30"/>
  <c r="H193" i="30"/>
  <c r="J193" i="30" s="1"/>
  <c r="AB192" i="30"/>
  <c r="U192" i="30"/>
  <c r="P192" i="30" s="1"/>
  <c r="R192" i="30"/>
  <c r="Q192" i="30"/>
  <c r="H192" i="30"/>
  <c r="J192" i="30" s="1"/>
  <c r="AB191" i="30"/>
  <c r="U191" i="30"/>
  <c r="P191" i="30" s="1"/>
  <c r="R191" i="30"/>
  <c r="Q191" i="30"/>
  <c r="H191" i="30"/>
  <c r="J191" i="30" s="1"/>
  <c r="AB190" i="30"/>
  <c r="U190" i="30"/>
  <c r="R190" i="30"/>
  <c r="Q190" i="30"/>
  <c r="P190" i="30"/>
  <c r="J190" i="30"/>
  <c r="I190" i="30"/>
  <c r="K190" i="30" s="1"/>
  <c r="M190" i="30" s="1"/>
  <c r="H190" i="30"/>
  <c r="AB189" i="30"/>
  <c r="U189" i="30"/>
  <c r="R189" i="30"/>
  <c r="Q189" i="30"/>
  <c r="P189" i="30"/>
  <c r="H189" i="30"/>
  <c r="J189" i="30" s="1"/>
  <c r="AB188" i="30"/>
  <c r="U188" i="30"/>
  <c r="P188" i="30" s="1"/>
  <c r="R188" i="30"/>
  <c r="Q188" i="30"/>
  <c r="H188" i="30"/>
  <c r="J188" i="30" s="1"/>
  <c r="AB187" i="30"/>
  <c r="U187" i="30"/>
  <c r="P187" i="30" s="1"/>
  <c r="R187" i="30"/>
  <c r="Q187" i="30"/>
  <c r="H187" i="30"/>
  <c r="AB186" i="30"/>
  <c r="U186" i="30"/>
  <c r="P186" i="30" s="1"/>
  <c r="R186" i="30"/>
  <c r="Q186" i="30"/>
  <c r="H186" i="30"/>
  <c r="J186" i="30" s="1"/>
  <c r="AB185" i="30"/>
  <c r="U185" i="30"/>
  <c r="P185" i="30" s="1"/>
  <c r="R185" i="30"/>
  <c r="Q185" i="30"/>
  <c r="H185" i="30"/>
  <c r="AB184" i="30"/>
  <c r="U184" i="30"/>
  <c r="R184" i="30"/>
  <c r="Q184" i="30"/>
  <c r="P184" i="30"/>
  <c r="H184" i="30"/>
  <c r="AB183" i="30"/>
  <c r="U183" i="30"/>
  <c r="P183" i="30" s="1"/>
  <c r="R183" i="30"/>
  <c r="Q183" i="30"/>
  <c r="H183" i="30"/>
  <c r="J183" i="30" s="1"/>
  <c r="AB182" i="30"/>
  <c r="U182" i="30"/>
  <c r="R182" i="30"/>
  <c r="Q182" i="30"/>
  <c r="P182" i="30"/>
  <c r="H182" i="30"/>
  <c r="AB181" i="30"/>
  <c r="U181" i="30"/>
  <c r="P181" i="30" s="1"/>
  <c r="R181" i="30"/>
  <c r="Q181" i="30"/>
  <c r="H181" i="30"/>
  <c r="J181" i="30" s="1"/>
  <c r="AB180" i="30"/>
  <c r="U180" i="30"/>
  <c r="P180" i="30" s="1"/>
  <c r="R180" i="30"/>
  <c r="Q180" i="30"/>
  <c r="H180" i="30"/>
  <c r="I180" i="30" s="1"/>
  <c r="K180" i="30" s="1"/>
  <c r="AB179" i="30"/>
  <c r="U179" i="30"/>
  <c r="P179" i="30" s="1"/>
  <c r="R179" i="30"/>
  <c r="Q179" i="30"/>
  <c r="H179" i="30"/>
  <c r="J179" i="30" s="1"/>
  <c r="AB178" i="30"/>
  <c r="U178" i="30"/>
  <c r="P178" i="30" s="1"/>
  <c r="R178" i="30"/>
  <c r="Q178" i="30"/>
  <c r="H178" i="30"/>
  <c r="J178" i="30" s="1"/>
  <c r="AB177" i="30"/>
  <c r="U177" i="30"/>
  <c r="P177" i="30" s="1"/>
  <c r="R177" i="30"/>
  <c r="Q177" i="30"/>
  <c r="H177" i="30"/>
  <c r="I177" i="30" s="1"/>
  <c r="K177" i="30" s="1"/>
  <c r="AB176" i="30"/>
  <c r="U176" i="30"/>
  <c r="P176" i="30" s="1"/>
  <c r="R176" i="30"/>
  <c r="Q176" i="30"/>
  <c r="H176" i="30"/>
  <c r="AB175" i="30"/>
  <c r="U175" i="30"/>
  <c r="P175" i="30" s="1"/>
  <c r="R175" i="30"/>
  <c r="Q175" i="30"/>
  <c r="H175" i="30"/>
  <c r="I175" i="30" s="1"/>
  <c r="K175" i="30" s="1"/>
  <c r="AB174" i="30"/>
  <c r="U174" i="30"/>
  <c r="P174" i="30" s="1"/>
  <c r="R174" i="30"/>
  <c r="Q174" i="30"/>
  <c r="H174" i="30"/>
  <c r="J174" i="30" s="1"/>
  <c r="AB173" i="30"/>
  <c r="U173" i="30"/>
  <c r="R173" i="30"/>
  <c r="Q173" i="30"/>
  <c r="P173" i="30"/>
  <c r="H173" i="30"/>
  <c r="AB172" i="30"/>
  <c r="U172" i="30"/>
  <c r="R172" i="30"/>
  <c r="Q172" i="30"/>
  <c r="P172" i="30"/>
  <c r="H172" i="30"/>
  <c r="J172" i="30" s="1"/>
  <c r="AB171" i="30"/>
  <c r="U171" i="30"/>
  <c r="P171" i="30" s="1"/>
  <c r="R171" i="30"/>
  <c r="Q171" i="30"/>
  <c r="J171" i="30"/>
  <c r="I171" i="30"/>
  <c r="K171" i="30" s="1"/>
  <c r="H171" i="30"/>
  <c r="AB170" i="30"/>
  <c r="U170" i="30"/>
  <c r="R170" i="30"/>
  <c r="Q170" i="30"/>
  <c r="P170" i="30"/>
  <c r="H170" i="30"/>
  <c r="J170" i="30" s="1"/>
  <c r="AB169" i="30"/>
  <c r="U169" i="30"/>
  <c r="P169" i="30" s="1"/>
  <c r="R169" i="30"/>
  <c r="Q169" i="30"/>
  <c r="H169" i="30"/>
  <c r="J169" i="30" s="1"/>
  <c r="AB168" i="30"/>
  <c r="U168" i="30"/>
  <c r="P168" i="30" s="1"/>
  <c r="R168" i="30"/>
  <c r="Q168" i="30"/>
  <c r="H168" i="30"/>
  <c r="J168" i="30" s="1"/>
  <c r="AB167" i="30"/>
  <c r="U167" i="30"/>
  <c r="R167" i="30"/>
  <c r="Q167" i="30"/>
  <c r="P167" i="30"/>
  <c r="H167" i="30"/>
  <c r="AB166" i="30"/>
  <c r="U166" i="30"/>
  <c r="P166" i="30" s="1"/>
  <c r="R166" i="30"/>
  <c r="Q166" i="30"/>
  <c r="I166" i="30"/>
  <c r="K166" i="30" s="1"/>
  <c r="H166" i="30"/>
  <c r="J166" i="30" s="1"/>
  <c r="AB165" i="30"/>
  <c r="U165" i="30"/>
  <c r="P165" i="30" s="1"/>
  <c r="R165" i="30"/>
  <c r="Q165" i="30"/>
  <c r="H165" i="30"/>
  <c r="AB164" i="30"/>
  <c r="U164" i="30"/>
  <c r="R164" i="30"/>
  <c r="Q164" i="30"/>
  <c r="P164" i="30"/>
  <c r="H164" i="30"/>
  <c r="J164" i="30" s="1"/>
  <c r="AB163" i="30"/>
  <c r="U163" i="30"/>
  <c r="P163" i="30" s="1"/>
  <c r="R163" i="30"/>
  <c r="Q163" i="30"/>
  <c r="H163" i="30"/>
  <c r="AB162" i="30"/>
  <c r="U162" i="30"/>
  <c r="P162" i="30" s="1"/>
  <c r="R162" i="30"/>
  <c r="Q162" i="30"/>
  <c r="H162" i="30"/>
  <c r="J162" i="30" s="1"/>
  <c r="AB161" i="30"/>
  <c r="U161" i="30"/>
  <c r="P161" i="30" s="1"/>
  <c r="R161" i="30"/>
  <c r="Q161" i="30"/>
  <c r="H161" i="30"/>
  <c r="J161" i="30" s="1"/>
  <c r="AB160" i="30"/>
  <c r="U160" i="30"/>
  <c r="P160" i="30" s="1"/>
  <c r="R160" i="30"/>
  <c r="Q160" i="30"/>
  <c r="H160" i="30"/>
  <c r="I160" i="30" s="1"/>
  <c r="K160" i="30" s="1"/>
  <c r="AB159" i="30"/>
  <c r="U159" i="30"/>
  <c r="R159" i="30"/>
  <c r="Q159" i="30"/>
  <c r="P159" i="30"/>
  <c r="H159" i="30"/>
  <c r="J159" i="30" s="1"/>
  <c r="AB158" i="30"/>
  <c r="U158" i="30"/>
  <c r="P158" i="30" s="1"/>
  <c r="R158" i="30"/>
  <c r="Q158" i="30"/>
  <c r="H158" i="30"/>
  <c r="J158" i="30" s="1"/>
  <c r="AB157" i="30"/>
  <c r="U157" i="30"/>
  <c r="P157" i="30" s="1"/>
  <c r="R157" i="30"/>
  <c r="Q157" i="30"/>
  <c r="H157" i="30"/>
  <c r="J157" i="30" s="1"/>
  <c r="AB156" i="30"/>
  <c r="U156" i="30"/>
  <c r="P156" i="30" s="1"/>
  <c r="R156" i="30"/>
  <c r="Q156" i="30"/>
  <c r="H156" i="30"/>
  <c r="J156" i="30" s="1"/>
  <c r="AB155" i="30"/>
  <c r="U155" i="30"/>
  <c r="P155" i="30" s="1"/>
  <c r="R155" i="30"/>
  <c r="Q155" i="30"/>
  <c r="H155" i="30"/>
  <c r="J155" i="30" s="1"/>
  <c r="AB154" i="30"/>
  <c r="U154" i="30"/>
  <c r="P154" i="30" s="1"/>
  <c r="R154" i="30"/>
  <c r="Q154" i="30"/>
  <c r="H154" i="30"/>
  <c r="J154" i="30" s="1"/>
  <c r="AB153" i="30"/>
  <c r="U153" i="30"/>
  <c r="P153" i="30" s="1"/>
  <c r="R153" i="30"/>
  <c r="Q153" i="30"/>
  <c r="H153" i="30"/>
  <c r="AB152" i="30"/>
  <c r="U152" i="30"/>
  <c r="P152" i="30" s="1"/>
  <c r="R152" i="30"/>
  <c r="Q152" i="30"/>
  <c r="H152" i="30"/>
  <c r="J152" i="30" s="1"/>
  <c r="AB151" i="30"/>
  <c r="U151" i="30"/>
  <c r="R151" i="30"/>
  <c r="Q151" i="30"/>
  <c r="P151" i="30"/>
  <c r="J151" i="30"/>
  <c r="I151" i="30"/>
  <c r="K151" i="30" s="1"/>
  <c r="H151" i="30"/>
  <c r="AB150" i="30"/>
  <c r="U150" i="30"/>
  <c r="P150" i="30" s="1"/>
  <c r="R150" i="30"/>
  <c r="Q150" i="30"/>
  <c r="J150" i="30"/>
  <c r="I150" i="30"/>
  <c r="K150" i="30" s="1"/>
  <c r="H150" i="30"/>
  <c r="AB149" i="30"/>
  <c r="U149" i="30"/>
  <c r="P149" i="30" s="1"/>
  <c r="R149" i="30"/>
  <c r="Q149" i="30"/>
  <c r="H149" i="30"/>
  <c r="J149" i="30" s="1"/>
  <c r="AB148" i="30"/>
  <c r="U148" i="30"/>
  <c r="P148" i="30" s="1"/>
  <c r="R148" i="30"/>
  <c r="Q148" i="30"/>
  <c r="H148" i="30"/>
  <c r="J148" i="30" s="1"/>
  <c r="AB147" i="30"/>
  <c r="U147" i="30"/>
  <c r="P147" i="30" s="1"/>
  <c r="R147" i="30"/>
  <c r="Q147" i="30"/>
  <c r="H147" i="30"/>
  <c r="AB146" i="30"/>
  <c r="U146" i="30"/>
  <c r="P146" i="30" s="1"/>
  <c r="R146" i="30"/>
  <c r="Q146" i="30"/>
  <c r="H146" i="30"/>
  <c r="J146" i="30" s="1"/>
  <c r="AB145" i="30"/>
  <c r="U145" i="30"/>
  <c r="P145" i="30" s="1"/>
  <c r="R145" i="30"/>
  <c r="Q145" i="30"/>
  <c r="H145" i="30"/>
  <c r="AB144" i="30"/>
  <c r="U144" i="30"/>
  <c r="P144" i="30" s="1"/>
  <c r="R144" i="30"/>
  <c r="Q144" i="30"/>
  <c r="H144" i="30"/>
  <c r="AB143" i="30"/>
  <c r="U143" i="30"/>
  <c r="P143" i="30" s="1"/>
  <c r="R143" i="30"/>
  <c r="Q143" i="30"/>
  <c r="H143" i="30"/>
  <c r="AB142" i="30"/>
  <c r="U142" i="30"/>
  <c r="P142" i="30" s="1"/>
  <c r="R142" i="30"/>
  <c r="Q142" i="30"/>
  <c r="H142" i="30"/>
  <c r="AB141" i="30"/>
  <c r="U141" i="30"/>
  <c r="P141" i="30" s="1"/>
  <c r="R141" i="30"/>
  <c r="Q141" i="30"/>
  <c r="H141" i="30"/>
  <c r="I141" i="30" s="1"/>
  <c r="K141" i="30" s="1"/>
  <c r="AB140" i="30"/>
  <c r="U140" i="30"/>
  <c r="P140" i="30" s="1"/>
  <c r="R140" i="30"/>
  <c r="Q140" i="30"/>
  <c r="H140" i="30"/>
  <c r="I140" i="30" s="1"/>
  <c r="K140" i="30" s="1"/>
  <c r="AB139" i="30"/>
  <c r="U139" i="30"/>
  <c r="P139" i="30" s="1"/>
  <c r="R139" i="30"/>
  <c r="Q139" i="30"/>
  <c r="H139" i="30"/>
  <c r="I139" i="30" s="1"/>
  <c r="K139" i="30" s="1"/>
  <c r="AB138" i="30"/>
  <c r="U138" i="30"/>
  <c r="P138" i="30" s="1"/>
  <c r="R138" i="30"/>
  <c r="Q138" i="30"/>
  <c r="J138" i="30"/>
  <c r="H138" i="30"/>
  <c r="I138" i="30" s="1"/>
  <c r="K138" i="30" s="1"/>
  <c r="AB137" i="30"/>
  <c r="U137" i="30"/>
  <c r="P137" i="30" s="1"/>
  <c r="R137" i="30"/>
  <c r="Q137" i="30"/>
  <c r="H137" i="30"/>
  <c r="J137" i="30" s="1"/>
  <c r="AB136" i="30"/>
  <c r="U136" i="30"/>
  <c r="P136" i="30" s="1"/>
  <c r="R136" i="30"/>
  <c r="Q136" i="30"/>
  <c r="H136" i="30"/>
  <c r="AB135" i="30"/>
  <c r="U135" i="30"/>
  <c r="P135" i="30" s="1"/>
  <c r="R135" i="30"/>
  <c r="Q135" i="30"/>
  <c r="H135" i="30"/>
  <c r="J135" i="30" s="1"/>
  <c r="AB134" i="30"/>
  <c r="U134" i="30"/>
  <c r="P134" i="30" s="1"/>
  <c r="R134" i="30"/>
  <c r="Q134" i="30"/>
  <c r="H134" i="30"/>
  <c r="J134" i="30" s="1"/>
  <c r="AB133" i="30"/>
  <c r="U133" i="30"/>
  <c r="R133" i="30"/>
  <c r="Q133" i="30"/>
  <c r="P133" i="30"/>
  <c r="H133" i="30"/>
  <c r="AB132" i="30"/>
  <c r="U132" i="30"/>
  <c r="R132" i="30"/>
  <c r="Q132" i="30"/>
  <c r="P132" i="30"/>
  <c r="H132" i="30"/>
  <c r="J132" i="30" s="1"/>
  <c r="AB131" i="30"/>
  <c r="U131" i="30"/>
  <c r="P131" i="30" s="1"/>
  <c r="R131" i="30"/>
  <c r="Q131" i="30"/>
  <c r="H131" i="30"/>
  <c r="AB130" i="30"/>
  <c r="U130" i="30"/>
  <c r="P130" i="30" s="1"/>
  <c r="R130" i="30"/>
  <c r="Q130" i="30"/>
  <c r="H130" i="30"/>
  <c r="I130" i="30" s="1"/>
  <c r="K130" i="30" s="1"/>
  <c r="AB129" i="30"/>
  <c r="U129" i="30"/>
  <c r="P129" i="30" s="1"/>
  <c r="R129" i="30"/>
  <c r="Q129" i="30"/>
  <c r="H129" i="30"/>
  <c r="J129" i="30" s="1"/>
  <c r="AB128" i="30"/>
  <c r="U128" i="30"/>
  <c r="P128" i="30" s="1"/>
  <c r="R128" i="30"/>
  <c r="Q128" i="30"/>
  <c r="H128" i="30"/>
  <c r="J128" i="30" s="1"/>
  <c r="AB127" i="30"/>
  <c r="U127" i="30"/>
  <c r="P127" i="30" s="1"/>
  <c r="R127" i="30"/>
  <c r="Q127" i="30"/>
  <c r="H127" i="30"/>
  <c r="AB126" i="30"/>
  <c r="U126" i="30"/>
  <c r="P126" i="30" s="1"/>
  <c r="R126" i="30"/>
  <c r="Q126" i="30"/>
  <c r="H126" i="30"/>
  <c r="I126" i="30" s="1"/>
  <c r="K126" i="30" s="1"/>
  <c r="AB125" i="30"/>
  <c r="U125" i="30"/>
  <c r="P125" i="30" s="1"/>
  <c r="R125" i="30"/>
  <c r="Q125" i="30"/>
  <c r="H125" i="30"/>
  <c r="AB124" i="30"/>
  <c r="U124" i="30"/>
  <c r="P124" i="30" s="1"/>
  <c r="R124" i="30"/>
  <c r="Q124" i="30"/>
  <c r="H124" i="30"/>
  <c r="AB123" i="30"/>
  <c r="U123" i="30"/>
  <c r="P123" i="30" s="1"/>
  <c r="R123" i="30"/>
  <c r="Q123" i="30"/>
  <c r="H123" i="30"/>
  <c r="J123" i="30" s="1"/>
  <c r="AB122" i="30"/>
  <c r="U122" i="30"/>
  <c r="R122" i="30"/>
  <c r="Q122" i="30"/>
  <c r="P122" i="30"/>
  <c r="H122" i="30"/>
  <c r="AB121" i="30"/>
  <c r="U121" i="30"/>
  <c r="P121" i="30" s="1"/>
  <c r="R121" i="30"/>
  <c r="Q121" i="30"/>
  <c r="H121" i="30"/>
  <c r="J121" i="30" s="1"/>
  <c r="AB120" i="30"/>
  <c r="U120" i="30"/>
  <c r="P120" i="30" s="1"/>
  <c r="R120" i="30"/>
  <c r="Q120" i="30"/>
  <c r="H120" i="30"/>
  <c r="I120" i="30" s="1"/>
  <c r="K120" i="30" s="1"/>
  <c r="AB119" i="30"/>
  <c r="U119" i="30"/>
  <c r="P119" i="30" s="1"/>
  <c r="R119" i="30"/>
  <c r="Q119" i="30"/>
  <c r="H119" i="30"/>
  <c r="I119" i="30" s="1"/>
  <c r="K119" i="30" s="1"/>
  <c r="AB118" i="30"/>
  <c r="U118" i="30"/>
  <c r="P118" i="30" s="1"/>
  <c r="R118" i="30"/>
  <c r="Q118" i="30"/>
  <c r="H118" i="30"/>
  <c r="J118" i="30" s="1"/>
  <c r="AB117" i="30"/>
  <c r="U117" i="30"/>
  <c r="P117" i="30" s="1"/>
  <c r="R117" i="30"/>
  <c r="Q117" i="30"/>
  <c r="H117" i="30"/>
  <c r="J117" i="30" s="1"/>
  <c r="AB116" i="30"/>
  <c r="U116" i="30"/>
  <c r="P116" i="30" s="1"/>
  <c r="R116" i="30"/>
  <c r="Q116" i="30"/>
  <c r="H116" i="30"/>
  <c r="AB115" i="30"/>
  <c r="U115" i="30"/>
  <c r="P115" i="30" s="1"/>
  <c r="R115" i="30"/>
  <c r="Q115" i="30"/>
  <c r="H115" i="30"/>
  <c r="J115" i="30" s="1"/>
  <c r="AB114" i="30"/>
  <c r="U114" i="30"/>
  <c r="P114" i="30" s="1"/>
  <c r="R114" i="30"/>
  <c r="Q114" i="30"/>
  <c r="H114" i="30"/>
  <c r="AB113" i="30"/>
  <c r="U113" i="30"/>
  <c r="P113" i="30" s="1"/>
  <c r="R113" i="30"/>
  <c r="Q113" i="30"/>
  <c r="H113" i="30"/>
  <c r="J113" i="30" s="1"/>
  <c r="AB112" i="30"/>
  <c r="U112" i="30"/>
  <c r="P112" i="30" s="1"/>
  <c r="R112" i="30"/>
  <c r="Q112" i="30"/>
  <c r="H112" i="30"/>
  <c r="J112" i="30" s="1"/>
  <c r="AB111" i="30"/>
  <c r="U111" i="30"/>
  <c r="P111" i="30" s="1"/>
  <c r="R111" i="30"/>
  <c r="Q111" i="30"/>
  <c r="H111" i="30"/>
  <c r="I111" i="30" s="1"/>
  <c r="K111" i="30" s="1"/>
  <c r="M111" i="30" s="1"/>
  <c r="AB110" i="30"/>
  <c r="U110" i="30"/>
  <c r="R110" i="30"/>
  <c r="Q110" i="30"/>
  <c r="P110" i="30"/>
  <c r="H110" i="30"/>
  <c r="J110" i="30" s="1"/>
  <c r="AB109" i="30"/>
  <c r="U109" i="30"/>
  <c r="P109" i="30" s="1"/>
  <c r="R109" i="30"/>
  <c r="Q109" i="30"/>
  <c r="H109" i="30"/>
  <c r="J109" i="30" s="1"/>
  <c r="AB108" i="30"/>
  <c r="U108" i="30"/>
  <c r="P108" i="30" s="1"/>
  <c r="R108" i="30"/>
  <c r="Q108" i="30"/>
  <c r="H108" i="30"/>
  <c r="J108" i="30" s="1"/>
  <c r="AB107" i="30"/>
  <c r="U107" i="30"/>
  <c r="P107" i="30" s="1"/>
  <c r="R107" i="30"/>
  <c r="Q107" i="30"/>
  <c r="H107" i="30"/>
  <c r="AB106" i="30"/>
  <c r="U106" i="30"/>
  <c r="P106" i="30" s="1"/>
  <c r="R106" i="30"/>
  <c r="Q106" i="30"/>
  <c r="H106" i="30"/>
  <c r="J106" i="30" s="1"/>
  <c r="AB105" i="30"/>
  <c r="U105" i="30"/>
  <c r="P105" i="30" s="1"/>
  <c r="R105" i="30"/>
  <c r="Q105" i="30"/>
  <c r="H105" i="30"/>
  <c r="I105" i="30" s="1"/>
  <c r="K105" i="30" s="1"/>
  <c r="AB104" i="30"/>
  <c r="U104" i="30"/>
  <c r="P104" i="30" s="1"/>
  <c r="R104" i="30"/>
  <c r="Q104" i="30"/>
  <c r="I104" i="30"/>
  <c r="K104" i="30" s="1"/>
  <c r="M104" i="30" s="1"/>
  <c r="H104" i="30"/>
  <c r="J104" i="30" s="1"/>
  <c r="AB103" i="30"/>
  <c r="U103" i="30"/>
  <c r="P103" i="30" s="1"/>
  <c r="R103" i="30"/>
  <c r="Q103" i="30"/>
  <c r="H103" i="30"/>
  <c r="I103" i="30" s="1"/>
  <c r="K103" i="30" s="1"/>
  <c r="AB102" i="30"/>
  <c r="U102" i="30"/>
  <c r="P102" i="30" s="1"/>
  <c r="R102" i="30"/>
  <c r="Q102" i="30"/>
  <c r="H102" i="30"/>
  <c r="J102" i="30" s="1"/>
  <c r="AB101" i="30"/>
  <c r="U101" i="30"/>
  <c r="P101" i="30" s="1"/>
  <c r="R101" i="30"/>
  <c r="Q101" i="30"/>
  <c r="H101" i="30"/>
  <c r="J101" i="30" s="1"/>
  <c r="AB100" i="30"/>
  <c r="U100" i="30"/>
  <c r="P100" i="30" s="1"/>
  <c r="R100" i="30"/>
  <c r="Q100" i="30"/>
  <c r="H100" i="30"/>
  <c r="I100" i="30" s="1"/>
  <c r="K100" i="30" s="1"/>
  <c r="L100" i="30" s="1"/>
  <c r="AB99" i="30"/>
  <c r="U99" i="30"/>
  <c r="P99" i="30" s="1"/>
  <c r="R99" i="30"/>
  <c r="Q99" i="30"/>
  <c r="I99" i="30"/>
  <c r="K99" i="30" s="1"/>
  <c r="H99" i="30"/>
  <c r="J99" i="30" s="1"/>
  <c r="AB98" i="30"/>
  <c r="U98" i="30"/>
  <c r="P98" i="30" s="1"/>
  <c r="R98" i="30"/>
  <c r="Q98" i="30"/>
  <c r="H98" i="30"/>
  <c r="J98" i="30" s="1"/>
  <c r="AB97" i="30"/>
  <c r="U97" i="30"/>
  <c r="P97" i="30" s="1"/>
  <c r="R97" i="30"/>
  <c r="Q97" i="30"/>
  <c r="H97" i="30"/>
  <c r="J97" i="30" s="1"/>
  <c r="AB96" i="30"/>
  <c r="U96" i="30"/>
  <c r="P96" i="30" s="1"/>
  <c r="R96" i="30"/>
  <c r="Q96" i="30"/>
  <c r="H96" i="30"/>
  <c r="J96" i="30" s="1"/>
  <c r="AB95" i="30"/>
  <c r="U95" i="30"/>
  <c r="P95" i="30" s="1"/>
  <c r="R95" i="30"/>
  <c r="Q95" i="30"/>
  <c r="H95" i="30"/>
  <c r="I95" i="30" s="1"/>
  <c r="K95" i="30" s="1"/>
  <c r="AB94" i="30"/>
  <c r="U94" i="30"/>
  <c r="P94" i="30" s="1"/>
  <c r="R94" i="30"/>
  <c r="Q94" i="30"/>
  <c r="H94" i="30"/>
  <c r="I94" i="30" s="1"/>
  <c r="K94" i="30" s="1"/>
  <c r="AB93" i="30"/>
  <c r="U93" i="30"/>
  <c r="P93" i="30" s="1"/>
  <c r="R93" i="30"/>
  <c r="Q93" i="30"/>
  <c r="H93" i="30"/>
  <c r="I93" i="30" s="1"/>
  <c r="K93" i="30" s="1"/>
  <c r="AB92" i="30"/>
  <c r="U92" i="30"/>
  <c r="P92" i="30" s="1"/>
  <c r="R92" i="30"/>
  <c r="Q92" i="30"/>
  <c r="H92" i="30"/>
  <c r="AB91" i="30"/>
  <c r="U91" i="30"/>
  <c r="P91" i="30" s="1"/>
  <c r="R91" i="30"/>
  <c r="Q91" i="30"/>
  <c r="J91" i="30"/>
  <c r="H91" i="30"/>
  <c r="I91" i="30" s="1"/>
  <c r="K91" i="30" s="1"/>
  <c r="AB90" i="30"/>
  <c r="U90" i="30"/>
  <c r="P90" i="30" s="1"/>
  <c r="R90" i="30"/>
  <c r="Q90" i="30"/>
  <c r="H90" i="30"/>
  <c r="J90" i="30" s="1"/>
  <c r="AB89" i="30"/>
  <c r="U89" i="30"/>
  <c r="P89" i="30" s="1"/>
  <c r="R89" i="30"/>
  <c r="Q89" i="30"/>
  <c r="H89" i="30"/>
  <c r="AB88" i="30"/>
  <c r="U88" i="30"/>
  <c r="P88" i="30" s="1"/>
  <c r="R88" i="30"/>
  <c r="Q88" i="30"/>
  <c r="H88" i="30"/>
  <c r="I88" i="30" s="1"/>
  <c r="K88" i="30" s="1"/>
  <c r="AB87" i="30"/>
  <c r="U87" i="30"/>
  <c r="P87" i="30" s="1"/>
  <c r="R87" i="30"/>
  <c r="Q87" i="30"/>
  <c r="H87" i="30"/>
  <c r="AB86" i="30"/>
  <c r="U86" i="30"/>
  <c r="P86" i="30" s="1"/>
  <c r="R86" i="30"/>
  <c r="Q86" i="30"/>
  <c r="H86" i="30"/>
  <c r="J86" i="30" s="1"/>
  <c r="AB85" i="30"/>
  <c r="U85" i="30"/>
  <c r="P85" i="30" s="1"/>
  <c r="R85" i="30"/>
  <c r="Q85" i="30"/>
  <c r="H85" i="30"/>
  <c r="J85" i="30" s="1"/>
  <c r="AB84" i="30"/>
  <c r="U84" i="30"/>
  <c r="P84" i="30" s="1"/>
  <c r="R84" i="30"/>
  <c r="Q84" i="30"/>
  <c r="H84" i="30"/>
  <c r="AB83" i="30"/>
  <c r="U83" i="30"/>
  <c r="P83" i="30" s="1"/>
  <c r="R83" i="30"/>
  <c r="Q83" i="30"/>
  <c r="H83" i="30"/>
  <c r="J83" i="30" s="1"/>
  <c r="AB82" i="30"/>
  <c r="U82" i="30"/>
  <c r="P82" i="30" s="1"/>
  <c r="R82" i="30"/>
  <c r="Q82" i="30"/>
  <c r="H82" i="30"/>
  <c r="J82" i="30" s="1"/>
  <c r="AB81" i="30"/>
  <c r="U81" i="30"/>
  <c r="R81" i="30"/>
  <c r="Q81" i="30"/>
  <c r="P81" i="30"/>
  <c r="H81" i="30"/>
  <c r="J81" i="30" s="1"/>
  <c r="AB80" i="30"/>
  <c r="U80" i="30"/>
  <c r="P80" i="30" s="1"/>
  <c r="R80" i="30"/>
  <c r="Q80" i="30"/>
  <c r="H80" i="30"/>
  <c r="I80" i="30" s="1"/>
  <c r="K80" i="30" s="1"/>
  <c r="AB79" i="30"/>
  <c r="U79" i="30"/>
  <c r="P79" i="30" s="1"/>
  <c r="R79" i="30"/>
  <c r="Q79" i="30"/>
  <c r="H79" i="30"/>
  <c r="J79" i="30" s="1"/>
  <c r="AB78" i="30"/>
  <c r="U78" i="30"/>
  <c r="P78" i="30" s="1"/>
  <c r="R78" i="30"/>
  <c r="Q78" i="30"/>
  <c r="H78" i="30"/>
  <c r="J78" i="30" s="1"/>
  <c r="AB77" i="30"/>
  <c r="U77" i="30"/>
  <c r="R77" i="30"/>
  <c r="Q77" i="30"/>
  <c r="P77" i="30"/>
  <c r="H77" i="30"/>
  <c r="AB76" i="30"/>
  <c r="U76" i="30"/>
  <c r="P76" i="30" s="1"/>
  <c r="R76" i="30"/>
  <c r="Q76" i="30"/>
  <c r="H76" i="30"/>
  <c r="J76" i="30" s="1"/>
  <c r="AB75" i="30"/>
  <c r="U75" i="30"/>
  <c r="P75" i="30" s="1"/>
  <c r="R75" i="30"/>
  <c r="Q75" i="30"/>
  <c r="H75" i="30"/>
  <c r="J75" i="30" s="1"/>
  <c r="AB74" i="30"/>
  <c r="U74" i="30"/>
  <c r="P74" i="30" s="1"/>
  <c r="R74" i="30"/>
  <c r="Q74" i="30"/>
  <c r="H74" i="30"/>
  <c r="J74" i="30" s="1"/>
  <c r="AB73" i="30"/>
  <c r="U73" i="30"/>
  <c r="P73" i="30" s="1"/>
  <c r="R73" i="30"/>
  <c r="Q73" i="30"/>
  <c r="H73" i="30"/>
  <c r="J73" i="30" s="1"/>
  <c r="AB72" i="30"/>
  <c r="U72" i="30"/>
  <c r="P72" i="30" s="1"/>
  <c r="R72" i="30"/>
  <c r="Q72" i="30"/>
  <c r="H72" i="30"/>
  <c r="J72" i="30" s="1"/>
  <c r="AB71" i="30"/>
  <c r="U71" i="30"/>
  <c r="P71" i="30" s="1"/>
  <c r="R71" i="30"/>
  <c r="Q71" i="30"/>
  <c r="H71" i="30"/>
  <c r="J71" i="30" s="1"/>
  <c r="AB70" i="30"/>
  <c r="U70" i="30"/>
  <c r="P70" i="30" s="1"/>
  <c r="R70" i="30"/>
  <c r="Q70" i="30"/>
  <c r="H70" i="30"/>
  <c r="J70" i="30" s="1"/>
  <c r="AB69" i="30"/>
  <c r="U69" i="30"/>
  <c r="R69" i="30"/>
  <c r="Q69" i="30"/>
  <c r="P69" i="30"/>
  <c r="H69" i="30"/>
  <c r="J69" i="30" s="1"/>
  <c r="AB68" i="30"/>
  <c r="U68" i="30"/>
  <c r="P68" i="30" s="1"/>
  <c r="R68" i="30"/>
  <c r="Q68" i="30"/>
  <c r="H68" i="30"/>
  <c r="J68" i="30" s="1"/>
  <c r="AB67" i="30"/>
  <c r="U67" i="30"/>
  <c r="R67" i="30"/>
  <c r="Q67" i="30"/>
  <c r="P67" i="30"/>
  <c r="H67" i="30"/>
  <c r="I67" i="30" s="1"/>
  <c r="K67" i="30" s="1"/>
  <c r="AB66" i="30"/>
  <c r="U66" i="30"/>
  <c r="R66" i="30"/>
  <c r="Q66" i="30"/>
  <c r="P66" i="30"/>
  <c r="H66" i="30"/>
  <c r="I66" i="30" s="1"/>
  <c r="K66" i="30" s="1"/>
  <c r="AB65" i="30"/>
  <c r="U65" i="30"/>
  <c r="P65" i="30" s="1"/>
  <c r="R65" i="30"/>
  <c r="Q65" i="30"/>
  <c r="H65" i="30"/>
  <c r="I65" i="30" s="1"/>
  <c r="K65" i="30" s="1"/>
  <c r="M65" i="30" s="1"/>
  <c r="AB64" i="30"/>
  <c r="U64" i="30"/>
  <c r="P64" i="30" s="1"/>
  <c r="R64" i="30"/>
  <c r="Q64" i="30"/>
  <c r="H64" i="30"/>
  <c r="J64" i="30" s="1"/>
  <c r="AB63" i="30"/>
  <c r="U63" i="30"/>
  <c r="P63" i="30" s="1"/>
  <c r="R63" i="30"/>
  <c r="Q63" i="30"/>
  <c r="H63" i="30"/>
  <c r="J63" i="30" s="1"/>
  <c r="AB62" i="30"/>
  <c r="U62" i="30"/>
  <c r="R62" i="30"/>
  <c r="Q62" i="30"/>
  <c r="P62" i="30"/>
  <c r="H62" i="30"/>
  <c r="J62" i="30" s="1"/>
  <c r="AB61" i="30"/>
  <c r="U61" i="30"/>
  <c r="P61" i="30" s="1"/>
  <c r="R61" i="30"/>
  <c r="Q61" i="30"/>
  <c r="H61" i="30"/>
  <c r="J61" i="30" s="1"/>
  <c r="AB60" i="30"/>
  <c r="U60" i="30"/>
  <c r="P60" i="30" s="1"/>
  <c r="R60" i="30"/>
  <c r="Q60" i="30"/>
  <c r="H60" i="30"/>
  <c r="I60" i="30" s="1"/>
  <c r="K60" i="30" s="1"/>
  <c r="AB59" i="30"/>
  <c r="U59" i="30"/>
  <c r="P59" i="30" s="1"/>
  <c r="R59" i="30"/>
  <c r="Q59" i="30"/>
  <c r="H59" i="30"/>
  <c r="I59" i="30" s="1"/>
  <c r="K59" i="30" s="1"/>
  <c r="AB58" i="30"/>
  <c r="U58" i="30"/>
  <c r="P58" i="30" s="1"/>
  <c r="R58" i="30"/>
  <c r="Q58" i="30"/>
  <c r="J58" i="30"/>
  <c r="H58" i="30"/>
  <c r="I58" i="30" s="1"/>
  <c r="K58" i="30" s="1"/>
  <c r="M58" i="30" s="1"/>
  <c r="AB57" i="30"/>
  <c r="U57" i="30"/>
  <c r="P57" i="30" s="1"/>
  <c r="R57" i="30"/>
  <c r="Q57" i="30"/>
  <c r="I57" i="30"/>
  <c r="K57" i="30" s="1"/>
  <c r="H57" i="30"/>
  <c r="J57" i="30" s="1"/>
  <c r="AB56" i="30"/>
  <c r="U56" i="30"/>
  <c r="P56" i="30" s="1"/>
  <c r="R56" i="30"/>
  <c r="Q56" i="30"/>
  <c r="H56" i="30"/>
  <c r="J56" i="30" s="1"/>
  <c r="AB55" i="30"/>
  <c r="U55" i="30"/>
  <c r="P55" i="30" s="1"/>
  <c r="R55" i="30"/>
  <c r="Q55" i="30"/>
  <c r="H55" i="30"/>
  <c r="I55" i="30" s="1"/>
  <c r="K55" i="30" s="1"/>
  <c r="AB54" i="30"/>
  <c r="U54" i="30"/>
  <c r="P54" i="30" s="1"/>
  <c r="R54" i="30"/>
  <c r="Q54" i="30"/>
  <c r="H54" i="30"/>
  <c r="I54" i="30" s="1"/>
  <c r="K54" i="30" s="1"/>
  <c r="L54" i="30" s="1"/>
  <c r="AB53" i="30"/>
  <c r="U53" i="30"/>
  <c r="P53" i="30" s="1"/>
  <c r="R53" i="30"/>
  <c r="Q53" i="30"/>
  <c r="H53" i="30"/>
  <c r="J53" i="30" s="1"/>
  <c r="AB52" i="30"/>
  <c r="U52" i="30"/>
  <c r="P52" i="30" s="1"/>
  <c r="R52" i="30"/>
  <c r="Q52" i="30"/>
  <c r="J52" i="30"/>
  <c r="H52" i="30"/>
  <c r="I52" i="30" s="1"/>
  <c r="K52" i="30" s="1"/>
  <c r="M52" i="30" s="1"/>
  <c r="AB51" i="30"/>
  <c r="U51" i="30"/>
  <c r="P51" i="30" s="1"/>
  <c r="R51" i="30"/>
  <c r="Q51" i="30"/>
  <c r="H51" i="30"/>
  <c r="I51" i="30" s="1"/>
  <c r="K51" i="30" s="1"/>
  <c r="AB50" i="30"/>
  <c r="U50" i="30"/>
  <c r="P50" i="30" s="1"/>
  <c r="R50" i="30"/>
  <c r="Q50" i="30"/>
  <c r="H50" i="30"/>
  <c r="I50" i="30" s="1"/>
  <c r="K50" i="30" s="1"/>
  <c r="AB49" i="30"/>
  <c r="U49" i="30"/>
  <c r="R49" i="30"/>
  <c r="Q49" i="30"/>
  <c r="P49" i="30"/>
  <c r="H49" i="30"/>
  <c r="J49" i="30" s="1"/>
  <c r="AB48" i="30"/>
  <c r="U48" i="30"/>
  <c r="P48" i="30" s="1"/>
  <c r="R48" i="30"/>
  <c r="Q48" i="30"/>
  <c r="H48" i="30"/>
  <c r="I48" i="30" s="1"/>
  <c r="K48" i="30" s="1"/>
  <c r="AB47" i="30"/>
  <c r="U47" i="30"/>
  <c r="P47" i="30" s="1"/>
  <c r="R47" i="30"/>
  <c r="Q47" i="30"/>
  <c r="H47" i="30"/>
  <c r="I47" i="30" s="1"/>
  <c r="K47" i="30" s="1"/>
  <c r="AB46" i="30"/>
  <c r="U46" i="30"/>
  <c r="P46" i="30" s="1"/>
  <c r="R46" i="30"/>
  <c r="Q46" i="30"/>
  <c r="H46" i="30"/>
  <c r="I46" i="30" s="1"/>
  <c r="K46" i="30" s="1"/>
  <c r="AB45" i="30"/>
  <c r="U45" i="30"/>
  <c r="P45" i="30" s="1"/>
  <c r="R45" i="30"/>
  <c r="Q45" i="30"/>
  <c r="H45" i="30"/>
  <c r="J45" i="30" s="1"/>
  <c r="AB44" i="30"/>
  <c r="U44" i="30"/>
  <c r="P44" i="30" s="1"/>
  <c r="R44" i="30"/>
  <c r="Q44" i="30"/>
  <c r="H44" i="30"/>
  <c r="I44" i="30" s="1"/>
  <c r="K44" i="30" s="1"/>
  <c r="AB43" i="30"/>
  <c r="U43" i="30"/>
  <c r="P43" i="30" s="1"/>
  <c r="R43" i="30"/>
  <c r="Q43" i="30"/>
  <c r="H43" i="30"/>
  <c r="J43" i="30" s="1"/>
  <c r="AB42" i="30"/>
  <c r="U42" i="30"/>
  <c r="R42" i="30"/>
  <c r="Q42" i="30"/>
  <c r="P42" i="30"/>
  <c r="I42" i="30"/>
  <c r="K42" i="30" s="1"/>
  <c r="M42" i="30" s="1"/>
  <c r="H42" i="30"/>
  <c r="J42" i="30" s="1"/>
  <c r="AB41" i="30"/>
  <c r="U41" i="30"/>
  <c r="P41" i="30" s="1"/>
  <c r="R41" i="30"/>
  <c r="Q41" i="30"/>
  <c r="H41" i="30"/>
  <c r="J41" i="30" s="1"/>
  <c r="AB40" i="30"/>
  <c r="U40" i="30"/>
  <c r="P40" i="30" s="1"/>
  <c r="R40" i="30"/>
  <c r="Q40" i="30"/>
  <c r="H40" i="30"/>
  <c r="AB39" i="30"/>
  <c r="U39" i="30"/>
  <c r="R39" i="30"/>
  <c r="Q39" i="30"/>
  <c r="P39" i="30"/>
  <c r="H39" i="30"/>
  <c r="I39" i="30" s="1"/>
  <c r="K39" i="30" s="1"/>
  <c r="L39" i="30" s="1"/>
  <c r="AB38" i="30"/>
  <c r="U38" i="30"/>
  <c r="R38" i="30"/>
  <c r="Q38" i="30"/>
  <c r="P38" i="30"/>
  <c r="H38" i="30"/>
  <c r="J38" i="30" s="1"/>
  <c r="AB37" i="30"/>
  <c r="U37" i="30"/>
  <c r="P37" i="30" s="1"/>
  <c r="R37" i="30"/>
  <c r="Q37" i="30"/>
  <c r="H37" i="30"/>
  <c r="AB36" i="30"/>
  <c r="U36" i="30"/>
  <c r="P36" i="30" s="1"/>
  <c r="R36" i="30"/>
  <c r="Q36" i="30"/>
  <c r="H36" i="30"/>
  <c r="J36" i="30" s="1"/>
  <c r="AB35" i="30"/>
  <c r="U35" i="30"/>
  <c r="P35" i="30" s="1"/>
  <c r="R35" i="30"/>
  <c r="Q35" i="30"/>
  <c r="H35" i="30"/>
  <c r="J35" i="30" s="1"/>
  <c r="AB34" i="30"/>
  <c r="U34" i="30"/>
  <c r="P34" i="30" s="1"/>
  <c r="R34" i="30"/>
  <c r="Q34" i="30"/>
  <c r="H34" i="30"/>
  <c r="J34" i="30" s="1"/>
  <c r="AB33" i="30"/>
  <c r="U33" i="30"/>
  <c r="P33" i="30" s="1"/>
  <c r="R33" i="30"/>
  <c r="Q33" i="30"/>
  <c r="H33" i="30"/>
  <c r="J33" i="30" s="1"/>
  <c r="AB32" i="30"/>
  <c r="U32" i="30"/>
  <c r="P32" i="30" s="1"/>
  <c r="R32" i="30"/>
  <c r="Q32" i="30"/>
  <c r="H32" i="30"/>
  <c r="J32" i="30" s="1"/>
  <c r="AB31" i="30"/>
  <c r="U31" i="30"/>
  <c r="P31" i="30" s="1"/>
  <c r="R31" i="30"/>
  <c r="Q31" i="30"/>
  <c r="H31" i="30"/>
  <c r="J31" i="30" s="1"/>
  <c r="AB30" i="30"/>
  <c r="U30" i="30"/>
  <c r="P30" i="30" s="1"/>
  <c r="R30" i="30"/>
  <c r="Q30" i="30"/>
  <c r="H30" i="30"/>
  <c r="I30" i="30" s="1"/>
  <c r="K30" i="30" s="1"/>
  <c r="AB29" i="30"/>
  <c r="U29" i="30"/>
  <c r="P29" i="30" s="1"/>
  <c r="R29" i="30"/>
  <c r="Q29" i="30"/>
  <c r="H29" i="30"/>
  <c r="J29" i="30" s="1"/>
  <c r="AB28" i="30"/>
  <c r="U28" i="30"/>
  <c r="P28" i="30" s="1"/>
  <c r="R28" i="30"/>
  <c r="Q28" i="30"/>
  <c r="H28" i="30"/>
  <c r="J28" i="30" s="1"/>
  <c r="AB27" i="30"/>
  <c r="U27" i="30"/>
  <c r="P27" i="30" s="1"/>
  <c r="R27" i="30"/>
  <c r="Q27" i="30"/>
  <c r="H27" i="30"/>
  <c r="I27" i="30" s="1"/>
  <c r="K27" i="30" s="1"/>
  <c r="AB26" i="30"/>
  <c r="U26" i="30"/>
  <c r="P26" i="30" s="1"/>
  <c r="R26" i="30"/>
  <c r="Q26" i="30"/>
  <c r="H26" i="30"/>
  <c r="I26" i="30" s="1"/>
  <c r="K26" i="30" s="1"/>
  <c r="AB25" i="30"/>
  <c r="U25" i="30"/>
  <c r="P25" i="30" s="1"/>
  <c r="R25" i="30"/>
  <c r="Q25" i="30"/>
  <c r="H25" i="30"/>
  <c r="J25" i="30" s="1"/>
  <c r="AB24" i="30"/>
  <c r="U24" i="30"/>
  <c r="R24" i="30"/>
  <c r="Q24" i="30"/>
  <c r="P24" i="30"/>
  <c r="H24" i="30"/>
  <c r="J24" i="30" s="1"/>
  <c r="AB23" i="30"/>
  <c r="U23" i="30"/>
  <c r="P23" i="30" s="1"/>
  <c r="R23" i="30"/>
  <c r="Q23" i="30"/>
  <c r="H23" i="30"/>
  <c r="I23" i="30" s="1"/>
  <c r="K23" i="30" s="1"/>
  <c r="AB22" i="30"/>
  <c r="U22" i="30"/>
  <c r="P22" i="30" s="1"/>
  <c r="R22" i="30"/>
  <c r="Q22" i="30"/>
  <c r="H22" i="30"/>
  <c r="J22" i="30" s="1"/>
  <c r="AB21" i="30"/>
  <c r="U21" i="30"/>
  <c r="P21" i="30" s="1"/>
  <c r="R21" i="30"/>
  <c r="Q21" i="30"/>
  <c r="H21" i="30"/>
  <c r="J21" i="30" s="1"/>
  <c r="AB20" i="30"/>
  <c r="U20" i="30"/>
  <c r="P20" i="30" s="1"/>
  <c r="R20" i="30"/>
  <c r="Q20" i="30"/>
  <c r="H20" i="30"/>
  <c r="I20" i="30" s="1"/>
  <c r="K20" i="30" s="1"/>
  <c r="AB19" i="30"/>
  <c r="U19" i="30"/>
  <c r="P19" i="30" s="1"/>
  <c r="R19" i="30"/>
  <c r="Q19" i="30"/>
  <c r="H19" i="30"/>
  <c r="AB18" i="30"/>
  <c r="U18" i="30"/>
  <c r="P18" i="30" s="1"/>
  <c r="R18" i="30"/>
  <c r="Q18" i="30"/>
  <c r="H18" i="30"/>
  <c r="AB17" i="30"/>
  <c r="U17" i="30"/>
  <c r="P17" i="30" s="1"/>
  <c r="R17" i="30"/>
  <c r="Q17" i="30"/>
  <c r="I17" i="30"/>
  <c r="K17" i="30" s="1"/>
  <c r="L17" i="30" s="1"/>
  <c r="H17" i="30"/>
  <c r="J17" i="30" s="1"/>
  <c r="AB16" i="30"/>
  <c r="U16" i="30"/>
  <c r="R16" i="30"/>
  <c r="Q16" i="30"/>
  <c r="P16" i="30"/>
  <c r="H16" i="30"/>
  <c r="J16" i="30" s="1"/>
  <c r="AB15" i="30"/>
  <c r="U15" i="30"/>
  <c r="P15" i="30" s="1"/>
  <c r="R15" i="30"/>
  <c r="Q15" i="30"/>
  <c r="H15" i="30"/>
  <c r="J15" i="30" s="1"/>
  <c r="AB14" i="30"/>
  <c r="U14" i="30"/>
  <c r="P14" i="30" s="1"/>
  <c r="R14" i="30"/>
  <c r="Q14" i="30"/>
  <c r="H14" i="30"/>
  <c r="J14" i="30" s="1"/>
  <c r="AB13" i="30"/>
  <c r="U13" i="30"/>
  <c r="P13" i="30" s="1"/>
  <c r="R13" i="30"/>
  <c r="Q13" i="30"/>
  <c r="H13" i="30"/>
  <c r="I13" i="30" s="1"/>
  <c r="K13" i="30" s="1"/>
  <c r="AB12" i="30"/>
  <c r="U12" i="30"/>
  <c r="P12" i="30" s="1"/>
  <c r="R12" i="30"/>
  <c r="Q12" i="30"/>
  <c r="H12" i="30"/>
  <c r="J12" i="30" s="1"/>
  <c r="AB11" i="30"/>
  <c r="U11" i="30"/>
  <c r="P11" i="30" s="1"/>
  <c r="R11" i="30"/>
  <c r="Q11" i="30"/>
  <c r="H11" i="30"/>
  <c r="I11" i="30" s="1"/>
  <c r="K11" i="30" s="1"/>
  <c r="M11" i="30" s="1"/>
  <c r="AB10" i="30"/>
  <c r="U10" i="30"/>
  <c r="R10" i="30"/>
  <c r="Q10" i="30"/>
  <c r="P10" i="30"/>
  <c r="H10" i="30"/>
  <c r="J10" i="30" s="1"/>
  <c r="AB9" i="30"/>
  <c r="U9" i="30"/>
  <c r="P9" i="30" s="1"/>
  <c r="R9" i="30"/>
  <c r="Q9" i="30"/>
  <c r="H9" i="30"/>
  <c r="J9" i="30" s="1"/>
  <c r="AB8" i="30"/>
  <c r="U8" i="30"/>
  <c r="P8" i="30" s="1"/>
  <c r="R8" i="30"/>
  <c r="Q8" i="30"/>
  <c r="H8" i="30"/>
  <c r="I8" i="30" s="1"/>
  <c r="K8" i="30" s="1"/>
  <c r="AB7" i="30"/>
  <c r="U7" i="30"/>
  <c r="P7" i="30" s="1"/>
  <c r="R7" i="30"/>
  <c r="Q7" i="30"/>
  <c r="H7" i="30"/>
  <c r="J7" i="30" s="1"/>
  <c r="AB6" i="30"/>
  <c r="U6" i="30"/>
  <c r="P6" i="30" s="1"/>
  <c r="R6" i="30"/>
  <c r="Q6" i="30"/>
  <c r="H6" i="30"/>
  <c r="I6" i="30" s="1"/>
  <c r="K6" i="30" s="1"/>
  <c r="AB5" i="30"/>
  <c r="U5" i="30"/>
  <c r="P5" i="30" s="1"/>
  <c r="R5" i="30"/>
  <c r="Q5" i="30"/>
  <c r="H5" i="30"/>
  <c r="J5" i="30" s="1"/>
  <c r="AB4" i="30"/>
  <c r="U4" i="30"/>
  <c r="P4" i="30" s="1"/>
  <c r="R4" i="30"/>
  <c r="Q4" i="30"/>
  <c r="H4" i="30"/>
  <c r="J4" i="30" s="1"/>
  <c r="AB3" i="30"/>
  <c r="U3" i="30"/>
  <c r="R3" i="30"/>
  <c r="Q3" i="30"/>
  <c r="P3" i="30"/>
  <c r="H3" i="30"/>
  <c r="J3" i="30" s="1"/>
  <c r="AB2" i="30"/>
  <c r="U2" i="30"/>
  <c r="P2" i="30" s="1"/>
  <c r="R2" i="30"/>
  <c r="Q2" i="30"/>
  <c r="H2" i="30"/>
  <c r="J2" i="30" s="1"/>
  <c r="L505" i="30" l="1"/>
  <c r="M505" i="30"/>
  <c r="M648" i="30"/>
  <c r="L648" i="30"/>
  <c r="M840" i="30"/>
  <c r="L840" i="30"/>
  <c r="L44" i="30"/>
  <c r="M44" i="30"/>
  <c r="M453" i="30"/>
  <c r="L453" i="30"/>
  <c r="M439" i="30"/>
  <c r="L439" i="30"/>
  <c r="J23" i="30"/>
  <c r="I681" i="30"/>
  <c r="K681" i="30" s="1"/>
  <c r="I258" i="30"/>
  <c r="K258" i="30" s="1"/>
  <c r="M258" i="30" s="1"/>
  <c r="L298" i="30"/>
  <c r="I333" i="30"/>
  <c r="K333" i="30" s="1"/>
  <c r="M333" i="30" s="1"/>
  <c r="I604" i="30"/>
  <c r="K604" i="30" s="1"/>
  <c r="M604" i="30" s="1"/>
  <c r="J649" i="30"/>
  <c r="J698" i="30"/>
  <c r="I953" i="30"/>
  <c r="K953" i="30" s="1"/>
  <c r="J973" i="30"/>
  <c r="J1196" i="30"/>
  <c r="J1210" i="30"/>
  <c r="M1251" i="30"/>
  <c r="J1381" i="30"/>
  <c r="J27" i="30"/>
  <c r="J51" i="30"/>
  <c r="I108" i="30"/>
  <c r="K108" i="30" s="1"/>
  <c r="J126" i="30"/>
  <c r="J226" i="30"/>
  <c r="I312" i="30"/>
  <c r="K312" i="30" s="1"/>
  <c r="M312" i="30" s="1"/>
  <c r="I340" i="30"/>
  <c r="K340" i="30" s="1"/>
  <c r="J381" i="30"/>
  <c r="I455" i="30"/>
  <c r="K455" i="30" s="1"/>
  <c r="I524" i="30"/>
  <c r="K524" i="30" s="1"/>
  <c r="I580" i="30"/>
  <c r="K580" i="30" s="1"/>
  <c r="L580" i="30" s="1"/>
  <c r="I593" i="30"/>
  <c r="K593" i="30" s="1"/>
  <c r="M593" i="30" s="1"/>
  <c r="J719" i="30"/>
  <c r="J765" i="30"/>
  <c r="I841" i="30"/>
  <c r="K841" i="30" s="1"/>
  <c r="L841" i="30" s="1"/>
  <c r="L960" i="30"/>
  <c r="I963" i="30"/>
  <c r="K963" i="30" s="1"/>
  <c r="L973" i="30"/>
  <c r="I1039" i="30"/>
  <c r="K1039" i="30" s="1"/>
  <c r="I1085" i="30"/>
  <c r="K1085" i="30" s="1"/>
  <c r="J1096" i="30"/>
  <c r="I1158" i="30"/>
  <c r="K1158" i="30" s="1"/>
  <c r="L1269" i="30"/>
  <c r="I1307" i="30"/>
  <c r="K1307" i="30" s="1"/>
  <c r="M1307" i="30" s="1"/>
  <c r="I1338" i="30"/>
  <c r="K1338" i="30" s="1"/>
  <c r="I38" i="30"/>
  <c r="K38" i="30" s="1"/>
  <c r="I281" i="30"/>
  <c r="K281" i="30" s="1"/>
  <c r="M281" i="30" s="1"/>
  <c r="J553" i="30"/>
  <c r="I851" i="30"/>
  <c r="K851" i="30" s="1"/>
  <c r="I1109" i="30"/>
  <c r="K1109" i="30" s="1"/>
  <c r="J424" i="30"/>
  <c r="J439" i="30"/>
  <c r="I72" i="30"/>
  <c r="K72" i="30" s="1"/>
  <c r="L72" i="30" s="1"/>
  <c r="I98" i="30"/>
  <c r="K98" i="30" s="1"/>
  <c r="M98" i="30" s="1"/>
  <c r="I159" i="30"/>
  <c r="K159" i="30" s="1"/>
  <c r="I219" i="30"/>
  <c r="K219" i="30" s="1"/>
  <c r="I265" i="30"/>
  <c r="K265" i="30" s="1"/>
  <c r="I330" i="30"/>
  <c r="K330" i="30" s="1"/>
  <c r="M330" i="30" s="1"/>
  <c r="I517" i="30"/>
  <c r="K517" i="30" s="1"/>
  <c r="I539" i="30"/>
  <c r="K539" i="30" s="1"/>
  <c r="I584" i="30"/>
  <c r="K584" i="30" s="1"/>
  <c r="M584" i="30" s="1"/>
  <c r="I633" i="30"/>
  <c r="K633" i="30" s="1"/>
  <c r="L633" i="30" s="1"/>
  <c r="I653" i="30"/>
  <c r="K653" i="30" s="1"/>
  <c r="M719" i="30"/>
  <c r="J790" i="30"/>
  <c r="J858" i="30"/>
  <c r="I889" i="30"/>
  <c r="K889" i="30" s="1"/>
  <c r="J54" i="30"/>
  <c r="J111" i="30"/>
  <c r="J573" i="30"/>
  <c r="I656" i="30"/>
  <c r="K656" i="30" s="1"/>
  <c r="M656" i="30" s="1"/>
  <c r="J793" i="30"/>
  <c r="J942" i="30"/>
  <c r="I976" i="30"/>
  <c r="K976" i="30" s="1"/>
  <c r="I1035" i="30"/>
  <c r="K1035" i="30" s="1"/>
  <c r="I272" i="30"/>
  <c r="K272" i="30" s="1"/>
  <c r="M272" i="30" s="1"/>
  <c r="L462" i="30"/>
  <c r="I521" i="30"/>
  <c r="K521" i="30" s="1"/>
  <c r="L521" i="30" s="1"/>
  <c r="I567" i="30"/>
  <c r="K567" i="30" s="1"/>
  <c r="M567" i="30" s="1"/>
  <c r="J587" i="30"/>
  <c r="J800" i="30"/>
  <c r="J1116" i="30"/>
  <c r="J105" i="30"/>
  <c r="L292" i="30"/>
  <c r="I358" i="30"/>
  <c r="K358" i="30" s="1"/>
  <c r="M358" i="30" s="1"/>
  <c r="I561" i="30"/>
  <c r="K561" i="30" s="1"/>
  <c r="I967" i="30"/>
  <c r="K967" i="30" s="1"/>
  <c r="M967" i="30" s="1"/>
  <c r="J1005" i="30"/>
  <c r="I796" i="30"/>
  <c r="K796" i="30" s="1"/>
  <c r="M796" i="30" s="1"/>
  <c r="J315" i="30"/>
  <c r="J39" i="30"/>
  <c r="J66" i="30"/>
  <c r="J177" i="30"/>
  <c r="I191" i="30"/>
  <c r="K191" i="30" s="1"/>
  <c r="M191" i="30" s="1"/>
  <c r="I355" i="30"/>
  <c r="K355" i="30" s="1"/>
  <c r="I433" i="30"/>
  <c r="K433" i="30" s="1"/>
  <c r="L433" i="30" s="1"/>
  <c r="I612" i="30"/>
  <c r="K612" i="30" s="1"/>
  <c r="L630" i="30"/>
  <c r="J699" i="30"/>
  <c r="L706" i="30"/>
  <c r="J769" i="30"/>
  <c r="J797" i="30"/>
  <c r="M804" i="30"/>
  <c r="I862" i="30"/>
  <c r="K862" i="30" s="1"/>
  <c r="I873" i="30"/>
  <c r="K873" i="30" s="1"/>
  <c r="J880" i="30"/>
  <c r="I900" i="30"/>
  <c r="K900" i="30" s="1"/>
  <c r="M900" i="30" s="1"/>
  <c r="L1005" i="30"/>
  <c r="I1047" i="30"/>
  <c r="K1047" i="30" s="1"/>
  <c r="M1047" i="30" s="1"/>
  <c r="M1061" i="30"/>
  <c r="M1107" i="30"/>
  <c r="I1110" i="30"/>
  <c r="K1110" i="30" s="1"/>
  <c r="L1110" i="30" s="1"/>
  <c r="I1113" i="30"/>
  <c r="K1113" i="30" s="1"/>
  <c r="M1113" i="30" s="1"/>
  <c r="J1166" i="30"/>
  <c r="I1173" i="30"/>
  <c r="K1173" i="30" s="1"/>
  <c r="J1184" i="30"/>
  <c r="I21" i="30"/>
  <c r="K21" i="30" s="1"/>
  <c r="I234" i="30"/>
  <c r="K234" i="30" s="1"/>
  <c r="I256" i="30"/>
  <c r="K256" i="30" s="1"/>
  <c r="I393" i="30"/>
  <c r="K393" i="30" s="1"/>
  <c r="J404" i="30"/>
  <c r="I605" i="30"/>
  <c r="K605" i="30" s="1"/>
  <c r="I752" i="30"/>
  <c r="K752" i="30" s="1"/>
  <c r="I759" i="30"/>
  <c r="K759" i="30" s="1"/>
  <c r="I766" i="30"/>
  <c r="K766" i="30" s="1"/>
  <c r="M766" i="30" s="1"/>
  <c r="I836" i="30"/>
  <c r="K836" i="30" s="1"/>
  <c r="L880" i="30"/>
  <c r="I933" i="30"/>
  <c r="K933" i="30" s="1"/>
  <c r="J954" i="30"/>
  <c r="I1194" i="30"/>
  <c r="K1194" i="30" s="1"/>
  <c r="J120" i="30"/>
  <c r="I181" i="30"/>
  <c r="K181" i="30" s="1"/>
  <c r="M181" i="30" s="1"/>
  <c r="L404" i="30"/>
  <c r="J478" i="30"/>
  <c r="J585" i="30"/>
  <c r="I637" i="30"/>
  <c r="K637" i="30" s="1"/>
  <c r="J713" i="30"/>
  <c r="J866" i="30"/>
  <c r="I915" i="30"/>
  <c r="K915" i="30" s="1"/>
  <c r="J1177" i="30"/>
  <c r="M1318" i="30"/>
  <c r="I1329" i="30"/>
  <c r="K1329" i="30" s="1"/>
  <c r="J1247" i="30"/>
  <c r="J352" i="30"/>
  <c r="J440" i="30"/>
  <c r="I471" i="30"/>
  <c r="K471" i="30" s="1"/>
  <c r="I511" i="30"/>
  <c r="K511" i="30" s="1"/>
  <c r="J634" i="30"/>
  <c r="I890" i="30"/>
  <c r="K890" i="30" s="1"/>
  <c r="I1020" i="30"/>
  <c r="K1020" i="30" s="1"/>
  <c r="J1040" i="30"/>
  <c r="I206" i="30"/>
  <c r="K206" i="30" s="1"/>
  <c r="L206" i="30" s="1"/>
  <c r="L440" i="30"/>
  <c r="I555" i="30"/>
  <c r="K555" i="30" s="1"/>
  <c r="L555" i="30" s="1"/>
  <c r="L588" i="30"/>
  <c r="J665" i="30"/>
  <c r="I676" i="30"/>
  <c r="K676" i="30" s="1"/>
  <c r="I735" i="30"/>
  <c r="K735" i="30" s="1"/>
  <c r="L968" i="30"/>
  <c r="J1227" i="30"/>
  <c r="J768" i="30"/>
  <c r="I868" i="30"/>
  <c r="K868" i="30" s="1"/>
  <c r="M868" i="30" s="1"/>
  <c r="I982" i="30"/>
  <c r="K982" i="30" s="1"/>
  <c r="J1355" i="30"/>
  <c r="I29" i="30"/>
  <c r="K29" i="30" s="1"/>
  <c r="I228" i="30"/>
  <c r="K228" i="30" s="1"/>
  <c r="M228" i="30" s="1"/>
  <c r="L460" i="30"/>
  <c r="J648" i="30"/>
  <c r="I680" i="30"/>
  <c r="K680" i="30" s="1"/>
  <c r="L680" i="30" s="1"/>
  <c r="I690" i="30"/>
  <c r="K690" i="30" s="1"/>
  <c r="I795" i="30"/>
  <c r="K795" i="30" s="1"/>
  <c r="M795" i="30" s="1"/>
  <c r="I805" i="30"/>
  <c r="K805" i="30" s="1"/>
  <c r="J912" i="30"/>
  <c r="I1069" i="30"/>
  <c r="K1069" i="30" s="1"/>
  <c r="L1069" i="30" s="1"/>
  <c r="J1108" i="30"/>
  <c r="I1239" i="30"/>
  <c r="K1239" i="30" s="1"/>
  <c r="J343" i="30"/>
  <c r="J434" i="30"/>
  <c r="J444" i="30"/>
  <c r="J457" i="30"/>
  <c r="I572" i="30"/>
  <c r="K572" i="30" s="1"/>
  <c r="J621" i="30"/>
  <c r="J674" i="30"/>
  <c r="J1168" i="30"/>
  <c r="I373" i="30"/>
  <c r="K373" i="30" s="1"/>
  <c r="M457" i="30"/>
  <c r="I655" i="30"/>
  <c r="K655" i="30" s="1"/>
  <c r="I753" i="30"/>
  <c r="K753" i="30" s="1"/>
  <c r="J792" i="30"/>
  <c r="J905" i="30"/>
  <c r="J941" i="30"/>
  <c r="I959" i="30"/>
  <c r="K959" i="30" s="1"/>
  <c r="L959" i="30" s="1"/>
  <c r="I975" i="30"/>
  <c r="K975" i="30" s="1"/>
  <c r="I1087" i="30"/>
  <c r="K1087" i="30" s="1"/>
  <c r="L1087" i="30" s="1"/>
  <c r="I1105" i="30"/>
  <c r="K1105" i="30" s="1"/>
  <c r="J1142" i="30"/>
  <c r="J1164" i="30"/>
  <c r="J1182" i="30"/>
  <c r="I1344" i="30"/>
  <c r="K1344" i="30" s="1"/>
  <c r="J1049" i="30"/>
  <c r="I1284" i="30"/>
  <c r="K1284" i="30" s="1"/>
  <c r="I71" i="30"/>
  <c r="K71" i="30" s="1"/>
  <c r="M71" i="30" s="1"/>
  <c r="I405" i="30"/>
  <c r="K405" i="30" s="1"/>
  <c r="I569" i="30"/>
  <c r="K569" i="30" s="1"/>
  <c r="J579" i="30"/>
  <c r="I586" i="30"/>
  <c r="K586" i="30" s="1"/>
  <c r="L586" i="30" s="1"/>
  <c r="J592" i="30"/>
  <c r="I625" i="30"/>
  <c r="K625" i="30" s="1"/>
  <c r="M625" i="30" s="1"/>
  <c r="J687" i="30"/>
  <c r="J927" i="30"/>
  <c r="I1320" i="30"/>
  <c r="K1320" i="30" s="1"/>
  <c r="L1320" i="30" s="1"/>
  <c r="J374" i="30"/>
  <c r="J200" i="30"/>
  <c r="I218" i="30"/>
  <c r="K218" i="30" s="1"/>
  <c r="M218" i="30" s="1"/>
  <c r="I284" i="30"/>
  <c r="K284" i="30" s="1"/>
  <c r="I566" i="30"/>
  <c r="K566" i="30" s="1"/>
  <c r="I684" i="30"/>
  <c r="K684" i="30" s="1"/>
  <c r="M684" i="30" s="1"/>
  <c r="I743" i="30"/>
  <c r="K743" i="30" s="1"/>
  <c r="M743" i="30" s="1"/>
  <c r="J809" i="30"/>
  <c r="J888" i="30"/>
  <c r="I938" i="30"/>
  <c r="K938" i="30" s="1"/>
  <c r="I989" i="30"/>
  <c r="K989" i="30" s="1"/>
  <c r="I1021" i="30"/>
  <c r="K1021" i="30" s="1"/>
  <c r="M1021" i="30" s="1"/>
  <c r="J1077" i="30"/>
  <c r="I1217" i="30"/>
  <c r="K1217" i="30" s="1"/>
  <c r="I1119" i="30"/>
  <c r="K1119" i="30" s="1"/>
  <c r="J243" i="30"/>
  <c r="M945" i="30"/>
  <c r="I1063" i="30"/>
  <c r="K1063" i="30" s="1"/>
  <c r="I1115" i="30"/>
  <c r="K1115" i="30" s="1"/>
  <c r="L1115" i="30" s="1"/>
  <c r="J1136" i="30"/>
  <c r="M573" i="30"/>
  <c r="L573" i="30"/>
  <c r="L333" i="30"/>
  <c r="M585" i="30"/>
  <c r="L585" i="30"/>
  <c r="L50" i="30"/>
  <c r="M50" i="30"/>
  <c r="M767" i="30"/>
  <c r="L767" i="30"/>
  <c r="M21" i="30"/>
  <c r="L21" i="30"/>
  <c r="J538" i="30"/>
  <c r="I538" i="30"/>
  <c r="K538" i="30" s="1"/>
  <c r="M538" i="30" s="1"/>
  <c r="M639" i="30"/>
  <c r="L639" i="30"/>
  <c r="I774" i="30"/>
  <c r="K774" i="30" s="1"/>
  <c r="L774" i="30" s="1"/>
  <c r="J774" i="30"/>
  <c r="I233" i="30"/>
  <c r="K233" i="30" s="1"/>
  <c r="M233" i="30" s="1"/>
  <c r="J173" i="30"/>
  <c r="I173" i="30"/>
  <c r="K173" i="30" s="1"/>
  <c r="L701" i="30"/>
  <c r="M701" i="30"/>
  <c r="L852" i="30"/>
  <c r="M852" i="30"/>
  <c r="J464" i="30"/>
  <c r="I464" i="30"/>
  <c r="K464" i="30" s="1"/>
  <c r="L464" i="30" s="1"/>
  <c r="I695" i="30"/>
  <c r="K695" i="30" s="1"/>
  <c r="L705" i="30"/>
  <c r="M705" i="30"/>
  <c r="M240" i="30"/>
  <c r="L240" i="30"/>
  <c r="I322" i="30"/>
  <c r="K322" i="30" s="1"/>
  <c r="I475" i="30"/>
  <c r="K475" i="30" s="1"/>
  <c r="L475" i="30" s="1"/>
  <c r="I560" i="30"/>
  <c r="K560" i="30" s="1"/>
  <c r="I839" i="30"/>
  <c r="K839" i="30" s="1"/>
  <c r="L839" i="30" s="1"/>
  <c r="J922" i="30"/>
  <c r="I922" i="30"/>
  <c r="K922" i="30" s="1"/>
  <c r="I1058" i="30"/>
  <c r="K1058" i="30" s="1"/>
  <c r="M1058" i="30" s="1"/>
  <c r="J1058" i="30"/>
  <c r="M39" i="30"/>
  <c r="I131" i="30"/>
  <c r="K131" i="30" s="1"/>
  <c r="J131" i="30"/>
  <c r="J11" i="30"/>
  <c r="I296" i="30"/>
  <c r="K296" i="30" s="1"/>
  <c r="L492" i="30"/>
  <c r="I770" i="30"/>
  <c r="K770" i="30" s="1"/>
  <c r="M770" i="30" s="1"/>
  <c r="J770" i="30"/>
  <c r="M72" i="30"/>
  <c r="I386" i="30"/>
  <c r="K386" i="30" s="1"/>
  <c r="J386" i="30"/>
  <c r="J650" i="30"/>
  <c r="I650" i="30"/>
  <c r="K650" i="30" s="1"/>
  <c r="M650" i="30" s="1"/>
  <c r="I715" i="30"/>
  <c r="K715" i="30" s="1"/>
  <c r="J715" i="30"/>
  <c r="J908" i="30"/>
  <c r="I908" i="30"/>
  <c r="K908" i="30" s="1"/>
  <c r="J8" i="30"/>
  <c r="I33" i="30"/>
  <c r="K33" i="30" s="1"/>
  <c r="J55" i="30"/>
  <c r="I83" i="30"/>
  <c r="K83" i="30" s="1"/>
  <c r="J114" i="30"/>
  <c r="I114" i="30"/>
  <c r="K114" i="30" s="1"/>
  <c r="I121" i="30"/>
  <c r="K121" i="30" s="1"/>
  <c r="L121" i="30" s="1"/>
  <c r="J248" i="30"/>
  <c r="I264" i="30"/>
  <c r="K264" i="30" s="1"/>
  <c r="M264" i="30" s="1"/>
  <c r="I280" i="30"/>
  <c r="K280" i="30" s="1"/>
  <c r="L280" i="30" s="1"/>
  <c r="J280" i="30"/>
  <c r="J489" i="30"/>
  <c r="I489" i="30"/>
  <c r="K489" i="30" s="1"/>
  <c r="I37" i="30"/>
  <c r="K37" i="30" s="1"/>
  <c r="M37" i="30" s="1"/>
  <c r="J37" i="30"/>
  <c r="L46" i="30"/>
  <c r="M46" i="30"/>
  <c r="I87" i="30"/>
  <c r="K87" i="30" s="1"/>
  <c r="J87" i="30"/>
  <c r="J185" i="30"/>
  <c r="I185" i="30"/>
  <c r="K185" i="30" s="1"/>
  <c r="M185" i="30" s="1"/>
  <c r="M220" i="30"/>
  <c r="L220" i="30"/>
  <c r="L248" i="30"/>
  <c r="L712" i="30"/>
  <c r="M712" i="30"/>
  <c r="J944" i="30"/>
  <c r="I944" i="30"/>
  <c r="K944" i="30" s="1"/>
  <c r="J80" i="30"/>
  <c r="I118" i="30"/>
  <c r="K118" i="30" s="1"/>
  <c r="J153" i="30"/>
  <c r="I153" i="30"/>
  <c r="K153" i="30" s="1"/>
  <c r="M153" i="30" s="1"/>
  <c r="I217" i="30"/>
  <c r="K217" i="30" s="1"/>
  <c r="M217" i="30" s="1"/>
  <c r="J290" i="30"/>
  <c r="I436" i="30"/>
  <c r="K436" i="30" s="1"/>
  <c r="I644" i="30"/>
  <c r="K644" i="30" s="1"/>
  <c r="I709" i="30"/>
  <c r="K709" i="30" s="1"/>
  <c r="L709" i="30" s="1"/>
  <c r="J712" i="30"/>
  <c r="J744" i="30"/>
  <c r="L258" i="30"/>
  <c r="M277" i="30"/>
  <c r="I350" i="30"/>
  <c r="K350" i="30" s="1"/>
  <c r="M350" i="30" s="1"/>
  <c r="J350" i="30"/>
  <c r="I867" i="30"/>
  <c r="K867" i="30" s="1"/>
  <c r="J867" i="30"/>
  <c r="L948" i="30"/>
  <c r="M948" i="30"/>
  <c r="J50" i="30"/>
  <c r="J231" i="30"/>
  <c r="I231" i="30"/>
  <c r="K231" i="30" s="1"/>
  <c r="M231" i="30" s="1"/>
  <c r="I483" i="30"/>
  <c r="K483" i="30" s="1"/>
  <c r="J483" i="30"/>
  <c r="L496" i="30"/>
  <c r="J518" i="30"/>
  <c r="L547" i="30"/>
  <c r="I603" i="30"/>
  <c r="K603" i="30" s="1"/>
  <c r="M603" i="30" s="1"/>
  <c r="I77" i="30"/>
  <c r="K77" i="30" s="1"/>
  <c r="M77" i="30" s="1"/>
  <c r="J77" i="30"/>
  <c r="J303" i="30"/>
  <c r="I303" i="30"/>
  <c r="K303" i="30" s="1"/>
  <c r="L303" i="30" s="1"/>
  <c r="L330" i="30"/>
  <c r="J347" i="30"/>
  <c r="I347" i="30"/>
  <c r="K347" i="30" s="1"/>
  <c r="M347" i="30" s="1"/>
  <c r="I734" i="30"/>
  <c r="K734" i="30" s="1"/>
  <c r="J734" i="30"/>
  <c r="J806" i="30"/>
  <c r="J1045" i="30"/>
  <c r="I1045" i="30"/>
  <c r="K1045" i="30" s="1"/>
  <c r="J1235" i="30"/>
  <c r="I1235" i="30"/>
  <c r="K1235" i="30" s="1"/>
  <c r="I1376" i="30"/>
  <c r="K1376" i="30" s="1"/>
  <c r="J140" i="30"/>
  <c r="I394" i="30"/>
  <c r="K394" i="30" s="1"/>
  <c r="J394" i="30"/>
  <c r="J544" i="30"/>
  <c r="M806" i="30"/>
  <c r="M938" i="30"/>
  <c r="L938" i="30"/>
  <c r="J410" i="30"/>
  <c r="I410" i="30"/>
  <c r="K410" i="30" s="1"/>
  <c r="J133" i="30"/>
  <c r="I133" i="30"/>
  <c r="K133" i="30" s="1"/>
  <c r="J370" i="30"/>
  <c r="I370" i="30"/>
  <c r="K370" i="30" s="1"/>
  <c r="L713" i="30"/>
  <c r="M713" i="30"/>
  <c r="J1369" i="30"/>
  <c r="I1369" i="30"/>
  <c r="K1369" i="30" s="1"/>
  <c r="L1369" i="30" s="1"/>
  <c r="I102" i="30"/>
  <c r="K102" i="30" s="1"/>
  <c r="L102" i="30" s="1"/>
  <c r="J225" i="30"/>
  <c r="J288" i="30"/>
  <c r="J470" i="30"/>
  <c r="I470" i="30"/>
  <c r="K470" i="30" s="1"/>
  <c r="I596" i="30"/>
  <c r="K596" i="30" s="1"/>
  <c r="L596" i="30" s="1"/>
  <c r="I632" i="30"/>
  <c r="K632" i="30" s="1"/>
  <c r="J632" i="30"/>
  <c r="J673" i="30"/>
  <c r="I1095" i="30"/>
  <c r="K1095" i="30" s="1"/>
  <c r="L42" i="30"/>
  <c r="L67" i="30"/>
  <c r="M67" i="30"/>
  <c r="M288" i="30"/>
  <c r="I388" i="30"/>
  <c r="K388" i="30" s="1"/>
  <c r="J388" i="30"/>
  <c r="J451" i="30"/>
  <c r="I451" i="30"/>
  <c r="K451" i="30" s="1"/>
  <c r="L800" i="30"/>
  <c r="I324" i="30"/>
  <c r="K324" i="30" s="1"/>
  <c r="M324" i="30" s="1"/>
  <c r="J324" i="30"/>
  <c r="J420" i="30"/>
  <c r="I420" i="30"/>
  <c r="K420" i="30" s="1"/>
  <c r="M420" i="30" s="1"/>
  <c r="M717" i="30"/>
  <c r="L717" i="30"/>
  <c r="L787" i="30"/>
  <c r="M787" i="30"/>
  <c r="I64" i="30"/>
  <c r="K64" i="30" s="1"/>
  <c r="L272" i="30"/>
  <c r="L361" i="30"/>
  <c r="L587" i="30"/>
  <c r="J728" i="30"/>
  <c r="I728" i="30"/>
  <c r="K728" i="30" s="1"/>
  <c r="L728" i="30" s="1"/>
  <c r="I780" i="30"/>
  <c r="K780" i="30" s="1"/>
  <c r="J1088" i="30"/>
  <c r="I1088" i="30"/>
  <c r="K1088" i="30" s="1"/>
  <c r="I18" i="30"/>
  <c r="K18" i="30" s="1"/>
  <c r="M18" i="30" s="1"/>
  <c r="J18" i="30"/>
  <c r="M289" i="30"/>
  <c r="L289" i="30"/>
  <c r="I96" i="30"/>
  <c r="K96" i="30" s="1"/>
  <c r="J222" i="30"/>
  <c r="I222" i="30"/>
  <c r="K222" i="30" s="1"/>
  <c r="I392" i="30"/>
  <c r="K392" i="30" s="1"/>
  <c r="J392" i="30"/>
  <c r="J467" i="30"/>
  <c r="I467" i="30"/>
  <c r="K467" i="30" s="1"/>
  <c r="L467" i="30" s="1"/>
  <c r="L858" i="30"/>
  <c r="L1109" i="30"/>
  <c r="M1109" i="30"/>
  <c r="I727" i="30"/>
  <c r="K727" i="30" s="1"/>
  <c r="J727" i="30"/>
  <c r="I756" i="30"/>
  <c r="K756" i="30" s="1"/>
  <c r="J756" i="30"/>
  <c r="L793" i="30"/>
  <c r="M793" i="30"/>
  <c r="I1054" i="30"/>
  <c r="K1054" i="30" s="1"/>
  <c r="J1054" i="30"/>
  <c r="I1074" i="30"/>
  <c r="K1074" i="30" s="1"/>
  <c r="J1074" i="30"/>
  <c r="J1175" i="30"/>
  <c r="I1175" i="30"/>
  <c r="K1175" i="30" s="1"/>
  <c r="J1291" i="30"/>
  <c r="I1291" i="30"/>
  <c r="K1291" i="30" s="1"/>
  <c r="M1291" i="30" s="1"/>
  <c r="J1302" i="30"/>
  <c r="I1302" i="30"/>
  <c r="K1302" i="30" s="1"/>
  <c r="M1302" i="30" s="1"/>
  <c r="I1340" i="30"/>
  <c r="K1340" i="30" s="1"/>
  <c r="L1340" i="30" s="1"/>
  <c r="J1340" i="30"/>
  <c r="J1382" i="30"/>
  <c r="I1382" i="30"/>
  <c r="K1382" i="30" s="1"/>
  <c r="J618" i="30"/>
  <c r="I618" i="30"/>
  <c r="K618" i="30" s="1"/>
  <c r="I640" i="30"/>
  <c r="K640" i="30" s="1"/>
  <c r="J685" i="30"/>
  <c r="J697" i="30"/>
  <c r="J928" i="30"/>
  <c r="J951" i="30"/>
  <c r="I951" i="30"/>
  <c r="K951" i="30" s="1"/>
  <c r="M951" i="30" s="1"/>
  <c r="J993" i="30"/>
  <c r="J1120" i="30"/>
  <c r="I1120" i="30"/>
  <c r="K1120" i="30" s="1"/>
  <c r="J1147" i="30"/>
  <c r="I1147" i="30"/>
  <c r="K1147" i="30" s="1"/>
  <c r="J1209" i="30"/>
  <c r="J983" i="30"/>
  <c r="I983" i="30"/>
  <c r="K983" i="30" s="1"/>
  <c r="M983" i="30" s="1"/>
  <c r="I1117" i="30"/>
  <c r="K1117" i="30" s="1"/>
  <c r="M1117" i="30" s="1"/>
  <c r="J1117" i="30"/>
  <c r="M1242" i="30"/>
  <c r="L1242" i="30"/>
  <c r="I1256" i="30"/>
  <c r="K1256" i="30" s="1"/>
  <c r="M1256" i="30" s="1"/>
  <c r="J1256" i="30"/>
  <c r="J718" i="30"/>
  <c r="I718" i="30"/>
  <c r="K718" i="30" s="1"/>
  <c r="J741" i="30"/>
  <c r="I741" i="30"/>
  <c r="K741" i="30" s="1"/>
  <c r="J961" i="30"/>
  <c r="I961" i="30"/>
  <c r="K961" i="30" s="1"/>
  <c r="I1028" i="30"/>
  <c r="K1028" i="30" s="1"/>
  <c r="J1028" i="30"/>
  <c r="M1068" i="30"/>
  <c r="J1111" i="30"/>
  <c r="I1111" i="30"/>
  <c r="K1111" i="30" s="1"/>
  <c r="I1114" i="30"/>
  <c r="K1114" i="30" s="1"/>
  <c r="J1114" i="30"/>
  <c r="M1355" i="30"/>
  <c r="L1355" i="30"/>
  <c r="I1366" i="30"/>
  <c r="K1366" i="30" s="1"/>
  <c r="I15" i="30"/>
  <c r="K15" i="30" s="1"/>
  <c r="L15" i="30" s="1"/>
  <c r="I62" i="30"/>
  <c r="K62" i="30" s="1"/>
  <c r="I195" i="30"/>
  <c r="K195" i="30" s="1"/>
  <c r="M195" i="30" s="1"/>
  <c r="I198" i="30"/>
  <c r="K198" i="30" s="1"/>
  <c r="I246" i="30"/>
  <c r="K246" i="30" s="1"/>
  <c r="M246" i="30" s="1"/>
  <c r="I251" i="30"/>
  <c r="K251" i="30" s="1"/>
  <c r="I278" i="30"/>
  <c r="K278" i="30" s="1"/>
  <c r="I304" i="30"/>
  <c r="K304" i="30" s="1"/>
  <c r="M304" i="30" s="1"/>
  <c r="I310" i="30"/>
  <c r="K310" i="30" s="1"/>
  <c r="M310" i="30" s="1"/>
  <c r="J320" i="30"/>
  <c r="I341" i="30"/>
  <c r="K341" i="30" s="1"/>
  <c r="I366" i="30"/>
  <c r="K366" i="30" s="1"/>
  <c r="M366" i="30" s="1"/>
  <c r="I415" i="30"/>
  <c r="K415" i="30" s="1"/>
  <c r="M415" i="30" s="1"/>
  <c r="I418" i="30"/>
  <c r="K418" i="30" s="1"/>
  <c r="M418" i="30" s="1"/>
  <c r="I458" i="30"/>
  <c r="K458" i="30" s="1"/>
  <c r="M461" i="30"/>
  <c r="I473" i="30"/>
  <c r="K473" i="30" s="1"/>
  <c r="L473" i="30" s="1"/>
  <c r="I504" i="30"/>
  <c r="K504" i="30" s="1"/>
  <c r="M504" i="30" s="1"/>
  <c r="J510" i="30"/>
  <c r="I513" i="30"/>
  <c r="K513" i="30" s="1"/>
  <c r="M513" i="30" s="1"/>
  <c r="I525" i="30"/>
  <c r="K525" i="30" s="1"/>
  <c r="M525" i="30" s="1"/>
  <c r="J554" i="30"/>
  <c r="I568" i="30"/>
  <c r="K568" i="30" s="1"/>
  <c r="I683" i="30"/>
  <c r="K683" i="30" s="1"/>
  <c r="L683" i="30" s="1"/>
  <c r="I704" i="30"/>
  <c r="K704" i="30" s="1"/>
  <c r="M754" i="30"/>
  <c r="L754" i="30"/>
  <c r="J784" i="30"/>
  <c r="L980" i="30"/>
  <c r="M980" i="30"/>
  <c r="J998" i="30"/>
  <c r="I998" i="30"/>
  <c r="K998" i="30" s="1"/>
  <c r="J1075" i="30"/>
  <c r="I1075" i="30"/>
  <c r="K1075" i="30" s="1"/>
  <c r="M1141" i="30"/>
  <c r="L1141" i="30"/>
  <c r="I1180" i="30"/>
  <c r="K1180" i="30" s="1"/>
  <c r="L1180" i="30" s="1"/>
  <c r="I1249" i="30"/>
  <c r="K1249" i="30" s="1"/>
  <c r="M1249" i="30" s="1"/>
  <c r="I31" i="30"/>
  <c r="K31" i="30" s="1"/>
  <c r="L31" i="30" s="1"/>
  <c r="J48" i="30"/>
  <c r="I53" i="30"/>
  <c r="K53" i="30" s="1"/>
  <c r="M53" i="30" s="1"/>
  <c r="I75" i="30"/>
  <c r="K75" i="30" s="1"/>
  <c r="I78" i="30"/>
  <c r="K78" i="30" s="1"/>
  <c r="M78" i="30" s="1"/>
  <c r="I192" i="30"/>
  <c r="K192" i="30" s="1"/>
  <c r="I201" i="30"/>
  <c r="K201" i="30" s="1"/>
  <c r="M201" i="30" s="1"/>
  <c r="I237" i="30"/>
  <c r="K237" i="30" s="1"/>
  <c r="M237" i="30" s="1"/>
  <c r="I318" i="30"/>
  <c r="K318" i="30" s="1"/>
  <c r="I325" i="30"/>
  <c r="K325" i="30" s="1"/>
  <c r="L325" i="30" s="1"/>
  <c r="J336" i="30"/>
  <c r="I364" i="30"/>
  <c r="K364" i="30" s="1"/>
  <c r="J421" i="30"/>
  <c r="I449" i="30"/>
  <c r="K449" i="30" s="1"/>
  <c r="L449" i="30" s="1"/>
  <c r="I456" i="30"/>
  <c r="K456" i="30" s="1"/>
  <c r="I479" i="30"/>
  <c r="K479" i="30" s="1"/>
  <c r="I495" i="30"/>
  <c r="K495" i="30" s="1"/>
  <c r="M510" i="30"/>
  <c r="I519" i="30"/>
  <c r="K519" i="30" s="1"/>
  <c r="I606" i="30"/>
  <c r="K606" i="30" s="1"/>
  <c r="L606" i="30" s="1"/>
  <c r="I638" i="30"/>
  <c r="K638" i="30" s="1"/>
  <c r="M638" i="30" s="1"/>
  <c r="J638" i="30"/>
  <c r="I670" i="30"/>
  <c r="K670" i="30" s="1"/>
  <c r="M670" i="30" s="1"/>
  <c r="I686" i="30"/>
  <c r="K686" i="30" s="1"/>
  <c r="I725" i="30"/>
  <c r="K725" i="30" s="1"/>
  <c r="J754" i="30"/>
  <c r="I810" i="30"/>
  <c r="K810" i="30" s="1"/>
  <c r="J810" i="30"/>
  <c r="I823" i="30"/>
  <c r="K823" i="30" s="1"/>
  <c r="J859" i="30"/>
  <c r="I859" i="30"/>
  <c r="K859" i="30" s="1"/>
  <c r="I952" i="30"/>
  <c r="K952" i="30" s="1"/>
  <c r="M952" i="30" s="1"/>
  <c r="J974" i="30"/>
  <c r="J1022" i="30"/>
  <c r="I1022" i="30"/>
  <c r="K1022" i="30" s="1"/>
  <c r="L1042" i="30"/>
  <c r="M1042" i="30"/>
  <c r="I1232" i="30"/>
  <c r="K1232" i="30" s="1"/>
  <c r="M1232" i="30" s="1"/>
  <c r="I1253" i="30"/>
  <c r="K1253" i="30" s="1"/>
  <c r="J1253" i="30"/>
  <c r="J6" i="30"/>
  <c r="I211" i="30"/>
  <c r="K211" i="30" s="1"/>
  <c r="L211" i="30" s="1"/>
  <c r="I257" i="30"/>
  <c r="K257" i="30" s="1"/>
  <c r="J268" i="30"/>
  <c r="I276" i="30"/>
  <c r="K276" i="30" s="1"/>
  <c r="I291" i="30"/>
  <c r="K291" i="30" s="1"/>
  <c r="J293" i="30"/>
  <c r="I328" i="30"/>
  <c r="K328" i="30" s="1"/>
  <c r="L328" i="30" s="1"/>
  <c r="I384" i="30"/>
  <c r="K384" i="30" s="1"/>
  <c r="J402" i="30"/>
  <c r="I408" i="30"/>
  <c r="K408" i="30" s="1"/>
  <c r="M408" i="30" s="1"/>
  <c r="I413" i="30"/>
  <c r="K413" i="30" s="1"/>
  <c r="L413" i="30" s="1"/>
  <c r="I443" i="30"/>
  <c r="K443" i="30" s="1"/>
  <c r="I487" i="30"/>
  <c r="K487" i="30" s="1"/>
  <c r="I493" i="30"/>
  <c r="K493" i="30" s="1"/>
  <c r="L493" i="30" s="1"/>
  <c r="J501" i="30"/>
  <c r="I507" i="30"/>
  <c r="K507" i="30" s="1"/>
  <c r="I545" i="30"/>
  <c r="K545" i="30" s="1"/>
  <c r="M545" i="30" s="1"/>
  <c r="I613" i="30"/>
  <c r="K613" i="30" s="1"/>
  <c r="I616" i="30"/>
  <c r="K616" i="30" s="1"/>
  <c r="L616" i="30" s="1"/>
  <c r="J677" i="30"/>
  <c r="M791" i="30"/>
  <c r="I817" i="30"/>
  <c r="K817" i="30" s="1"/>
  <c r="I820" i="30"/>
  <c r="K820" i="30" s="1"/>
  <c r="I856" i="30"/>
  <c r="K856" i="30" s="1"/>
  <c r="I865" i="30"/>
  <c r="K865" i="30" s="1"/>
  <c r="J919" i="30"/>
  <c r="I919" i="30"/>
  <c r="K919" i="30" s="1"/>
  <c r="L919" i="30" s="1"/>
  <c r="J1042" i="30"/>
  <c r="J1246" i="30"/>
  <c r="I1267" i="30"/>
  <c r="K1267" i="30" s="1"/>
  <c r="M1267" i="30" s="1"/>
  <c r="J1296" i="30"/>
  <c r="I3" i="30"/>
  <c r="K3" i="30" s="1"/>
  <c r="M3" i="30" s="1"/>
  <c r="J94" i="30"/>
  <c r="I97" i="30"/>
  <c r="K97" i="30" s="1"/>
  <c r="M97" i="30" s="1"/>
  <c r="J100" i="30"/>
  <c r="I106" i="30"/>
  <c r="K106" i="30" s="1"/>
  <c r="L106" i="30" s="1"/>
  <c r="I129" i="30"/>
  <c r="K129" i="30" s="1"/>
  <c r="J141" i="30"/>
  <c r="J160" i="30"/>
  <c r="J180" i="30"/>
  <c r="J254" i="30"/>
  <c r="J283" i="30"/>
  <c r="I316" i="30"/>
  <c r="K316" i="30" s="1"/>
  <c r="I334" i="30"/>
  <c r="K334" i="30" s="1"/>
  <c r="J344" i="30"/>
  <c r="J362" i="30"/>
  <c r="J452" i="30"/>
  <c r="J778" i="30"/>
  <c r="I778" i="30"/>
  <c r="K778" i="30" s="1"/>
  <c r="M778" i="30" s="1"/>
  <c r="I781" i="30"/>
  <c r="K781" i="30" s="1"/>
  <c r="L781" i="30" s="1"/>
  <c r="I807" i="30"/>
  <c r="K807" i="30" s="1"/>
  <c r="J807" i="30"/>
  <c r="I902" i="30"/>
  <c r="K902" i="30" s="1"/>
  <c r="J902" i="30"/>
  <c r="J968" i="30"/>
  <c r="I991" i="30"/>
  <c r="K991" i="30" s="1"/>
  <c r="M991" i="30" s="1"/>
  <c r="I1032" i="30"/>
  <c r="K1032" i="30" s="1"/>
  <c r="J1032" i="30"/>
  <c r="I1125" i="30"/>
  <c r="K1125" i="30" s="1"/>
  <c r="L1125" i="30" s="1"/>
  <c r="I1300" i="30"/>
  <c r="K1300" i="30" s="1"/>
  <c r="J1300" i="30"/>
  <c r="M1324" i="30"/>
  <c r="L1324" i="30"/>
  <c r="M674" i="30"/>
  <c r="L674" i="30"/>
  <c r="J693" i="30"/>
  <c r="I693" i="30"/>
  <c r="K693" i="30" s="1"/>
  <c r="M707" i="30"/>
  <c r="L707" i="30"/>
  <c r="I949" i="30"/>
  <c r="K949" i="30" s="1"/>
  <c r="L949" i="30" s="1"/>
  <c r="J949" i="30"/>
  <c r="I1086" i="30"/>
  <c r="K1086" i="30" s="1"/>
  <c r="J1086" i="30"/>
  <c r="I1236" i="30"/>
  <c r="K1236" i="30" s="1"/>
  <c r="J1236" i="30"/>
  <c r="M1377" i="30"/>
  <c r="L1377" i="30"/>
  <c r="I25" i="30"/>
  <c r="K25" i="30" s="1"/>
  <c r="M25" i="30" s="1"/>
  <c r="J220" i="30"/>
  <c r="I229" i="30"/>
  <c r="K229" i="30" s="1"/>
  <c r="M229" i="30" s="1"/>
  <c r="J240" i="30"/>
  <c r="I262" i="30"/>
  <c r="K262" i="30" s="1"/>
  <c r="M262" i="30" s="1"/>
  <c r="I271" i="30"/>
  <c r="K271" i="30" s="1"/>
  <c r="I297" i="30"/>
  <c r="K297" i="30" s="1"/>
  <c r="I299" i="30"/>
  <c r="K299" i="30" s="1"/>
  <c r="J308" i="30"/>
  <c r="I339" i="30"/>
  <c r="K339" i="30" s="1"/>
  <c r="M339" i="30" s="1"/>
  <c r="I354" i="30"/>
  <c r="K354" i="30" s="1"/>
  <c r="I360" i="30"/>
  <c r="K360" i="30" s="1"/>
  <c r="L360" i="30" s="1"/>
  <c r="I369" i="30"/>
  <c r="K369" i="30" s="1"/>
  <c r="L369" i="30" s="1"/>
  <c r="I375" i="30"/>
  <c r="K375" i="30" s="1"/>
  <c r="J482" i="30"/>
  <c r="J498" i="30"/>
  <c r="I529" i="30"/>
  <c r="K529" i="30" s="1"/>
  <c r="L529" i="30" s="1"/>
  <c r="I564" i="30"/>
  <c r="K564" i="30" s="1"/>
  <c r="J601" i="30"/>
  <c r="J645" i="30"/>
  <c r="J716" i="30"/>
  <c r="I745" i="30"/>
  <c r="K745" i="30" s="1"/>
  <c r="M745" i="30" s="1"/>
  <c r="L768" i="30"/>
  <c r="J785" i="30"/>
  <c r="I785" i="30"/>
  <c r="K785" i="30" s="1"/>
  <c r="M785" i="30" s="1"/>
  <c r="J847" i="30"/>
  <c r="I847" i="30"/>
  <c r="K847" i="30" s="1"/>
  <c r="M847" i="30" s="1"/>
  <c r="J892" i="30"/>
  <c r="I913" i="30"/>
  <c r="K913" i="30" s="1"/>
  <c r="L913" i="30" s="1"/>
  <c r="J923" i="30"/>
  <c r="I923" i="30"/>
  <c r="K923" i="30" s="1"/>
  <c r="I936" i="30"/>
  <c r="K936" i="30" s="1"/>
  <c r="I1197" i="30"/>
  <c r="K1197" i="30" s="1"/>
  <c r="J1293" i="30"/>
  <c r="I1293" i="30"/>
  <c r="K1293" i="30" s="1"/>
  <c r="J1314" i="30"/>
  <c r="L482" i="30"/>
  <c r="I491" i="30"/>
  <c r="K491" i="30" s="1"/>
  <c r="M491" i="30" s="1"/>
  <c r="J636" i="30"/>
  <c r="I636" i="30"/>
  <c r="K636" i="30" s="1"/>
  <c r="L636" i="30" s="1"/>
  <c r="L645" i="30"/>
  <c r="M732" i="30"/>
  <c r="I916" i="30"/>
  <c r="K916" i="30" s="1"/>
  <c r="M916" i="30" s="1"/>
  <c r="J916" i="30"/>
  <c r="M1115" i="30"/>
  <c r="M1122" i="30"/>
  <c r="J1308" i="30"/>
  <c r="M1311" i="30"/>
  <c r="L1381" i="30"/>
  <c r="M1381" i="30"/>
  <c r="J46" i="30"/>
  <c r="I85" i="30"/>
  <c r="K85" i="30" s="1"/>
  <c r="M85" i="30" s="1"/>
  <c r="J88" i="30"/>
  <c r="I132" i="30"/>
  <c r="K132" i="30" s="1"/>
  <c r="L132" i="30" s="1"/>
  <c r="I135" i="30"/>
  <c r="K135" i="30" s="1"/>
  <c r="L135" i="30" s="1"/>
  <c r="I196" i="30"/>
  <c r="K196" i="30" s="1"/>
  <c r="M196" i="30" s="1"/>
  <c r="L752" i="30"/>
  <c r="M752" i="30"/>
  <c r="J835" i="30"/>
  <c r="I835" i="30"/>
  <c r="K835" i="30" s="1"/>
  <c r="J1036" i="30"/>
  <c r="I1036" i="30"/>
  <c r="K1036" i="30" s="1"/>
  <c r="M1036" i="30" s="1"/>
  <c r="J1043" i="30"/>
  <c r="I1043" i="30"/>
  <c r="K1043" i="30" s="1"/>
  <c r="J1233" i="30"/>
  <c r="I1233" i="30"/>
  <c r="K1233" i="30" s="1"/>
  <c r="M1233" i="30" s="1"/>
  <c r="I1297" i="30"/>
  <c r="K1297" i="30" s="1"/>
  <c r="J1297" i="30"/>
  <c r="J1364" i="30"/>
  <c r="I1364" i="30"/>
  <c r="K1364" i="30" s="1"/>
  <c r="M1364" i="30" s="1"/>
  <c r="J13" i="30"/>
  <c r="I32" i="30"/>
  <c r="K32" i="30" s="1"/>
  <c r="M32" i="30" s="1"/>
  <c r="I35" i="30"/>
  <c r="K35" i="30" s="1"/>
  <c r="M35" i="30" s="1"/>
  <c r="J65" i="30"/>
  <c r="I73" i="30"/>
  <c r="K73" i="30" s="1"/>
  <c r="L73" i="30" s="1"/>
  <c r="I79" i="30"/>
  <c r="K79" i="30" s="1"/>
  <c r="M79" i="30" s="1"/>
  <c r="I149" i="30"/>
  <c r="K149" i="30" s="1"/>
  <c r="M149" i="30" s="1"/>
  <c r="I158" i="30"/>
  <c r="K158" i="30" s="1"/>
  <c r="M158" i="30" s="1"/>
  <c r="I199" i="30"/>
  <c r="K199" i="30" s="1"/>
  <c r="M199" i="30" s="1"/>
  <c r="I232" i="30"/>
  <c r="K232" i="30" s="1"/>
  <c r="M232" i="30" s="1"/>
  <c r="I252" i="30"/>
  <c r="K252" i="30" s="1"/>
  <c r="I311" i="30"/>
  <c r="K311" i="30" s="1"/>
  <c r="M311" i="30" s="1"/>
  <c r="I321" i="30"/>
  <c r="K321" i="30" s="1"/>
  <c r="L321" i="30" s="1"/>
  <c r="I337" i="30"/>
  <c r="K337" i="30" s="1"/>
  <c r="J387" i="30"/>
  <c r="I411" i="30"/>
  <c r="K411" i="30" s="1"/>
  <c r="J416" i="30"/>
  <c r="J419" i="30"/>
  <c r="I438" i="30"/>
  <c r="K438" i="30" s="1"/>
  <c r="I474" i="30"/>
  <c r="K474" i="30" s="1"/>
  <c r="M474" i="30" s="1"/>
  <c r="J502" i="30"/>
  <c r="I526" i="30"/>
  <c r="K526" i="30" s="1"/>
  <c r="M526" i="30" s="1"/>
  <c r="I533" i="30"/>
  <c r="K533" i="30" s="1"/>
  <c r="M586" i="30"/>
  <c r="I598" i="30"/>
  <c r="K598" i="30" s="1"/>
  <c r="L598" i="30" s="1"/>
  <c r="J624" i="30"/>
  <c r="I678" i="30"/>
  <c r="K678" i="30" s="1"/>
  <c r="L684" i="30"/>
  <c r="L696" i="30"/>
  <c r="J705" i="30"/>
  <c r="J755" i="30"/>
  <c r="L975" i="30"/>
  <c r="M975" i="30"/>
  <c r="J992" i="30"/>
  <c r="I992" i="30"/>
  <c r="K992" i="30" s="1"/>
  <c r="J1060" i="30"/>
  <c r="M1247" i="30"/>
  <c r="L1247" i="30"/>
  <c r="J1290" i="30"/>
  <c r="L65" i="30"/>
  <c r="I238" i="30"/>
  <c r="K238" i="30" s="1"/>
  <c r="I269" i="30"/>
  <c r="K269" i="30" s="1"/>
  <c r="I367" i="30"/>
  <c r="K367" i="30" s="1"/>
  <c r="M367" i="30" s="1"/>
  <c r="I400" i="30"/>
  <c r="K400" i="30" s="1"/>
  <c r="L584" i="30"/>
  <c r="L624" i="30"/>
  <c r="J808" i="30"/>
  <c r="I808" i="30"/>
  <c r="K808" i="30" s="1"/>
  <c r="M808" i="30" s="1"/>
  <c r="L851" i="30"/>
  <c r="M851" i="30"/>
  <c r="L860" i="30"/>
  <c r="J863" i="30"/>
  <c r="I863" i="30"/>
  <c r="K863" i="30" s="1"/>
  <c r="J1003" i="30"/>
  <c r="I1003" i="30"/>
  <c r="K1003" i="30" s="1"/>
  <c r="L1003" i="30" s="1"/>
  <c r="I1050" i="30"/>
  <c r="K1050" i="30" s="1"/>
  <c r="J1050" i="30"/>
  <c r="L1146" i="30"/>
  <c r="M1146" i="30"/>
  <c r="I1178" i="30"/>
  <c r="K1178" i="30" s="1"/>
  <c r="L1178" i="30" s="1"/>
  <c r="J1178" i="30"/>
  <c r="I1237" i="30"/>
  <c r="K1237" i="30" s="1"/>
  <c r="J1237" i="30"/>
  <c r="I4" i="30"/>
  <c r="K4" i="30" s="1"/>
  <c r="M4" i="30" s="1"/>
  <c r="I63" i="30"/>
  <c r="K63" i="30" s="1"/>
  <c r="M63" i="30" s="1"/>
  <c r="J95" i="30"/>
  <c r="I123" i="30"/>
  <c r="K123" i="30" s="1"/>
  <c r="M123" i="30" s="1"/>
  <c r="I155" i="30"/>
  <c r="K155" i="30" s="1"/>
  <c r="L155" i="30" s="1"/>
  <c r="I178" i="30"/>
  <c r="K178" i="30" s="1"/>
  <c r="M178" i="30" s="1"/>
  <c r="I224" i="30"/>
  <c r="K224" i="30" s="1"/>
  <c r="M224" i="30" s="1"/>
  <c r="I250" i="30"/>
  <c r="K250" i="30" s="1"/>
  <c r="I279" i="30"/>
  <c r="K279" i="30" s="1"/>
  <c r="M279" i="30" s="1"/>
  <c r="I317" i="30"/>
  <c r="K317" i="30" s="1"/>
  <c r="I326" i="30"/>
  <c r="K326" i="30" s="1"/>
  <c r="I335" i="30"/>
  <c r="K335" i="30" s="1"/>
  <c r="I342" i="30"/>
  <c r="K342" i="30" s="1"/>
  <c r="I365" i="30"/>
  <c r="K365" i="30" s="1"/>
  <c r="I403" i="30"/>
  <c r="K403" i="30" s="1"/>
  <c r="M403" i="30" s="1"/>
  <c r="I409" i="30"/>
  <c r="K409" i="30" s="1"/>
  <c r="L409" i="30" s="1"/>
  <c r="J776" i="30"/>
  <c r="I776" i="30"/>
  <c r="K776" i="30" s="1"/>
  <c r="M776" i="30" s="1"/>
  <c r="J779" i="30"/>
  <c r="I779" i="30"/>
  <c r="K779" i="30" s="1"/>
  <c r="J966" i="30"/>
  <c r="I966" i="30"/>
  <c r="K966" i="30" s="1"/>
  <c r="M966" i="30" s="1"/>
  <c r="J1315" i="30"/>
  <c r="I1315" i="30"/>
  <c r="K1315" i="30" s="1"/>
  <c r="I188" i="30"/>
  <c r="K188" i="30" s="1"/>
  <c r="M188" i="30" s="1"/>
  <c r="J260" i="30"/>
  <c r="I319" i="30"/>
  <c r="K319" i="30" s="1"/>
  <c r="M319" i="30" s="1"/>
  <c r="I363" i="30"/>
  <c r="K363" i="30" s="1"/>
  <c r="I414" i="30"/>
  <c r="K414" i="30" s="1"/>
  <c r="M414" i="30" s="1"/>
  <c r="I425" i="30"/>
  <c r="K425" i="30" s="1"/>
  <c r="M425" i="30" s="1"/>
  <c r="I466" i="30"/>
  <c r="K466" i="30" s="1"/>
  <c r="I469" i="30"/>
  <c r="K469" i="30" s="1"/>
  <c r="I494" i="30"/>
  <c r="K494" i="30" s="1"/>
  <c r="J496" i="30"/>
  <c r="I499" i="30"/>
  <c r="K499" i="30" s="1"/>
  <c r="L499" i="30" s="1"/>
  <c r="I546" i="30"/>
  <c r="K546" i="30" s="1"/>
  <c r="J575" i="30"/>
  <c r="I578" i="30"/>
  <c r="K578" i="30" s="1"/>
  <c r="M578" i="30" s="1"/>
  <c r="J589" i="30"/>
  <c r="J838" i="30"/>
  <c r="I931" i="30"/>
  <c r="K931" i="30" s="1"/>
  <c r="I934" i="30"/>
  <c r="K934" i="30" s="1"/>
  <c r="J934" i="30"/>
  <c r="J957" i="30"/>
  <c r="I957" i="30"/>
  <c r="K957" i="30" s="1"/>
  <c r="J1161" i="30"/>
  <c r="I1161" i="30"/>
  <c r="K1161" i="30" s="1"/>
  <c r="M1161" i="30" s="1"/>
  <c r="J44" i="30"/>
  <c r="J130" i="30"/>
  <c r="I309" i="30"/>
  <c r="K309" i="30" s="1"/>
  <c r="L309" i="30" s="1"/>
  <c r="J385" i="30"/>
  <c r="I646" i="30"/>
  <c r="K646" i="30" s="1"/>
  <c r="J646" i="30"/>
  <c r="M665" i="30"/>
  <c r="J733" i="30"/>
  <c r="J736" i="30"/>
  <c r="I736" i="30"/>
  <c r="K736" i="30" s="1"/>
  <c r="M736" i="30" s="1"/>
  <c r="L743" i="30"/>
  <c r="J825" i="30"/>
  <c r="I914" i="30"/>
  <c r="K914" i="30" s="1"/>
  <c r="M914" i="30" s="1"/>
  <c r="J914" i="30"/>
  <c r="J947" i="30"/>
  <c r="I947" i="30"/>
  <c r="K947" i="30" s="1"/>
  <c r="J960" i="30"/>
  <c r="M1182" i="30"/>
  <c r="J1216" i="30"/>
  <c r="J1241" i="30"/>
  <c r="I1241" i="30"/>
  <c r="K1241" i="30" s="1"/>
  <c r="M1241" i="30" s="1"/>
  <c r="I1162" i="30"/>
  <c r="K1162" i="30" s="1"/>
  <c r="I1230" i="30"/>
  <c r="K1230" i="30" s="1"/>
  <c r="I1326" i="30"/>
  <c r="K1326" i="30" s="1"/>
  <c r="L1326" i="30" s="1"/>
  <c r="I1112" i="30"/>
  <c r="K1112" i="30" s="1"/>
  <c r="J1135" i="30"/>
  <c r="I1159" i="30"/>
  <c r="K1159" i="30" s="1"/>
  <c r="M1159" i="30" s="1"/>
  <c r="I1165" i="30"/>
  <c r="K1165" i="30" s="1"/>
  <c r="M1165" i="30" s="1"/>
  <c r="I1201" i="30"/>
  <c r="K1201" i="30" s="1"/>
  <c r="M1201" i="30" s="1"/>
  <c r="I1224" i="30"/>
  <c r="K1224" i="30" s="1"/>
  <c r="J804" i="30"/>
  <c r="J815" i="30"/>
  <c r="I861" i="30"/>
  <c r="K861" i="30" s="1"/>
  <c r="M861" i="30" s="1"/>
  <c r="J872" i="30"/>
  <c r="J911" i="30"/>
  <c r="I1093" i="30"/>
  <c r="K1093" i="30" s="1"/>
  <c r="I1099" i="30"/>
  <c r="K1099" i="30" s="1"/>
  <c r="M1099" i="30" s="1"/>
  <c r="M1102" i="30"/>
  <c r="J1129" i="30"/>
  <c r="J1141" i="30"/>
  <c r="M1156" i="30"/>
  <c r="J1195" i="30"/>
  <c r="J1244" i="30"/>
  <c r="I1345" i="30"/>
  <c r="K1345" i="30" s="1"/>
  <c r="I896" i="30"/>
  <c r="K896" i="30" s="1"/>
  <c r="I1078" i="30"/>
  <c r="K1078" i="30" s="1"/>
  <c r="I1133" i="30"/>
  <c r="K1133" i="30" s="1"/>
  <c r="I802" i="30"/>
  <c r="K802" i="30" s="1"/>
  <c r="I827" i="30"/>
  <c r="K827" i="30" s="1"/>
  <c r="M827" i="30" s="1"/>
  <c r="I833" i="30"/>
  <c r="K833" i="30" s="1"/>
  <c r="I843" i="30"/>
  <c r="K843" i="30" s="1"/>
  <c r="I864" i="30"/>
  <c r="K864" i="30" s="1"/>
  <c r="J932" i="30"/>
  <c r="J964" i="30"/>
  <c r="I1007" i="30"/>
  <c r="K1007" i="30" s="1"/>
  <c r="J1160" i="30"/>
  <c r="J1163" i="30"/>
  <c r="L1190" i="30"/>
  <c r="I1193" i="30"/>
  <c r="K1193" i="30" s="1"/>
  <c r="M1193" i="30" s="1"/>
  <c r="I1208" i="30"/>
  <c r="K1208" i="30" s="1"/>
  <c r="J1279" i="30"/>
  <c r="I1321" i="30"/>
  <c r="K1321" i="30" s="1"/>
  <c r="L1383" i="30"/>
  <c r="L830" i="30"/>
  <c r="M932" i="30"/>
  <c r="L1279" i="30"/>
  <c r="M1365" i="30"/>
  <c r="I1231" i="30"/>
  <c r="K1231" i="30" s="1"/>
  <c r="I1263" i="30"/>
  <c r="K1263" i="30" s="1"/>
  <c r="I1346" i="30"/>
  <c r="K1346" i="30" s="1"/>
  <c r="I891" i="30"/>
  <c r="K891" i="30" s="1"/>
  <c r="L900" i="30"/>
  <c r="I903" i="30"/>
  <c r="K903" i="30" s="1"/>
  <c r="L967" i="30"/>
  <c r="M981" i="30"/>
  <c r="L990" i="30"/>
  <c r="M1026" i="30"/>
  <c r="I1065" i="30"/>
  <c r="K1065" i="30" s="1"/>
  <c r="J1068" i="30"/>
  <c r="J1076" i="30"/>
  <c r="I1097" i="30"/>
  <c r="K1097" i="30" s="1"/>
  <c r="L1097" i="30" s="1"/>
  <c r="M1103" i="30"/>
  <c r="J1106" i="30"/>
  <c r="J1176" i="30"/>
  <c r="J1269" i="30"/>
  <c r="J1276" i="30"/>
  <c r="I1289" i="30"/>
  <c r="K1289" i="30" s="1"/>
  <c r="I1313" i="30"/>
  <c r="K1313" i="30" s="1"/>
  <c r="M1313" i="30" s="1"/>
  <c r="L1349" i="30"/>
  <c r="J782" i="30"/>
  <c r="J819" i="30"/>
  <c r="J894" i="30"/>
  <c r="I930" i="30"/>
  <c r="K930" i="30" s="1"/>
  <c r="I937" i="30"/>
  <c r="K937" i="30" s="1"/>
  <c r="J945" i="30"/>
  <c r="I984" i="30"/>
  <c r="K984" i="30" s="1"/>
  <c r="M984" i="30" s="1"/>
  <c r="J1041" i="30"/>
  <c r="I1145" i="30"/>
  <c r="K1145" i="30" s="1"/>
  <c r="M1145" i="30" s="1"/>
  <c r="I1148" i="30"/>
  <c r="K1148" i="30" s="1"/>
  <c r="L1176" i="30"/>
  <c r="J1251" i="30"/>
  <c r="I1257" i="30"/>
  <c r="K1257" i="30" s="1"/>
  <c r="I1260" i="30"/>
  <c r="K1260" i="30" s="1"/>
  <c r="I1298" i="30"/>
  <c r="K1298" i="30" s="1"/>
  <c r="M1298" i="30" s="1"/>
  <c r="M200" i="30"/>
  <c r="L200" i="30"/>
  <c r="M66" i="30"/>
  <c r="L66" i="30"/>
  <c r="M23" i="30"/>
  <c r="L23" i="30"/>
  <c r="M175" i="30"/>
  <c r="L175" i="30"/>
  <c r="M352" i="30"/>
  <c r="L352" i="30"/>
  <c r="M379" i="30"/>
  <c r="L379" i="30"/>
  <c r="M658" i="30"/>
  <c r="L658" i="30"/>
  <c r="M340" i="30"/>
  <c r="L340" i="30"/>
  <c r="L47" i="30"/>
  <c r="M47" i="30"/>
  <c r="M108" i="30"/>
  <c r="L108" i="30"/>
  <c r="M159" i="30"/>
  <c r="L159" i="30"/>
  <c r="M315" i="30"/>
  <c r="L315" i="30"/>
  <c r="L27" i="30"/>
  <c r="M27" i="30"/>
  <c r="M33" i="30"/>
  <c r="L33" i="30"/>
  <c r="M83" i="30"/>
  <c r="L83" i="30"/>
  <c r="M93" i="30"/>
  <c r="L93" i="30"/>
  <c r="L99" i="30"/>
  <c r="M99" i="30"/>
  <c r="M121" i="30"/>
  <c r="M225" i="30"/>
  <c r="L225" i="30"/>
  <c r="M282" i="30"/>
  <c r="L282" i="30"/>
  <c r="M55" i="30"/>
  <c r="L55" i="30"/>
  <c r="M219" i="30"/>
  <c r="L219" i="30"/>
  <c r="L264" i="30"/>
  <c r="M368" i="30"/>
  <c r="L368" i="30"/>
  <c r="M374" i="30"/>
  <c r="L374" i="30"/>
  <c r="M239" i="30"/>
  <c r="L239" i="30"/>
  <c r="M131" i="30"/>
  <c r="L131" i="30"/>
  <c r="M48" i="30"/>
  <c r="L48" i="30"/>
  <c r="L195" i="30"/>
  <c r="M251" i="30"/>
  <c r="L251" i="30"/>
  <c r="M303" i="30"/>
  <c r="M6" i="30"/>
  <c r="L6" i="30"/>
  <c r="L75" i="30"/>
  <c r="M75" i="30"/>
  <c r="L201" i="30"/>
  <c r="L237" i="30"/>
  <c r="L293" i="30"/>
  <c r="M293" i="30"/>
  <c r="M501" i="30"/>
  <c r="L501" i="30"/>
  <c r="M59" i="30"/>
  <c r="L59" i="30"/>
  <c r="M119" i="30"/>
  <c r="L119" i="30"/>
  <c r="L141" i="30"/>
  <c r="M141" i="30"/>
  <c r="M211" i="30"/>
  <c r="M254" i="30"/>
  <c r="L254" i="30"/>
  <c r="M283" i="30"/>
  <c r="L283" i="30"/>
  <c r="L437" i="30"/>
  <c r="M437" i="30"/>
  <c r="L3" i="30"/>
  <c r="M103" i="30"/>
  <c r="L103" i="30"/>
  <c r="M177" i="30"/>
  <c r="L177" i="30"/>
  <c r="M208" i="30"/>
  <c r="L208" i="30"/>
  <c r="M243" i="30"/>
  <c r="L243" i="30"/>
  <c r="M259" i="30"/>
  <c r="L259" i="30"/>
  <c r="M51" i="30"/>
  <c r="L51" i="30"/>
  <c r="M91" i="30"/>
  <c r="L91" i="30"/>
  <c r="M205" i="30"/>
  <c r="L205" i="30"/>
  <c r="L601" i="30"/>
  <c r="M601" i="30"/>
  <c r="M370" i="30"/>
  <c r="L370" i="30"/>
  <c r="M126" i="30"/>
  <c r="L126" i="30"/>
  <c r="L262" i="30"/>
  <c r="M271" i="30"/>
  <c r="L271" i="30"/>
  <c r="M299" i="30"/>
  <c r="L299" i="30"/>
  <c r="M313" i="30"/>
  <c r="L313" i="30"/>
  <c r="L339" i="30"/>
  <c r="M360" i="30"/>
  <c r="M88" i="30"/>
  <c r="L88" i="30"/>
  <c r="M171" i="30"/>
  <c r="L171" i="30"/>
  <c r="L323" i="30"/>
  <c r="M323" i="30"/>
  <c r="M13" i="30"/>
  <c r="L13" i="30"/>
  <c r="M302" i="30"/>
  <c r="L302" i="30"/>
  <c r="M416" i="30"/>
  <c r="L416" i="30"/>
  <c r="M419" i="30"/>
  <c r="L419" i="30"/>
  <c r="L35" i="30"/>
  <c r="M60" i="30"/>
  <c r="L60" i="30"/>
  <c r="M30" i="30"/>
  <c r="L30" i="30"/>
  <c r="M29" i="30"/>
  <c r="L29" i="30"/>
  <c r="M57" i="30"/>
  <c r="L57" i="30"/>
  <c r="L95" i="30"/>
  <c r="M95" i="30"/>
  <c r="M139" i="30"/>
  <c r="L139" i="30"/>
  <c r="L181" i="30"/>
  <c r="M212" i="30"/>
  <c r="L212" i="30"/>
  <c r="M26" i="30"/>
  <c r="L26" i="30"/>
  <c r="M8" i="30"/>
  <c r="L8" i="30"/>
  <c r="M417" i="30"/>
  <c r="L417" i="30"/>
  <c r="L20" i="30"/>
  <c r="M20" i="30"/>
  <c r="M130" i="30"/>
  <c r="L130" i="30"/>
  <c r="M263" i="30"/>
  <c r="L263" i="30"/>
  <c r="M373" i="30"/>
  <c r="L373" i="30"/>
  <c r="L11" i="30"/>
  <c r="M38" i="30"/>
  <c r="L38" i="30"/>
  <c r="L52" i="30"/>
  <c r="I241" i="30"/>
  <c r="K241" i="30" s="1"/>
  <c r="I541" i="30"/>
  <c r="K541" i="30" s="1"/>
  <c r="I28" i="30"/>
  <c r="K28" i="30" s="1"/>
  <c r="J93" i="30"/>
  <c r="J144" i="30"/>
  <c r="I144" i="30"/>
  <c r="K144" i="30" s="1"/>
  <c r="L228" i="30"/>
  <c r="J353" i="30"/>
  <c r="I353" i="30"/>
  <c r="K353" i="30" s="1"/>
  <c r="L104" i="30"/>
  <c r="L190" i="30"/>
  <c r="I223" i="30"/>
  <c r="K223" i="30" s="1"/>
  <c r="J182" i="30"/>
  <c r="I182" i="30"/>
  <c r="K182" i="30" s="1"/>
  <c r="M192" i="30"/>
  <c r="L192" i="30"/>
  <c r="M234" i="30"/>
  <c r="L234" i="30"/>
  <c r="L347" i="30"/>
  <c r="M405" i="30"/>
  <c r="L405" i="30"/>
  <c r="M610" i="30"/>
  <c r="L610" i="30"/>
  <c r="I40" i="30"/>
  <c r="K40" i="30" s="1"/>
  <c r="J40" i="30"/>
  <c r="L111" i="30"/>
  <c r="J167" i="30"/>
  <c r="I167" i="30"/>
  <c r="K167" i="30" s="1"/>
  <c r="J230" i="30"/>
  <c r="I230" i="30"/>
  <c r="K230" i="30" s="1"/>
  <c r="M284" i="30"/>
  <c r="L284" i="30"/>
  <c r="J426" i="30"/>
  <c r="I426" i="30"/>
  <c r="K426" i="30" s="1"/>
  <c r="J461" i="30"/>
  <c r="I480" i="30"/>
  <c r="K480" i="30" s="1"/>
  <c r="J480" i="30"/>
  <c r="L485" i="30"/>
  <c r="M485" i="30"/>
  <c r="M553" i="30"/>
  <c r="L553" i="30"/>
  <c r="M559" i="30"/>
  <c r="L559" i="30"/>
  <c r="M653" i="30"/>
  <c r="L653" i="30"/>
  <c r="J813" i="30"/>
  <c r="I813" i="30"/>
  <c r="K813" i="30" s="1"/>
  <c r="M819" i="30"/>
  <c r="L819" i="30"/>
  <c r="J30" i="30"/>
  <c r="I36" i="30"/>
  <c r="K36" i="30" s="1"/>
  <c r="J59" i="30"/>
  <c r="J84" i="30"/>
  <c r="I84" i="30"/>
  <c r="K84" i="30" s="1"/>
  <c r="J89" i="30"/>
  <c r="I89" i="30"/>
  <c r="K89" i="30" s="1"/>
  <c r="M100" i="30"/>
  <c r="M102" i="30"/>
  <c r="J119" i="30"/>
  <c r="J139" i="30"/>
  <c r="I157" i="30"/>
  <c r="K157" i="30" s="1"/>
  <c r="I170" i="30"/>
  <c r="K170" i="30" s="1"/>
  <c r="J175" i="30"/>
  <c r="J208" i="30"/>
  <c r="I221" i="30"/>
  <c r="K221" i="30" s="1"/>
  <c r="I235" i="30"/>
  <c r="K235" i="30" s="1"/>
  <c r="L246" i="30"/>
  <c r="I255" i="30"/>
  <c r="K255" i="30" s="1"/>
  <c r="I261" i="30"/>
  <c r="K261" i="30" s="1"/>
  <c r="J263" i="30"/>
  <c r="M268" i="30"/>
  <c r="M270" i="30"/>
  <c r="I356" i="30"/>
  <c r="K356" i="30" s="1"/>
  <c r="I371" i="30"/>
  <c r="K371" i="30" s="1"/>
  <c r="M381" i="30"/>
  <c r="M392" i="30"/>
  <c r="L392" i="30"/>
  <c r="J535" i="30"/>
  <c r="I535" i="30"/>
  <c r="K535" i="30" s="1"/>
  <c r="L575" i="30"/>
  <c r="M575" i="30"/>
  <c r="J626" i="30"/>
  <c r="M673" i="30"/>
  <c r="L673" i="30"/>
  <c r="M728" i="30"/>
  <c r="M797" i="30"/>
  <c r="L797" i="30"/>
  <c r="M1158" i="30"/>
  <c r="L1158" i="30"/>
  <c r="M114" i="30"/>
  <c r="L114" i="30"/>
  <c r="J124" i="30"/>
  <c r="I124" i="30"/>
  <c r="K124" i="30" s="1"/>
  <c r="M285" i="30"/>
  <c r="L285" i="30"/>
  <c r="M296" i="30"/>
  <c r="L296" i="30"/>
  <c r="J307" i="30"/>
  <c r="I307" i="30"/>
  <c r="K307" i="30" s="1"/>
  <c r="J338" i="30"/>
  <c r="I338" i="30"/>
  <c r="K338" i="30" s="1"/>
  <c r="M459" i="30"/>
  <c r="L459" i="30"/>
  <c r="I486" i="30"/>
  <c r="K486" i="30" s="1"/>
  <c r="J486" i="30"/>
  <c r="J786" i="30"/>
  <c r="I786" i="30"/>
  <c r="K786" i="30" s="1"/>
  <c r="J1092" i="30"/>
  <c r="I1092" i="30"/>
  <c r="K1092" i="30" s="1"/>
  <c r="M1095" i="30"/>
  <c r="L1095" i="30"/>
  <c r="J1170" i="30"/>
  <c r="I1170" i="30"/>
  <c r="K1170" i="30" s="1"/>
  <c r="M1200" i="30"/>
  <c r="L1200" i="30"/>
  <c r="J1203" i="30"/>
  <c r="I1203" i="30"/>
  <c r="K1203" i="30" s="1"/>
  <c r="M1246" i="30"/>
  <c r="L1246" i="30"/>
  <c r="I16" i="30"/>
  <c r="K16" i="30" s="1"/>
  <c r="I34" i="30"/>
  <c r="K34" i="30" s="1"/>
  <c r="I49" i="30"/>
  <c r="K49" i="30" s="1"/>
  <c r="I112" i="30"/>
  <c r="K112" i="30" s="1"/>
  <c r="I117" i="30"/>
  <c r="K117" i="30" s="1"/>
  <c r="J127" i="30"/>
  <c r="I127" i="30"/>
  <c r="K127" i="30" s="1"/>
  <c r="I183" i="30"/>
  <c r="K183" i="30" s="1"/>
  <c r="I186" i="30"/>
  <c r="K186" i="30" s="1"/>
  <c r="I193" i="30"/>
  <c r="K193" i="30" s="1"/>
  <c r="J266" i="30"/>
  <c r="I266" i="30"/>
  <c r="K266" i="30" s="1"/>
  <c r="L300" i="30"/>
  <c r="M328" i="30"/>
  <c r="J345" i="30"/>
  <c r="I345" i="30"/>
  <c r="K345" i="30" s="1"/>
  <c r="J359" i="30"/>
  <c r="I359" i="30"/>
  <c r="K359" i="30" s="1"/>
  <c r="J379" i="30"/>
  <c r="I398" i="30"/>
  <c r="K398" i="30" s="1"/>
  <c r="I401" i="30"/>
  <c r="K401" i="30" s="1"/>
  <c r="J447" i="30"/>
  <c r="I447" i="30"/>
  <c r="K447" i="30" s="1"/>
  <c r="I465" i="30"/>
  <c r="K465" i="30" s="1"/>
  <c r="M499" i="30"/>
  <c r="L567" i="30"/>
  <c r="J679" i="30"/>
  <c r="I679" i="30"/>
  <c r="K679" i="30" s="1"/>
  <c r="M690" i="30"/>
  <c r="L690" i="30"/>
  <c r="M780" i="30"/>
  <c r="L780" i="30"/>
  <c r="M913" i="30"/>
  <c r="J1140" i="30"/>
  <c r="I1140" i="30"/>
  <c r="K1140" i="30" s="1"/>
  <c r="L1243" i="30"/>
  <c r="M1243" i="30"/>
  <c r="J287" i="30"/>
  <c r="I287" i="30"/>
  <c r="K287" i="30" s="1"/>
  <c r="M388" i="30"/>
  <c r="L388" i="30"/>
  <c r="M748" i="30"/>
  <c r="L748" i="30"/>
  <c r="M927" i="30"/>
  <c r="L927" i="30"/>
  <c r="M962" i="30"/>
  <c r="L962" i="30"/>
  <c r="J26" i="30"/>
  <c r="J205" i="30"/>
  <c r="J239" i="30"/>
  <c r="I2" i="30"/>
  <c r="K2" i="30" s="1"/>
  <c r="I10" i="30"/>
  <c r="K10" i="30" s="1"/>
  <c r="I14" i="30"/>
  <c r="K14" i="30" s="1"/>
  <c r="I41" i="30"/>
  <c r="K41" i="30" s="1"/>
  <c r="J47" i="30"/>
  <c r="I68" i="30"/>
  <c r="K68" i="30" s="1"/>
  <c r="I70" i="30"/>
  <c r="K70" i="30" s="1"/>
  <c r="I82" i="30"/>
  <c r="K82" i="30" s="1"/>
  <c r="I110" i="30"/>
  <c r="K110" i="30" s="1"/>
  <c r="I137" i="30"/>
  <c r="K137" i="30" s="1"/>
  <c r="J142" i="30"/>
  <c r="I142" i="30"/>
  <c r="K142" i="30" s="1"/>
  <c r="I152" i="30"/>
  <c r="K152" i="30" s="1"/>
  <c r="J165" i="30"/>
  <c r="I165" i="30"/>
  <c r="K165" i="30" s="1"/>
  <c r="I168" i="30"/>
  <c r="K168" i="30" s="1"/>
  <c r="I215" i="30"/>
  <c r="K215" i="30" s="1"/>
  <c r="L217" i="30"/>
  <c r="L226" i="30"/>
  <c r="I244" i="30"/>
  <c r="K244" i="30" s="1"/>
  <c r="I253" i="30"/>
  <c r="K253" i="30" s="1"/>
  <c r="I294" i="30"/>
  <c r="K294" i="30" s="1"/>
  <c r="L348" i="30"/>
  <c r="I351" i="30"/>
  <c r="K351" i="30" s="1"/>
  <c r="M376" i="30"/>
  <c r="L376" i="30"/>
  <c r="J431" i="30"/>
  <c r="I431" i="30"/>
  <c r="K431" i="30" s="1"/>
  <c r="L444" i="30"/>
  <c r="M529" i="30"/>
  <c r="M676" i="30"/>
  <c r="L676" i="30"/>
  <c r="M714" i="30"/>
  <c r="L714" i="30"/>
  <c r="I895" i="30"/>
  <c r="K895" i="30" s="1"/>
  <c r="J895" i="30"/>
  <c r="L1116" i="30"/>
  <c r="J20" i="30"/>
  <c r="J136" i="30"/>
  <c r="I136" i="30"/>
  <c r="K136" i="30" s="1"/>
  <c r="L491" i="30"/>
  <c r="J107" i="30"/>
  <c r="I107" i="30"/>
  <c r="K107" i="30" s="1"/>
  <c r="I12" i="30"/>
  <c r="K12" i="30" s="1"/>
  <c r="I43" i="30"/>
  <c r="K43" i="30" s="1"/>
  <c r="I45" i="30"/>
  <c r="K45" i="30" s="1"/>
  <c r="M105" i="30"/>
  <c r="L105" i="30"/>
  <c r="M160" i="30"/>
  <c r="L160" i="30"/>
  <c r="L290" i="30"/>
  <c r="M336" i="30"/>
  <c r="I407" i="30"/>
  <c r="K407" i="30" s="1"/>
  <c r="J407" i="30"/>
  <c r="J412" i="30"/>
  <c r="I412" i="30"/>
  <c r="K412" i="30" s="1"/>
  <c r="I442" i="30"/>
  <c r="K442" i="30" s="1"/>
  <c r="J442" i="30"/>
  <c r="J468" i="30"/>
  <c r="I468" i="30"/>
  <c r="K468" i="30" s="1"/>
  <c r="M476" i="30"/>
  <c r="L476" i="30"/>
  <c r="J505" i="30"/>
  <c r="M565" i="30"/>
  <c r="I635" i="30"/>
  <c r="K635" i="30" s="1"/>
  <c r="J635" i="30"/>
  <c r="M664" i="30"/>
  <c r="L664" i="30"/>
  <c r="J122" i="30"/>
  <c r="I122" i="30"/>
  <c r="K122" i="30" s="1"/>
  <c r="M203" i="30"/>
  <c r="L203" i="30"/>
  <c r="J247" i="30"/>
  <c r="I247" i="30"/>
  <c r="K247" i="30" s="1"/>
  <c r="M326" i="30"/>
  <c r="L326" i="30"/>
  <c r="I503" i="30"/>
  <c r="K503" i="30" s="1"/>
  <c r="J503" i="30"/>
  <c r="M508" i="30"/>
  <c r="L508" i="30"/>
  <c r="L514" i="30"/>
  <c r="M514" i="30"/>
  <c r="M539" i="30"/>
  <c r="L539" i="30"/>
  <c r="I576" i="30"/>
  <c r="K576" i="30" s="1"/>
  <c r="J576" i="30"/>
  <c r="L646" i="30"/>
  <c r="M646" i="30"/>
  <c r="M1072" i="30"/>
  <c r="L1072" i="30"/>
  <c r="M1152" i="30"/>
  <c r="L1152" i="30"/>
  <c r="M151" i="30"/>
  <c r="L151" i="30"/>
  <c r="M265" i="30"/>
  <c r="L265" i="30"/>
  <c r="L79" i="30"/>
  <c r="I214" i="30"/>
  <c r="K214" i="30" s="1"/>
  <c r="J210" i="30"/>
  <c r="I210" i="30"/>
  <c r="K210" i="30" s="1"/>
  <c r="M454" i="30"/>
  <c r="L454" i="30"/>
  <c r="J147" i="30"/>
  <c r="I147" i="30"/>
  <c r="K147" i="30" s="1"/>
  <c r="J406" i="30"/>
  <c r="I406" i="30"/>
  <c r="K406" i="30" s="1"/>
  <c r="L424" i="30"/>
  <c r="L441" i="30"/>
  <c r="M441" i="30"/>
  <c r="M502" i="30"/>
  <c r="L502" i="30"/>
  <c r="M80" i="30"/>
  <c r="L80" i="30"/>
  <c r="J145" i="30"/>
  <c r="I145" i="30"/>
  <c r="K145" i="30" s="1"/>
  <c r="M305" i="30"/>
  <c r="L305" i="30"/>
  <c r="M316" i="30"/>
  <c r="L316" i="30"/>
  <c r="J428" i="30"/>
  <c r="I428" i="30"/>
  <c r="K428" i="30" s="1"/>
  <c r="L526" i="30"/>
  <c r="L612" i="30"/>
  <c r="M612" i="30"/>
  <c r="M618" i="30"/>
  <c r="L618" i="30"/>
  <c r="L621" i="30"/>
  <c r="M621" i="30"/>
  <c r="L661" i="30"/>
  <c r="M661" i="30"/>
  <c r="L1112" i="30"/>
  <c r="M1112" i="30"/>
  <c r="J488" i="30"/>
  <c r="I488" i="30"/>
  <c r="K488" i="30" s="1"/>
  <c r="L71" i="30"/>
  <c r="L149" i="30"/>
  <c r="M280" i="30"/>
  <c r="L951" i="30"/>
  <c r="J60" i="30"/>
  <c r="I74" i="30"/>
  <c r="K74" i="30" s="1"/>
  <c r="I76" i="30"/>
  <c r="K76" i="30" s="1"/>
  <c r="I101" i="30"/>
  <c r="K101" i="30" s="1"/>
  <c r="J103" i="30"/>
  <c r="I115" i="30"/>
  <c r="K115" i="30" s="1"/>
  <c r="M132" i="30"/>
  <c r="M140" i="30"/>
  <c r="L140" i="30"/>
  <c r="I148" i="30"/>
  <c r="K148" i="30" s="1"/>
  <c r="M150" i="30"/>
  <c r="L150" i="30"/>
  <c r="J176" i="30"/>
  <c r="I176" i="30"/>
  <c r="K176" i="30" s="1"/>
  <c r="L279" i="30"/>
  <c r="J286" i="30"/>
  <c r="I286" i="30"/>
  <c r="K286" i="30" s="1"/>
  <c r="L320" i="30"/>
  <c r="J346" i="30"/>
  <c r="I346" i="30"/>
  <c r="K346" i="30" s="1"/>
  <c r="I372" i="30"/>
  <c r="K372" i="30" s="1"/>
  <c r="L414" i="30"/>
  <c r="J484" i="30"/>
  <c r="I484" i="30"/>
  <c r="K484" i="30" s="1"/>
  <c r="M685" i="30"/>
  <c r="L685" i="30"/>
  <c r="L861" i="30"/>
  <c r="I1025" i="30"/>
  <c r="K1025" i="30" s="1"/>
  <c r="J1025" i="30"/>
  <c r="J1051" i="30"/>
  <c r="I1051" i="30"/>
  <c r="K1051" i="30" s="1"/>
  <c r="J19" i="30"/>
  <c r="I19" i="30"/>
  <c r="K19" i="30" s="1"/>
  <c r="J92" i="30"/>
  <c r="I92" i="30"/>
  <c r="K92" i="30" s="1"/>
  <c r="M120" i="30"/>
  <c r="L120" i="30"/>
  <c r="J163" i="30"/>
  <c r="I163" i="30"/>
  <c r="K163" i="30" s="1"/>
  <c r="J184" i="30"/>
  <c r="I184" i="30"/>
  <c r="K184" i="30" s="1"/>
  <c r="J187" i="30"/>
  <c r="I187" i="30"/>
  <c r="K187" i="30" s="1"/>
  <c r="I213" i="30"/>
  <c r="K213" i="30" s="1"/>
  <c r="J227" i="30"/>
  <c r="I227" i="30"/>
  <c r="K227" i="30" s="1"/>
  <c r="L231" i="30"/>
  <c r="L233" i="30"/>
  <c r="I242" i="30"/>
  <c r="K242" i="30" s="1"/>
  <c r="I273" i="30"/>
  <c r="K273" i="30" s="1"/>
  <c r="L275" i="30"/>
  <c r="L281" i="30"/>
  <c r="I314" i="30"/>
  <c r="K314" i="30" s="1"/>
  <c r="L324" i="30"/>
  <c r="I329" i="30"/>
  <c r="K329" i="30" s="1"/>
  <c r="L387" i="30"/>
  <c r="L393" i="30"/>
  <c r="M393" i="30"/>
  <c r="L423" i="30"/>
  <c r="J437" i="30"/>
  <c r="I463" i="30"/>
  <c r="K463" i="30" s="1"/>
  <c r="J463" i="30"/>
  <c r="M1022" i="30"/>
  <c r="L1022" i="30"/>
  <c r="J1067" i="30"/>
  <c r="I1067" i="30"/>
  <c r="K1067" i="30" s="1"/>
  <c r="M94" i="30"/>
  <c r="L94" i="30"/>
  <c r="J125" i="30"/>
  <c r="I125" i="30"/>
  <c r="K125" i="30" s="1"/>
  <c r="M166" i="30"/>
  <c r="L166" i="30"/>
  <c r="L310" i="30"/>
  <c r="L343" i="30"/>
  <c r="M349" i="30"/>
  <c r="L349" i="30"/>
  <c r="M390" i="30"/>
  <c r="J445" i="30"/>
  <c r="I445" i="30"/>
  <c r="K445" i="30" s="1"/>
  <c r="J512" i="30"/>
  <c r="I512" i="30"/>
  <c r="K512" i="30" s="1"/>
  <c r="J552" i="30"/>
  <c r="I552" i="30"/>
  <c r="K552" i="30" s="1"/>
  <c r="J558" i="30"/>
  <c r="I558" i="30"/>
  <c r="K558" i="30" s="1"/>
  <c r="M750" i="30"/>
  <c r="L750" i="30"/>
  <c r="M878" i="30"/>
  <c r="L878" i="30"/>
  <c r="M998" i="30"/>
  <c r="L998" i="30"/>
  <c r="I22" i="30"/>
  <c r="K22" i="30" s="1"/>
  <c r="L358" i="30"/>
  <c r="J430" i="30"/>
  <c r="I430" i="30"/>
  <c r="K430" i="30" s="1"/>
  <c r="L681" i="30"/>
  <c r="M681" i="30"/>
  <c r="I172" i="30"/>
  <c r="K172" i="30" s="1"/>
  <c r="M433" i="30"/>
  <c r="I90" i="30"/>
  <c r="K90" i="30" s="1"/>
  <c r="I113" i="30"/>
  <c r="K113" i="30" s="1"/>
  <c r="I128" i="30"/>
  <c r="K128" i="30" s="1"/>
  <c r="I179" i="30"/>
  <c r="K179" i="30" s="1"/>
  <c r="J194" i="30"/>
  <c r="I194" i="30"/>
  <c r="K194" i="30" s="1"/>
  <c r="I236" i="30"/>
  <c r="K236" i="30" s="1"/>
  <c r="I245" i="30"/>
  <c r="K245" i="30" s="1"/>
  <c r="I295" i="30"/>
  <c r="K295" i="30" s="1"/>
  <c r="I301" i="30"/>
  <c r="K301" i="30" s="1"/>
  <c r="M308" i="30"/>
  <c r="I332" i="30"/>
  <c r="K332" i="30" s="1"/>
  <c r="I380" i="30"/>
  <c r="K380" i="30" s="1"/>
  <c r="L385" i="30"/>
  <c r="I396" i="30"/>
  <c r="K396" i="30" s="1"/>
  <c r="J396" i="30"/>
  <c r="L402" i="30"/>
  <c r="L421" i="30"/>
  <c r="I477" i="30"/>
  <c r="K477" i="30" s="1"/>
  <c r="M487" i="30"/>
  <c r="L487" i="30"/>
  <c r="M518" i="30"/>
  <c r="L518" i="30"/>
  <c r="L809" i="30"/>
  <c r="M809" i="30"/>
  <c r="J1046" i="30"/>
  <c r="I1046" i="30"/>
  <c r="K1046" i="30" s="1"/>
  <c r="L185" i="30"/>
  <c r="M54" i="30"/>
  <c r="J516" i="30"/>
  <c r="I516" i="30"/>
  <c r="K516" i="30" s="1"/>
  <c r="I274" i="30"/>
  <c r="K274" i="30" s="1"/>
  <c r="L58" i="30"/>
  <c r="M135" i="30"/>
  <c r="J143" i="30"/>
  <c r="I143" i="30"/>
  <c r="K143" i="30" s="1"/>
  <c r="M222" i="30"/>
  <c r="L222" i="30"/>
  <c r="M256" i="30"/>
  <c r="L256" i="30"/>
  <c r="J267" i="30"/>
  <c r="I267" i="30"/>
  <c r="K267" i="30" s="1"/>
  <c r="I506" i="30"/>
  <c r="K506" i="30" s="1"/>
  <c r="J506" i="30"/>
  <c r="M524" i="30"/>
  <c r="L524" i="30"/>
  <c r="M549" i="30"/>
  <c r="L549" i="30"/>
  <c r="M992" i="30"/>
  <c r="L992" i="30"/>
  <c r="M598" i="30"/>
  <c r="I86" i="30"/>
  <c r="K86" i="30" s="1"/>
  <c r="L350" i="30"/>
  <c r="M413" i="30"/>
  <c r="J629" i="30"/>
  <c r="I629" i="30"/>
  <c r="K629" i="30" s="1"/>
  <c r="I24" i="30"/>
  <c r="K24" i="30" s="1"/>
  <c r="M838" i="30"/>
  <c r="L838" i="30"/>
  <c r="M180" i="30"/>
  <c r="L180" i="30"/>
  <c r="J313" i="30"/>
  <c r="J1363" i="30"/>
  <c r="I1363" i="30"/>
  <c r="K1363" i="30" s="1"/>
  <c r="I5" i="30"/>
  <c r="K5" i="30" s="1"/>
  <c r="I7" i="30"/>
  <c r="K7" i="30" s="1"/>
  <c r="M17" i="30"/>
  <c r="I56" i="30"/>
  <c r="K56" i="30" s="1"/>
  <c r="I81" i="30"/>
  <c r="K81" i="30" s="1"/>
  <c r="M106" i="30"/>
  <c r="M118" i="30"/>
  <c r="L118" i="30"/>
  <c r="M138" i="30"/>
  <c r="L138" i="30"/>
  <c r="I146" i="30"/>
  <c r="K146" i="30" s="1"/>
  <c r="L153" i="30"/>
  <c r="I161" i="30"/>
  <c r="K161" i="30" s="1"/>
  <c r="I197" i="30"/>
  <c r="K197" i="30" s="1"/>
  <c r="I204" i="30"/>
  <c r="K204" i="30" s="1"/>
  <c r="J207" i="30"/>
  <c r="I207" i="30"/>
  <c r="K207" i="30" s="1"/>
  <c r="L260" i="30"/>
  <c r="J306" i="30"/>
  <c r="I306" i="30"/>
  <c r="K306" i="30" s="1"/>
  <c r="I327" i="30"/>
  <c r="K327" i="30" s="1"/>
  <c r="M362" i="30"/>
  <c r="L366" i="30"/>
  <c r="J417" i="30"/>
  <c r="I429" i="30"/>
  <c r="K429" i="30" s="1"/>
  <c r="I527" i="30"/>
  <c r="K527" i="30" s="1"/>
  <c r="J527" i="30"/>
  <c r="J549" i="30"/>
  <c r="M647" i="30"/>
  <c r="L647" i="30"/>
  <c r="M699" i="30"/>
  <c r="L699" i="30"/>
  <c r="M759" i="30"/>
  <c r="L759" i="30"/>
  <c r="M837" i="30"/>
  <c r="L837" i="30"/>
  <c r="J987" i="30"/>
  <c r="I987" i="30"/>
  <c r="K987" i="30" s="1"/>
  <c r="M1020" i="30"/>
  <c r="L1020" i="30"/>
  <c r="J116" i="30"/>
  <c r="I116" i="30"/>
  <c r="K116" i="30" s="1"/>
  <c r="M276" i="30"/>
  <c r="L276" i="30"/>
  <c r="I61" i="30"/>
  <c r="K61" i="30" s="1"/>
  <c r="M822" i="30"/>
  <c r="L822" i="30"/>
  <c r="I202" i="30"/>
  <c r="K202" i="30" s="1"/>
  <c r="M478" i="30"/>
  <c r="L478" i="30"/>
  <c r="M626" i="30"/>
  <c r="L626" i="30"/>
  <c r="I9" i="30"/>
  <c r="K9" i="30" s="1"/>
  <c r="I216" i="30"/>
  <c r="K216" i="30" s="1"/>
  <c r="M355" i="30"/>
  <c r="L355" i="30"/>
  <c r="I435" i="30"/>
  <c r="K435" i="30" s="1"/>
  <c r="M521" i="30"/>
  <c r="M546" i="30"/>
  <c r="L546" i="30"/>
  <c r="L566" i="30"/>
  <c r="M566" i="30"/>
  <c r="I659" i="30"/>
  <c r="K659" i="30" s="1"/>
  <c r="J659" i="30"/>
  <c r="M753" i="30"/>
  <c r="L753" i="30"/>
  <c r="J331" i="30"/>
  <c r="I331" i="30"/>
  <c r="K331" i="30" s="1"/>
  <c r="L470" i="30"/>
  <c r="M470" i="30"/>
  <c r="J500" i="30"/>
  <c r="I500" i="30"/>
  <c r="K500" i="30" s="1"/>
  <c r="M507" i="30"/>
  <c r="L507" i="30"/>
  <c r="M569" i="30"/>
  <c r="L569" i="30"/>
  <c r="L572" i="30"/>
  <c r="M572" i="30"/>
  <c r="M580" i="30"/>
  <c r="J675" i="30"/>
  <c r="I675" i="30"/>
  <c r="K675" i="30" s="1"/>
  <c r="L794" i="30"/>
  <c r="M794" i="30"/>
  <c r="J824" i="30"/>
  <c r="I824" i="30"/>
  <c r="K824" i="30" s="1"/>
  <c r="M886" i="30"/>
  <c r="L886" i="30"/>
  <c r="L892" i="30"/>
  <c r="M892" i="30"/>
  <c r="M964" i="30"/>
  <c r="L964" i="30"/>
  <c r="M1048" i="30"/>
  <c r="L1048" i="30"/>
  <c r="M1101" i="30"/>
  <c r="L1101" i="30"/>
  <c r="J515" i="30"/>
  <c r="I515" i="30"/>
  <c r="K515" i="30" s="1"/>
  <c r="J641" i="30"/>
  <c r="I641" i="30"/>
  <c r="K641" i="30" s="1"/>
  <c r="J691" i="30"/>
  <c r="I691" i="30"/>
  <c r="K691" i="30" s="1"/>
  <c r="J731" i="30"/>
  <c r="I731" i="30"/>
  <c r="K731" i="30" s="1"/>
  <c r="M883" i="30"/>
  <c r="L883" i="30"/>
  <c r="M889" i="30"/>
  <c r="L889" i="30"/>
  <c r="M1000" i="30"/>
  <c r="L1000" i="30"/>
  <c r="M1164" i="30"/>
  <c r="L1164" i="30"/>
  <c r="M1173" i="30"/>
  <c r="L1173" i="30"/>
  <c r="M756" i="30"/>
  <c r="L756" i="30"/>
  <c r="M792" i="30"/>
  <c r="L792" i="30"/>
  <c r="M810" i="30"/>
  <c r="L810" i="30"/>
  <c r="L1013" i="30"/>
  <c r="M1013" i="30"/>
  <c r="J1037" i="30"/>
  <c r="I1037" i="30"/>
  <c r="K1037" i="30" s="1"/>
  <c r="L1114" i="30"/>
  <c r="M1114" i="30"/>
  <c r="M1197" i="30"/>
  <c r="L1197" i="30"/>
  <c r="I720" i="30"/>
  <c r="K720" i="30" s="1"/>
  <c r="J726" i="30"/>
  <c r="I726" i="30"/>
  <c r="K726" i="30" s="1"/>
  <c r="M875" i="30"/>
  <c r="L875" i="30"/>
  <c r="J881" i="30"/>
  <c r="I881" i="30"/>
  <c r="K881" i="30" s="1"/>
  <c r="M919" i="30"/>
  <c r="J995" i="30"/>
  <c r="I995" i="30"/>
  <c r="K995" i="30" s="1"/>
  <c r="M1064" i="30"/>
  <c r="L1064" i="30"/>
  <c r="M1132" i="30"/>
  <c r="L1132" i="30"/>
  <c r="M1235" i="30"/>
  <c r="L1235" i="30"/>
  <c r="J595" i="30"/>
  <c r="I595" i="30"/>
  <c r="K595" i="30" s="1"/>
  <c r="M781" i="30"/>
  <c r="I798" i="30"/>
  <c r="K798" i="30" s="1"/>
  <c r="J798" i="30"/>
  <c r="M817" i="30"/>
  <c r="L817" i="30"/>
  <c r="M1162" i="30"/>
  <c r="L1162" i="30"/>
  <c r="M1180" i="30"/>
  <c r="M344" i="30"/>
  <c r="L344" i="30"/>
  <c r="I377" i="30"/>
  <c r="K377" i="30" s="1"/>
  <c r="J454" i="30"/>
  <c r="M511" i="30"/>
  <c r="L511" i="30"/>
  <c r="M825" i="30"/>
  <c r="L825" i="30"/>
  <c r="M902" i="30"/>
  <c r="L902" i="30"/>
  <c r="L933" i="30"/>
  <c r="M933" i="30"/>
  <c r="I1031" i="30"/>
  <c r="K1031" i="30" s="1"/>
  <c r="M1070" i="30"/>
  <c r="L1070" i="30"/>
  <c r="L1159" i="30"/>
  <c r="J749" i="30"/>
  <c r="I749" i="30"/>
  <c r="K749" i="30" s="1"/>
  <c r="I857" i="30"/>
  <c r="K857" i="30" s="1"/>
  <c r="J857" i="30"/>
  <c r="M911" i="30"/>
  <c r="L911" i="30"/>
  <c r="I1038" i="30"/>
  <c r="K1038" i="30" s="1"/>
  <c r="J1038" i="30"/>
  <c r="M1105" i="30"/>
  <c r="L1105" i="30"/>
  <c r="M1341" i="30"/>
  <c r="L1341" i="30"/>
  <c r="I382" i="30"/>
  <c r="K382" i="30" s="1"/>
  <c r="J382" i="30"/>
  <c r="I422" i="30"/>
  <c r="K422" i="30" s="1"/>
  <c r="J422" i="30"/>
  <c r="J530" i="30"/>
  <c r="I530" i="30"/>
  <c r="K530" i="30" s="1"/>
  <c r="L561" i="30"/>
  <c r="M561" i="30"/>
  <c r="M687" i="30"/>
  <c r="L687" i="30"/>
  <c r="J757" i="30"/>
  <c r="I757" i="30"/>
  <c r="K757" i="30" s="1"/>
  <c r="M790" i="30"/>
  <c r="L790" i="30"/>
  <c r="I846" i="30"/>
  <c r="K846" i="30" s="1"/>
  <c r="J846" i="30"/>
  <c r="L920" i="30"/>
  <c r="M920" i="30"/>
  <c r="L979" i="30"/>
  <c r="M1144" i="30"/>
  <c r="L1144" i="30"/>
  <c r="M1198" i="30"/>
  <c r="L1198" i="30"/>
  <c r="M342" i="30"/>
  <c r="L342" i="30"/>
  <c r="L403" i="30"/>
  <c r="M550" i="30"/>
  <c r="L550" i="30"/>
  <c r="M697" i="30"/>
  <c r="M710" i="30"/>
  <c r="L710" i="30"/>
  <c r="M724" i="30"/>
  <c r="L724" i="30"/>
  <c r="J738" i="30"/>
  <c r="I738" i="30"/>
  <c r="K738" i="30" s="1"/>
  <c r="L811" i="30"/>
  <c r="M811" i="30"/>
  <c r="M873" i="30"/>
  <c r="L873" i="30"/>
  <c r="M908" i="30"/>
  <c r="L908" i="30"/>
  <c r="L974" i="30"/>
  <c r="M999" i="30"/>
  <c r="L999" i="30"/>
  <c r="J1056" i="30"/>
  <c r="I1056" i="30"/>
  <c r="K1056" i="30" s="1"/>
  <c r="M1087" i="30"/>
  <c r="J509" i="30"/>
  <c r="I509" i="30"/>
  <c r="K509" i="30" s="1"/>
  <c r="M579" i="30"/>
  <c r="L579" i="30"/>
  <c r="I619" i="30"/>
  <c r="K619" i="30" s="1"/>
  <c r="J619" i="30"/>
  <c r="M718" i="30"/>
  <c r="L718" i="30"/>
  <c r="L741" i="30"/>
  <c r="M741" i="30"/>
  <c r="M820" i="30"/>
  <c r="L820" i="30"/>
  <c r="I876" i="30"/>
  <c r="K876" i="30" s="1"/>
  <c r="J876" i="30"/>
  <c r="L1029" i="30"/>
  <c r="M1029" i="30"/>
  <c r="M1175" i="30"/>
  <c r="L1175" i="30"/>
  <c r="J1282" i="30"/>
  <c r="I1282" i="30"/>
  <c r="K1282" i="30" s="1"/>
  <c r="M779" i="30"/>
  <c r="L779" i="30"/>
  <c r="L823" i="30"/>
  <c r="M823" i="30"/>
  <c r="M949" i="30"/>
  <c r="L963" i="30"/>
  <c r="M963" i="30"/>
  <c r="L1130" i="30"/>
  <c r="M1130" i="30"/>
  <c r="M1150" i="30"/>
  <c r="L1150" i="30"/>
  <c r="J1172" i="30"/>
  <c r="I1172" i="30"/>
  <c r="K1172" i="30" s="1"/>
  <c r="L1297" i="30"/>
  <c r="M1297" i="30"/>
  <c r="M517" i="30"/>
  <c r="L517" i="30"/>
  <c r="I574" i="30"/>
  <c r="K574" i="30" s="1"/>
  <c r="J574" i="30"/>
  <c r="M590" i="30"/>
  <c r="L590" i="30"/>
  <c r="M677" i="30"/>
  <c r="L677" i="30"/>
  <c r="I730" i="30"/>
  <c r="K730" i="30" s="1"/>
  <c r="I926" i="30"/>
  <c r="K926" i="30" s="1"/>
  <c r="M941" i="30"/>
  <c r="L941" i="30"/>
  <c r="J972" i="30"/>
  <c r="I972" i="30"/>
  <c r="K972" i="30" s="1"/>
  <c r="M982" i="30"/>
  <c r="L982" i="30"/>
  <c r="L1021" i="30"/>
  <c r="I1053" i="30"/>
  <c r="K1053" i="30" s="1"/>
  <c r="J1053" i="30"/>
  <c r="J1205" i="30"/>
  <c r="I1205" i="30"/>
  <c r="K1205" i="30" s="1"/>
  <c r="L1291" i="30"/>
  <c r="J531" i="30"/>
  <c r="I531" i="30"/>
  <c r="K531" i="30" s="1"/>
  <c r="I556" i="30"/>
  <c r="K556" i="30" s="1"/>
  <c r="J556" i="30"/>
  <c r="M605" i="30"/>
  <c r="L605" i="30"/>
  <c r="J708" i="30"/>
  <c r="I708" i="30"/>
  <c r="K708" i="30" s="1"/>
  <c r="L766" i="30"/>
  <c r="I771" i="30"/>
  <c r="K771" i="30" s="1"/>
  <c r="M782" i="30"/>
  <c r="L782" i="30"/>
  <c r="M815" i="30"/>
  <c r="L815" i="30"/>
  <c r="M844" i="30"/>
  <c r="L844" i="30"/>
  <c r="J969" i="30"/>
  <c r="I969" i="30"/>
  <c r="K969" i="30" s="1"/>
  <c r="J1015" i="30"/>
  <c r="I1015" i="30"/>
  <c r="K1015" i="30" s="1"/>
  <c r="J1071" i="30"/>
  <c r="I1071" i="30"/>
  <c r="K1071" i="30" s="1"/>
  <c r="I156" i="30"/>
  <c r="K156" i="30" s="1"/>
  <c r="I162" i="30"/>
  <c r="K162" i="30" s="1"/>
  <c r="I164" i="30"/>
  <c r="K164" i="30" s="1"/>
  <c r="I174" i="30"/>
  <c r="K174" i="30" s="1"/>
  <c r="I357" i="30"/>
  <c r="K357" i="30" s="1"/>
  <c r="I391" i="30"/>
  <c r="K391" i="30" s="1"/>
  <c r="I395" i="30"/>
  <c r="K395" i="30" s="1"/>
  <c r="I399" i="30"/>
  <c r="K399" i="30" s="1"/>
  <c r="M436" i="30"/>
  <c r="L436" i="30"/>
  <c r="J441" i="30"/>
  <c r="J459" i="30"/>
  <c r="I472" i="30"/>
  <c r="K472" i="30" s="1"/>
  <c r="J476" i="30"/>
  <c r="I490" i="30"/>
  <c r="K490" i="30" s="1"/>
  <c r="L520" i="30"/>
  <c r="M520" i="30"/>
  <c r="J537" i="30"/>
  <c r="I537" i="30"/>
  <c r="K537" i="30" s="1"/>
  <c r="I543" i="30"/>
  <c r="K543" i="30" s="1"/>
  <c r="I628" i="30"/>
  <c r="K628" i="30" s="1"/>
  <c r="L654" i="30"/>
  <c r="M654" i="30"/>
  <c r="J657" i="30"/>
  <c r="I657" i="30"/>
  <c r="K657" i="30" s="1"/>
  <c r="J750" i="30"/>
  <c r="L989" i="30"/>
  <c r="M989" i="30"/>
  <c r="M1085" i="30"/>
  <c r="L1085" i="30"/>
  <c r="M96" i="30"/>
  <c r="L96" i="30"/>
  <c r="I134" i="30"/>
  <c r="K134" i="30" s="1"/>
  <c r="I154" i="30"/>
  <c r="K154" i="30" s="1"/>
  <c r="I383" i="30"/>
  <c r="K383" i="30" s="1"/>
  <c r="I389" i="30"/>
  <c r="K389" i="30" s="1"/>
  <c r="I397" i="30"/>
  <c r="K397" i="30" s="1"/>
  <c r="I427" i="30"/>
  <c r="K427" i="30" s="1"/>
  <c r="M464" i="30"/>
  <c r="J497" i="30"/>
  <c r="I497" i="30"/>
  <c r="K497" i="30" s="1"/>
  <c r="J520" i="30"/>
  <c r="J528" i="30"/>
  <c r="I528" i="30"/>
  <c r="K528" i="30" s="1"/>
  <c r="J540" i="30"/>
  <c r="I540" i="30"/>
  <c r="K540" i="30" s="1"/>
  <c r="J551" i="30"/>
  <c r="I551" i="30"/>
  <c r="K551" i="30" s="1"/>
  <c r="I608" i="30"/>
  <c r="K608" i="30" s="1"/>
  <c r="I614" i="30"/>
  <c r="K614" i="30" s="1"/>
  <c r="J614" i="30"/>
  <c r="L625" i="30"/>
  <c r="M633" i="30"/>
  <c r="I669" i="30"/>
  <c r="K669" i="30" s="1"/>
  <c r="I672" i="30"/>
  <c r="K672" i="30" s="1"/>
  <c r="M683" i="30"/>
  <c r="I688" i="30"/>
  <c r="K688" i="30" s="1"/>
  <c r="M777" i="30"/>
  <c r="L777" i="30"/>
  <c r="M818" i="30"/>
  <c r="L818" i="30"/>
  <c r="L894" i="30"/>
  <c r="I918" i="30"/>
  <c r="K918" i="30" s="1"/>
  <c r="J918" i="30"/>
  <c r="M961" i="30"/>
  <c r="L961" i="30"/>
  <c r="J997" i="30"/>
  <c r="I997" i="30"/>
  <c r="K997" i="30" s="1"/>
  <c r="M1027" i="30"/>
  <c r="L1027" i="30"/>
  <c r="L1139" i="30"/>
  <c r="M1276" i="30"/>
  <c r="L1276" i="30"/>
  <c r="J67" i="30"/>
  <c r="I69" i="30"/>
  <c r="K69" i="30" s="1"/>
  <c r="I378" i="30"/>
  <c r="K378" i="30" s="1"/>
  <c r="J432" i="30"/>
  <c r="I432" i="30"/>
  <c r="K432" i="30" s="1"/>
  <c r="L434" i="30"/>
  <c r="L474" i="30"/>
  <c r="J481" i="30"/>
  <c r="I523" i="30"/>
  <c r="K523" i="30" s="1"/>
  <c r="I548" i="30"/>
  <c r="K548" i="30" s="1"/>
  <c r="M554" i="30"/>
  <c r="L554" i="30"/>
  <c r="M725" i="30"/>
  <c r="L725" i="30"/>
  <c r="M755" i="30"/>
  <c r="L764" i="30"/>
  <c r="L821" i="30"/>
  <c r="M821" i="30"/>
  <c r="J906" i="30"/>
  <c r="I906" i="30"/>
  <c r="K906" i="30" s="1"/>
  <c r="M1003" i="30"/>
  <c r="M1063" i="30"/>
  <c r="L1063" i="30"/>
  <c r="M1222" i="30"/>
  <c r="L1222" i="30"/>
  <c r="M1321" i="30"/>
  <c r="L1321" i="30"/>
  <c r="J583" i="30"/>
  <c r="I583" i="30"/>
  <c r="K583" i="30" s="1"/>
  <c r="M678" i="30"/>
  <c r="L678" i="30"/>
  <c r="M698" i="30"/>
  <c r="L698" i="30"/>
  <c r="J737" i="30"/>
  <c r="I737" i="30"/>
  <c r="K737" i="30" s="1"/>
  <c r="J832" i="30"/>
  <c r="I832" i="30"/>
  <c r="K832" i="30" s="1"/>
  <c r="J870" i="30"/>
  <c r="I870" i="30"/>
  <c r="K870" i="30" s="1"/>
  <c r="M915" i="30"/>
  <c r="L915" i="30"/>
  <c r="M928" i="30"/>
  <c r="L928" i="30"/>
  <c r="J940" i="30"/>
  <c r="I940" i="30"/>
  <c r="K940" i="30" s="1"/>
  <c r="J943" i="30"/>
  <c r="I943" i="30"/>
  <c r="K943" i="30" s="1"/>
  <c r="J994" i="30"/>
  <c r="I994" i="30"/>
  <c r="K994" i="30" s="1"/>
  <c r="L1019" i="30"/>
  <c r="M1019" i="30"/>
  <c r="L1201" i="30"/>
  <c r="J1213" i="30"/>
  <c r="I1213" i="30"/>
  <c r="K1213" i="30" s="1"/>
  <c r="J1254" i="30"/>
  <c r="I1254" i="30"/>
  <c r="K1254" i="30" s="1"/>
  <c r="M1257" i="30"/>
  <c r="L1257" i="30"/>
  <c r="M1260" i="30"/>
  <c r="L1260" i="30"/>
  <c r="M959" i="30"/>
  <c r="M1024" i="30"/>
  <c r="L1024" i="30"/>
  <c r="M1059" i="30"/>
  <c r="L1059" i="30"/>
  <c r="L1335" i="30"/>
  <c r="M1335" i="30"/>
  <c r="M1344" i="30"/>
  <c r="L1344" i="30"/>
  <c r="M735" i="30"/>
  <c r="L735" i="30"/>
  <c r="J812" i="30"/>
  <c r="I812" i="30"/>
  <c r="K812" i="30" s="1"/>
  <c r="I871" i="30"/>
  <c r="K871" i="30" s="1"/>
  <c r="I924" i="30"/>
  <c r="K924" i="30" s="1"/>
  <c r="I929" i="30"/>
  <c r="K929" i="30" s="1"/>
  <c r="I1011" i="30"/>
  <c r="K1011" i="30" s="1"/>
  <c r="M1040" i="30"/>
  <c r="L1040" i="30"/>
  <c r="L1128" i="30"/>
  <c r="M1134" i="30"/>
  <c r="L1134" i="30"/>
  <c r="M1329" i="30"/>
  <c r="L1329" i="30"/>
  <c r="J1341" i="30"/>
  <c r="M1369" i="30"/>
  <c r="J651" i="30"/>
  <c r="I651" i="30"/>
  <c r="K651" i="30" s="1"/>
  <c r="I723" i="30"/>
  <c r="K723" i="30" s="1"/>
  <c r="J751" i="30"/>
  <c r="I751" i="30"/>
  <c r="K751" i="30" s="1"/>
  <c r="M841" i="30"/>
  <c r="L868" i="30"/>
  <c r="M1142" i="30"/>
  <c r="L1142" i="30"/>
  <c r="L1188" i="30"/>
  <c r="L1244" i="30"/>
  <c r="M1244" i="30"/>
  <c r="M1080" i="30"/>
  <c r="L1080" i="30"/>
  <c r="M1208" i="30"/>
  <c r="L1208" i="30"/>
  <c r="M1338" i="30"/>
  <c r="L1338" i="30"/>
  <c r="M1376" i="30"/>
  <c r="L1376" i="30"/>
  <c r="J609" i="30"/>
  <c r="I609" i="30"/>
  <c r="K609" i="30" s="1"/>
  <c r="J746" i="30"/>
  <c r="I746" i="30"/>
  <c r="K746" i="30" s="1"/>
  <c r="J898" i="30"/>
  <c r="I898" i="30"/>
  <c r="K898" i="30" s="1"/>
  <c r="M1054" i="30"/>
  <c r="L1054" i="30"/>
  <c r="I1073" i="30"/>
  <c r="K1073" i="30" s="1"/>
  <c r="M1108" i="30"/>
  <c r="M1120" i="30"/>
  <c r="L1120" i="30"/>
  <c r="I1123" i="30"/>
  <c r="K1123" i="30" s="1"/>
  <c r="M1126" i="30"/>
  <c r="L1126" i="30"/>
  <c r="L1163" i="30"/>
  <c r="M1163" i="30"/>
  <c r="M1166" i="30"/>
  <c r="L1166" i="30"/>
  <c r="L1177" i="30"/>
  <c r="M1194" i="30"/>
  <c r="L1194" i="30"/>
  <c r="J1211" i="30"/>
  <c r="I1211" i="30"/>
  <c r="K1211" i="30" s="1"/>
  <c r="I1277" i="30"/>
  <c r="K1277" i="30" s="1"/>
  <c r="J1277" i="30"/>
  <c r="I1295" i="30"/>
  <c r="K1295" i="30" s="1"/>
  <c r="J667" i="30"/>
  <c r="I667" i="30"/>
  <c r="K667" i="30" s="1"/>
  <c r="M733" i="30"/>
  <c r="L733" i="30"/>
  <c r="J772" i="30"/>
  <c r="I772" i="30"/>
  <c r="K772" i="30" s="1"/>
  <c r="J801" i="30"/>
  <c r="I801" i="30"/>
  <c r="K801" i="30" s="1"/>
  <c r="M828" i="30"/>
  <c r="L828" i="30"/>
  <c r="M890" i="30"/>
  <c r="L890" i="30"/>
  <c r="M970" i="30"/>
  <c r="L970" i="30"/>
  <c r="M1083" i="30"/>
  <c r="L1106" i="30"/>
  <c r="M1106" i="30"/>
  <c r="M1191" i="30"/>
  <c r="L1191" i="30"/>
  <c r="M1382" i="30"/>
  <c r="L1382" i="30"/>
  <c r="J760" i="30"/>
  <c r="I760" i="30"/>
  <c r="K760" i="30" s="1"/>
  <c r="J842" i="30"/>
  <c r="I842" i="30"/>
  <c r="K842" i="30" s="1"/>
  <c r="L855" i="30"/>
  <c r="L866" i="30"/>
  <c r="L882" i="30"/>
  <c r="M893" i="30"/>
  <c r="L893" i="30"/>
  <c r="J1018" i="30"/>
  <c r="I1018" i="30"/>
  <c r="K1018" i="30" s="1"/>
  <c r="L1035" i="30"/>
  <c r="M1035" i="30"/>
  <c r="L1041" i="30"/>
  <c r="M1041" i="30"/>
  <c r="M1060" i="30"/>
  <c r="L1060" i="30"/>
  <c r="M1284" i="30"/>
  <c r="L1284" i="30"/>
  <c r="M1287" i="30"/>
  <c r="L1287" i="30"/>
  <c r="L721" i="30"/>
  <c r="M721" i="30"/>
  <c r="M930" i="30"/>
  <c r="L930" i="30"/>
  <c r="J1098" i="30"/>
  <c r="I1098" i="30"/>
  <c r="K1098" i="30" s="1"/>
  <c r="M1129" i="30"/>
  <c r="L1129" i="30"/>
  <c r="J1189" i="30"/>
  <c r="I1189" i="30"/>
  <c r="K1189" i="30" s="1"/>
  <c r="M1336" i="30"/>
  <c r="L1336" i="30"/>
  <c r="M544" i="30"/>
  <c r="L544" i="30"/>
  <c r="L594" i="30"/>
  <c r="I617" i="30"/>
  <c r="K617" i="30" s="1"/>
  <c r="J652" i="30"/>
  <c r="I652" i="30"/>
  <c r="K652" i="30" s="1"/>
  <c r="M680" i="30"/>
  <c r="I689" i="30"/>
  <c r="K689" i="30" s="1"/>
  <c r="L716" i="30"/>
  <c r="M739" i="30"/>
  <c r="L739" i="30"/>
  <c r="M744" i="30"/>
  <c r="M765" i="30"/>
  <c r="L796" i="30"/>
  <c r="L847" i="30"/>
  <c r="I869" i="30"/>
  <c r="K869" i="30" s="1"/>
  <c r="J899" i="30"/>
  <c r="I899" i="30"/>
  <c r="K899" i="30" s="1"/>
  <c r="I904" i="30"/>
  <c r="K904" i="30" s="1"/>
  <c r="I909" i="30"/>
  <c r="K909" i="30" s="1"/>
  <c r="M912" i="30"/>
  <c r="L912" i="30"/>
  <c r="J917" i="30"/>
  <c r="I917" i="30"/>
  <c r="K917" i="30" s="1"/>
  <c r="J920" i="30"/>
  <c r="M942" i="30"/>
  <c r="L942" i="30"/>
  <c r="M965" i="30"/>
  <c r="L965" i="30"/>
  <c r="J978" i="30"/>
  <c r="I978" i="30"/>
  <c r="K978" i="30" s="1"/>
  <c r="I1009" i="30"/>
  <c r="K1009" i="30" s="1"/>
  <c r="I1089" i="30"/>
  <c r="K1089" i="30" s="1"/>
  <c r="M1135" i="30"/>
  <c r="J1222" i="30"/>
  <c r="M1259" i="30"/>
  <c r="L1259" i="30"/>
  <c r="I1271" i="30"/>
  <c r="K1271" i="30" s="1"/>
  <c r="I557" i="30"/>
  <c r="K557" i="30" s="1"/>
  <c r="I570" i="30"/>
  <c r="K570" i="30" s="1"/>
  <c r="J570" i="30"/>
  <c r="L592" i="30"/>
  <c r="I600" i="30"/>
  <c r="K600" i="30" s="1"/>
  <c r="J610" i="30"/>
  <c r="J620" i="30"/>
  <c r="I620" i="30"/>
  <c r="K620" i="30" s="1"/>
  <c r="I627" i="30"/>
  <c r="K627" i="30" s="1"/>
  <c r="J647" i="30"/>
  <c r="J668" i="30"/>
  <c r="I668" i="30"/>
  <c r="K668" i="30" s="1"/>
  <c r="J714" i="30"/>
  <c r="I758" i="30"/>
  <c r="K758" i="30" s="1"/>
  <c r="I763" i="30"/>
  <c r="K763" i="30" s="1"/>
  <c r="J773" i="30"/>
  <c r="I773" i="30"/>
  <c r="K773" i="30" s="1"/>
  <c r="J794" i="30"/>
  <c r="J816" i="30"/>
  <c r="I816" i="30"/>
  <c r="K816" i="30" s="1"/>
  <c r="I826" i="30"/>
  <c r="K826" i="30" s="1"/>
  <c r="J829" i="30"/>
  <c r="I829" i="30"/>
  <c r="K829" i="30" s="1"/>
  <c r="L872" i="30"/>
  <c r="M925" i="30"/>
  <c r="L925" i="30"/>
  <c r="L952" i="30"/>
  <c r="J986" i="30"/>
  <c r="I986" i="30"/>
  <c r="K986" i="30" s="1"/>
  <c r="L991" i="30"/>
  <c r="I1084" i="30"/>
  <c r="K1084" i="30" s="1"/>
  <c r="J1084" i="30"/>
  <c r="L1118" i="30"/>
  <c r="M1121" i="30"/>
  <c r="L1121" i="30"/>
  <c r="M1124" i="30"/>
  <c r="L1124" i="30"/>
  <c r="L1296" i="30"/>
  <c r="M1296" i="30"/>
  <c r="J607" i="30"/>
  <c r="I607" i="30"/>
  <c r="K607" i="30" s="1"/>
  <c r="I643" i="30"/>
  <c r="K643" i="30" s="1"/>
  <c r="I663" i="30"/>
  <c r="K663" i="30" s="1"/>
  <c r="J671" i="30"/>
  <c r="I671" i="30"/>
  <c r="K671" i="30" s="1"/>
  <c r="M784" i="30"/>
  <c r="L784" i="30"/>
  <c r="J853" i="30"/>
  <c r="I853" i="30"/>
  <c r="K853" i="30" s="1"/>
  <c r="I955" i="30"/>
  <c r="K955" i="30" s="1"/>
  <c r="J996" i="30"/>
  <c r="I996" i="30"/>
  <c r="K996" i="30" s="1"/>
  <c r="L1030" i="30"/>
  <c r="I1052" i="30"/>
  <c r="K1052" i="30" s="1"/>
  <c r="I1055" i="30"/>
  <c r="K1055" i="30" s="1"/>
  <c r="J1124" i="30"/>
  <c r="I1149" i="30"/>
  <c r="K1149" i="30" s="1"/>
  <c r="M1178" i="30"/>
  <c r="M1195" i="30"/>
  <c r="L1195" i="30"/>
  <c r="L1209" i="30"/>
  <c r="M1308" i="30"/>
  <c r="L1308" i="30"/>
  <c r="I109" i="30"/>
  <c r="K109" i="30" s="1"/>
  <c r="I169" i="30"/>
  <c r="K169" i="30" s="1"/>
  <c r="I189" i="30"/>
  <c r="K189" i="30" s="1"/>
  <c r="I209" i="30"/>
  <c r="K209" i="30" s="1"/>
  <c r="I249" i="30"/>
  <c r="K249" i="30" s="1"/>
  <c r="I446" i="30"/>
  <c r="K446" i="30" s="1"/>
  <c r="I448" i="30"/>
  <c r="K448" i="30" s="1"/>
  <c r="I450" i="30"/>
  <c r="K450" i="30" s="1"/>
  <c r="J462" i="30"/>
  <c r="J623" i="30"/>
  <c r="I623" i="30"/>
  <c r="K623" i="30" s="1"/>
  <c r="L655" i="30"/>
  <c r="M655" i="30"/>
  <c r="M888" i="30"/>
  <c r="L888" i="30"/>
  <c r="M891" i="30"/>
  <c r="L891" i="30"/>
  <c r="M1007" i="30"/>
  <c r="L1007" i="30"/>
  <c r="M1237" i="30"/>
  <c r="L1237" i="30"/>
  <c r="M1240" i="30"/>
  <c r="L1240" i="30"/>
  <c r="M409" i="30"/>
  <c r="M498" i="30"/>
  <c r="L498" i="30"/>
  <c r="I532" i="30"/>
  <c r="K532" i="30" s="1"/>
  <c r="J547" i="30"/>
  <c r="M577" i="30"/>
  <c r="I615" i="30"/>
  <c r="K615" i="30" s="1"/>
  <c r="I747" i="30"/>
  <c r="K747" i="30" s="1"/>
  <c r="L770" i="30"/>
  <c r="J811" i="30"/>
  <c r="L845" i="30"/>
  <c r="M867" i="30"/>
  <c r="L867" i="30"/>
  <c r="M935" i="30"/>
  <c r="I958" i="30"/>
  <c r="K958" i="30" s="1"/>
  <c r="I971" i="30"/>
  <c r="K971" i="30" s="1"/>
  <c r="J1013" i="30"/>
  <c r="M1184" i="30"/>
  <c r="L1184" i="30"/>
  <c r="L1263" i="30"/>
  <c r="M1263" i="30"/>
  <c r="J1275" i="30"/>
  <c r="I1275" i="30"/>
  <c r="K1275" i="30" s="1"/>
  <c r="J522" i="30"/>
  <c r="I522" i="30"/>
  <c r="K522" i="30" s="1"/>
  <c r="I534" i="30"/>
  <c r="K534" i="30" s="1"/>
  <c r="J534" i="30"/>
  <c r="M649" i="30"/>
  <c r="L649" i="30"/>
  <c r="J666" i="30"/>
  <c r="I666" i="30"/>
  <c r="K666" i="30" s="1"/>
  <c r="M729" i="30"/>
  <c r="L729" i="30"/>
  <c r="J884" i="30"/>
  <c r="I884" i="30"/>
  <c r="K884" i="30" s="1"/>
  <c r="J848" i="30"/>
  <c r="I848" i="30"/>
  <c r="K848" i="30" s="1"/>
  <c r="I874" i="30"/>
  <c r="K874" i="30" s="1"/>
  <c r="J874" i="30"/>
  <c r="J887" i="30"/>
  <c r="I887" i="30"/>
  <c r="K887" i="30" s="1"/>
  <c r="J897" i="30"/>
  <c r="I897" i="30"/>
  <c r="K897" i="30" s="1"/>
  <c r="M993" i="30"/>
  <c r="L993" i="30"/>
  <c r="I1023" i="30"/>
  <c r="K1023" i="30" s="1"/>
  <c r="J1023" i="30"/>
  <c r="M1147" i="30"/>
  <c r="L1147" i="30"/>
  <c r="J1319" i="30"/>
  <c r="I1319" i="30"/>
  <c r="K1319" i="30" s="1"/>
  <c r="L1345" i="30"/>
  <c r="M1345" i="30"/>
  <c r="I1348" i="30"/>
  <c r="K1348" i="30" s="1"/>
  <c r="J1348" i="30"/>
  <c r="M1322" i="30"/>
  <c r="L1322" i="30"/>
  <c r="J1303" i="30"/>
  <c r="I1303" i="30"/>
  <c r="K1303" i="30" s="1"/>
  <c r="J1337" i="30"/>
  <c r="I1337" i="30"/>
  <c r="K1337" i="30" s="1"/>
  <c r="M589" i="30"/>
  <c r="L589" i="30"/>
  <c r="J700" i="30"/>
  <c r="I700" i="30"/>
  <c r="K700" i="30" s="1"/>
  <c r="M885" i="30"/>
  <c r="L885" i="30"/>
  <c r="M905" i="30"/>
  <c r="L905" i="30"/>
  <c r="M1049" i="30"/>
  <c r="L1049" i="30"/>
  <c r="L1165" i="30"/>
  <c r="I1219" i="30"/>
  <c r="K1219" i="30" s="1"/>
  <c r="J1219" i="30"/>
  <c r="I1309" i="30"/>
  <c r="K1309" i="30" s="1"/>
  <c r="J1309" i="30"/>
  <c r="M1352" i="30"/>
  <c r="L1352" i="30"/>
  <c r="J611" i="30"/>
  <c r="I611" i="30"/>
  <c r="K611" i="30" s="1"/>
  <c r="I694" i="30"/>
  <c r="K694" i="30" s="1"/>
  <c r="J694" i="30"/>
  <c r="M769" i="30"/>
  <c r="L769" i="30"/>
  <c r="M939" i="30"/>
  <c r="L939" i="30"/>
  <c r="M1039" i="30"/>
  <c r="L1039" i="30"/>
  <c r="J1057" i="30"/>
  <c r="I1057" i="30"/>
  <c r="K1057" i="30" s="1"/>
  <c r="J1079" i="30"/>
  <c r="I1079" i="30"/>
  <c r="K1079" i="30" s="1"/>
  <c r="M1096" i="30"/>
  <c r="L1096" i="30"/>
  <c r="M1168" i="30"/>
  <c r="L1168" i="30"/>
  <c r="J1185" i="30"/>
  <c r="I1185" i="30"/>
  <c r="K1185" i="30" s="1"/>
  <c r="M1262" i="30"/>
  <c r="L1262" i="30"/>
  <c r="M1289" i="30"/>
  <c r="L1289" i="30"/>
  <c r="M1346" i="30"/>
  <c r="L1346" i="30"/>
  <c r="J594" i="30"/>
  <c r="J599" i="30"/>
  <c r="I599" i="30"/>
  <c r="K599" i="30" s="1"/>
  <c r="L650" i="30"/>
  <c r="I692" i="30"/>
  <c r="K692" i="30" s="1"/>
  <c r="M709" i="30"/>
  <c r="I740" i="30"/>
  <c r="K740" i="30" s="1"/>
  <c r="I761" i="30"/>
  <c r="K761" i="30" s="1"/>
  <c r="I783" i="30"/>
  <c r="K783" i="30" s="1"/>
  <c r="I834" i="30"/>
  <c r="K834" i="30" s="1"/>
  <c r="J834" i="30"/>
  <c r="J840" i="30"/>
  <c r="I849" i="30"/>
  <c r="K849" i="30" s="1"/>
  <c r="M954" i="30"/>
  <c r="L954" i="30"/>
  <c r="I1033" i="30"/>
  <c r="K1033" i="30" s="1"/>
  <c r="J1044" i="30"/>
  <c r="I1044" i="30"/>
  <c r="K1044" i="30" s="1"/>
  <c r="J1118" i="30"/>
  <c r="L1137" i="30"/>
  <c r="M1210" i="30"/>
  <c r="L1210" i="30"/>
  <c r="M1231" i="30"/>
  <c r="L1231" i="30"/>
  <c r="J1234" i="30"/>
  <c r="I1234" i="30"/>
  <c r="K1234" i="30" s="1"/>
  <c r="M1323" i="30"/>
  <c r="L1323" i="30"/>
  <c r="J631" i="30"/>
  <c r="I631" i="30"/>
  <c r="K631" i="30" s="1"/>
  <c r="M1167" i="30"/>
  <c r="L1167" i="30"/>
  <c r="M1186" i="30"/>
  <c r="L1186" i="30"/>
  <c r="J1374" i="30"/>
  <c r="I1374" i="30"/>
  <c r="K1374" i="30" s="1"/>
  <c r="J1380" i="30"/>
  <c r="I1380" i="30"/>
  <c r="K1380" i="30" s="1"/>
  <c r="M1333" i="30"/>
  <c r="L1333" i="30"/>
  <c r="J591" i="30"/>
  <c r="I591" i="30"/>
  <c r="K591" i="30" s="1"/>
  <c r="J1192" i="30"/>
  <c r="I1192" i="30"/>
  <c r="K1192" i="30" s="1"/>
  <c r="J1328" i="30"/>
  <c r="I1328" i="30"/>
  <c r="K1328" i="30" s="1"/>
  <c r="I536" i="30"/>
  <c r="K536" i="30" s="1"/>
  <c r="I581" i="30"/>
  <c r="K581" i="30" s="1"/>
  <c r="I597" i="30"/>
  <c r="K597" i="30" s="1"/>
  <c r="J654" i="30"/>
  <c r="I660" i="30"/>
  <c r="K660" i="30" s="1"/>
  <c r="I703" i="30"/>
  <c r="K703" i="30" s="1"/>
  <c r="J711" i="30"/>
  <c r="I711" i="30"/>
  <c r="K711" i="30" s="1"/>
  <c r="I789" i="30"/>
  <c r="K789" i="30" s="1"/>
  <c r="J791" i="30"/>
  <c r="I799" i="30"/>
  <c r="K799" i="30" s="1"/>
  <c r="M814" i="30"/>
  <c r="L814" i="30"/>
  <c r="J877" i="30"/>
  <c r="I877" i="30"/>
  <c r="K877" i="30" s="1"/>
  <c r="I907" i="30"/>
  <c r="K907" i="30" s="1"/>
  <c r="J921" i="30"/>
  <c r="I921" i="30"/>
  <c r="K921" i="30" s="1"/>
  <c r="J980" i="30"/>
  <c r="I1014" i="30"/>
  <c r="K1014" i="30" s="1"/>
  <c r="I1091" i="30"/>
  <c r="K1091" i="30" s="1"/>
  <c r="I1138" i="30"/>
  <c r="K1138" i="30" s="1"/>
  <c r="I1154" i="30"/>
  <c r="K1154" i="30" s="1"/>
  <c r="J1157" i="30"/>
  <c r="I1157" i="30"/>
  <c r="K1157" i="30" s="1"/>
  <c r="I1214" i="30"/>
  <c r="K1214" i="30" s="1"/>
  <c r="L1298" i="30"/>
  <c r="J1317" i="30"/>
  <c r="I1317" i="30"/>
  <c r="K1317" i="30" s="1"/>
  <c r="I1351" i="30"/>
  <c r="K1351" i="30" s="1"/>
  <c r="I1357" i="30"/>
  <c r="K1357" i="30" s="1"/>
  <c r="M1375" i="30"/>
  <c r="L1375" i="30"/>
  <c r="J901" i="30"/>
  <c r="I901" i="30"/>
  <c r="K901" i="30" s="1"/>
  <c r="M1187" i="30"/>
  <c r="L1187" i="30"/>
  <c r="J1206" i="30"/>
  <c r="I1206" i="30"/>
  <c r="K1206" i="30" s="1"/>
  <c r="M1217" i="30"/>
  <c r="L1217" i="30"/>
  <c r="L1226" i="30"/>
  <c r="M1239" i="30"/>
  <c r="L1239" i="30"/>
  <c r="M1290" i="30"/>
  <c r="L1290" i="30"/>
  <c r="I563" i="30"/>
  <c r="K563" i="30" s="1"/>
  <c r="J571" i="30"/>
  <c r="I571" i="30"/>
  <c r="K571" i="30" s="1"/>
  <c r="I910" i="30"/>
  <c r="K910" i="30" s="1"/>
  <c r="J1094" i="30"/>
  <c r="I1094" i="30"/>
  <c r="K1094" i="30" s="1"/>
  <c r="M1104" i="30"/>
  <c r="M1136" i="30"/>
  <c r="L1136" i="30"/>
  <c r="M1160" i="30"/>
  <c r="J1258" i="30"/>
  <c r="I1258" i="30"/>
  <c r="K1258" i="30" s="1"/>
  <c r="M1301" i="30"/>
  <c r="L1301" i="30"/>
  <c r="J1001" i="30"/>
  <c r="I1001" i="30"/>
  <c r="K1001" i="30" s="1"/>
  <c r="J1016" i="30"/>
  <c r="I1016" i="30"/>
  <c r="K1016" i="30" s="1"/>
  <c r="M1077" i="30"/>
  <c r="L1077" i="30"/>
  <c r="J1082" i="30"/>
  <c r="I1082" i="30"/>
  <c r="K1082" i="30" s="1"/>
  <c r="M1314" i="30"/>
  <c r="L1314" i="30"/>
  <c r="J1325" i="30"/>
  <c r="I1325" i="30"/>
  <c r="K1325" i="30" s="1"/>
  <c r="J1062" i="30"/>
  <c r="I1062" i="30"/>
  <c r="K1062" i="30" s="1"/>
  <c r="M1119" i="30"/>
  <c r="L1119" i="30"/>
  <c r="J1278" i="30"/>
  <c r="I1278" i="30"/>
  <c r="K1278" i="30" s="1"/>
  <c r="L1307" i="30"/>
  <c r="M1347" i="30"/>
  <c r="L1347" i="30"/>
  <c r="I879" i="30"/>
  <c r="K879" i="30" s="1"/>
  <c r="I956" i="30"/>
  <c r="K956" i="30" s="1"/>
  <c r="I985" i="30"/>
  <c r="K985" i="30" s="1"/>
  <c r="J1006" i="30"/>
  <c r="J1017" i="30"/>
  <c r="I1017" i="30"/>
  <c r="K1017" i="30" s="1"/>
  <c r="L1047" i="30"/>
  <c r="J1156" i="30"/>
  <c r="L1196" i="30"/>
  <c r="I1212" i="30"/>
  <c r="K1212" i="30" s="1"/>
  <c r="I1238" i="30"/>
  <c r="K1238" i="30" s="1"/>
  <c r="J1362" i="30"/>
  <c r="I1362" i="30"/>
  <c r="K1362" i="30" s="1"/>
  <c r="I1379" i="30"/>
  <c r="K1379" i="30" s="1"/>
  <c r="I542" i="30"/>
  <c r="K542" i="30" s="1"/>
  <c r="I562" i="30"/>
  <c r="K562" i="30" s="1"/>
  <c r="I582" i="30"/>
  <c r="K582" i="30" s="1"/>
  <c r="I602" i="30"/>
  <c r="K602" i="30" s="1"/>
  <c r="I622" i="30"/>
  <c r="K622" i="30" s="1"/>
  <c r="I642" i="30"/>
  <c r="K642" i="30" s="1"/>
  <c r="I662" i="30"/>
  <c r="K662" i="30" s="1"/>
  <c r="I682" i="30"/>
  <c r="K682" i="30" s="1"/>
  <c r="I702" i="30"/>
  <c r="K702" i="30" s="1"/>
  <c r="I722" i="30"/>
  <c r="K722" i="30" s="1"/>
  <c r="I742" i="30"/>
  <c r="K742" i="30" s="1"/>
  <c r="I762" i="30"/>
  <c r="K762" i="30" s="1"/>
  <c r="I775" i="30"/>
  <c r="K775" i="30" s="1"/>
  <c r="I788" i="30"/>
  <c r="K788" i="30" s="1"/>
  <c r="I803" i="30"/>
  <c r="K803" i="30" s="1"/>
  <c r="I831" i="30"/>
  <c r="K831" i="30" s="1"/>
  <c r="I850" i="30"/>
  <c r="K850" i="30" s="1"/>
  <c r="J852" i="30"/>
  <c r="J854" i="30"/>
  <c r="I946" i="30"/>
  <c r="K946" i="30" s="1"/>
  <c r="J948" i="30"/>
  <c r="I950" i="30"/>
  <c r="K950" i="30" s="1"/>
  <c r="I1002" i="30"/>
  <c r="K1002" i="30" s="1"/>
  <c r="I1004" i="30"/>
  <c r="K1004" i="30" s="1"/>
  <c r="L1006" i="30"/>
  <c r="I1010" i="30"/>
  <c r="K1010" i="30" s="1"/>
  <c r="I1012" i="30"/>
  <c r="K1012" i="30" s="1"/>
  <c r="I1034" i="30"/>
  <c r="K1034" i="30" s="1"/>
  <c r="L1090" i="30"/>
  <c r="J1122" i="30"/>
  <c r="J1151" i="30"/>
  <c r="I1151" i="30"/>
  <c r="K1151" i="30" s="1"/>
  <c r="I1179" i="30"/>
  <c r="K1179" i="30" s="1"/>
  <c r="I1181" i="30"/>
  <c r="K1181" i="30" s="1"/>
  <c r="L1207" i="30"/>
  <c r="I1220" i="30"/>
  <c r="K1220" i="30" s="1"/>
  <c r="I1228" i="30"/>
  <c r="K1228" i="30" s="1"/>
  <c r="I1281" i="30"/>
  <c r="K1281" i="30" s="1"/>
  <c r="J1323" i="30"/>
  <c r="I1339" i="30"/>
  <c r="K1339" i="30" s="1"/>
  <c r="I1367" i="30"/>
  <c r="K1367" i="30" s="1"/>
  <c r="I1215" i="30"/>
  <c r="K1215" i="30" s="1"/>
  <c r="I1223" i="30"/>
  <c r="K1223" i="30" s="1"/>
  <c r="M1264" i="30"/>
  <c r="L1264" i="30"/>
  <c r="I1356" i="30"/>
  <c r="K1356" i="30" s="1"/>
  <c r="J1274" i="30"/>
  <c r="I1274" i="30"/>
  <c r="K1274" i="30" s="1"/>
  <c r="J1360" i="30"/>
  <c r="I1360" i="30"/>
  <c r="K1360" i="30" s="1"/>
  <c r="J1171" i="30"/>
  <c r="I1171" i="30"/>
  <c r="K1171" i="30" s="1"/>
  <c r="J1218" i="30"/>
  <c r="I1218" i="30"/>
  <c r="K1218" i="30" s="1"/>
  <c r="J988" i="30"/>
  <c r="I1066" i="30"/>
  <c r="K1066" i="30" s="1"/>
  <c r="J1174" i="30"/>
  <c r="I1174" i="30"/>
  <c r="K1174" i="30" s="1"/>
  <c r="I1199" i="30"/>
  <c r="K1199" i="30" s="1"/>
  <c r="I1248" i="30"/>
  <c r="K1248" i="30" s="1"/>
  <c r="I1250" i="30"/>
  <c r="K1250" i="30" s="1"/>
  <c r="I1255" i="30"/>
  <c r="K1255" i="30" s="1"/>
  <c r="J1335" i="30"/>
  <c r="J1372" i="30"/>
  <c r="I1372" i="30"/>
  <c r="K1372" i="30" s="1"/>
  <c r="J1183" i="30"/>
  <c r="I1183" i="30"/>
  <c r="K1183" i="30" s="1"/>
  <c r="J1202" i="30"/>
  <c r="I1202" i="30"/>
  <c r="K1202" i="30" s="1"/>
  <c r="I977" i="30"/>
  <c r="K977" i="30" s="1"/>
  <c r="M1216" i="30"/>
  <c r="L1216" i="30"/>
  <c r="I1221" i="30"/>
  <c r="K1221" i="30" s="1"/>
  <c r="L1233" i="30"/>
  <c r="I1283" i="30"/>
  <c r="K1283" i="30" s="1"/>
  <c r="I1286" i="30"/>
  <c r="K1286" i="30" s="1"/>
  <c r="J1310" i="30"/>
  <c r="I1310" i="30"/>
  <c r="K1310" i="30" s="1"/>
  <c r="I1143" i="30"/>
  <c r="K1143" i="30" s="1"/>
  <c r="I1153" i="30"/>
  <c r="K1153" i="30" s="1"/>
  <c r="I1155" i="30"/>
  <c r="K1155" i="30" s="1"/>
  <c r="I1169" i="30"/>
  <c r="K1169" i="30" s="1"/>
  <c r="M1227" i="30"/>
  <c r="L1227" i="30"/>
  <c r="I1261" i="30"/>
  <c r="K1261" i="30" s="1"/>
  <c r="I1266" i="30"/>
  <c r="K1266" i="30" s="1"/>
  <c r="I1268" i="30"/>
  <c r="K1268" i="30" s="1"/>
  <c r="I1273" i="30"/>
  <c r="K1273" i="30" s="1"/>
  <c r="M1292" i="30"/>
  <c r="L1292" i="30"/>
  <c r="L1312" i="30"/>
  <c r="I1361" i="30"/>
  <c r="K1361" i="30" s="1"/>
  <c r="I1371" i="30"/>
  <c r="K1371" i="30" s="1"/>
  <c r="I1081" i="30"/>
  <c r="K1081" i="30" s="1"/>
  <c r="I1100" i="30"/>
  <c r="K1100" i="30" s="1"/>
  <c r="J1102" i="30"/>
  <c r="J1104" i="30"/>
  <c r="I1127" i="30"/>
  <c r="K1127" i="30" s="1"/>
  <c r="I1131" i="30"/>
  <c r="K1131" i="30" s="1"/>
  <c r="J1204" i="30"/>
  <c r="I1204" i="30"/>
  <c r="K1204" i="30" s="1"/>
  <c r="I1252" i="30"/>
  <c r="K1252" i="30" s="1"/>
  <c r="J1301" i="30"/>
  <c r="M1326" i="30"/>
  <c r="I1331" i="30"/>
  <c r="K1331" i="30" s="1"/>
  <c r="I1343" i="30"/>
  <c r="K1343" i="30" s="1"/>
  <c r="I1350" i="30"/>
  <c r="K1350" i="30" s="1"/>
  <c r="I1353" i="30"/>
  <c r="K1353" i="30" s="1"/>
  <c r="J1353" i="30"/>
  <c r="I1358" i="30"/>
  <c r="K1358" i="30" s="1"/>
  <c r="J1358" i="30"/>
  <c r="J1225" i="30"/>
  <c r="I1225" i="30"/>
  <c r="K1225" i="30" s="1"/>
  <c r="I1299" i="30"/>
  <c r="K1299" i="30" s="1"/>
  <c r="J1373" i="30"/>
  <c r="I1373" i="30"/>
  <c r="K1373" i="30" s="1"/>
  <c r="I1229" i="30"/>
  <c r="K1229" i="30" s="1"/>
  <c r="I1270" i="30"/>
  <c r="K1270" i="30" s="1"/>
  <c r="I1272" i="30"/>
  <c r="K1272" i="30" s="1"/>
  <c r="I1280" i="30"/>
  <c r="K1280" i="30" s="1"/>
  <c r="I1288" i="30"/>
  <c r="K1288" i="30" s="1"/>
  <c r="J1294" i="30"/>
  <c r="I1294" i="30"/>
  <c r="K1294" i="30" s="1"/>
  <c r="I1304" i="30"/>
  <c r="K1304" i="30" s="1"/>
  <c r="I1306" i="30"/>
  <c r="K1306" i="30" s="1"/>
  <c r="J1316" i="30"/>
  <c r="I1316" i="30"/>
  <c r="K1316" i="30" s="1"/>
  <c r="I1330" i="30"/>
  <c r="K1330" i="30" s="1"/>
  <c r="I1332" i="30"/>
  <c r="K1332" i="30" s="1"/>
  <c r="I1334" i="30"/>
  <c r="K1334" i="30" s="1"/>
  <c r="I1342" i="30"/>
  <c r="K1342" i="30" s="1"/>
  <c r="I1359" i="30"/>
  <c r="K1359" i="30" s="1"/>
  <c r="I1378" i="30"/>
  <c r="K1378" i="30" s="1"/>
  <c r="J1378" i="30"/>
  <c r="I1354" i="30"/>
  <c r="K1354" i="30" s="1"/>
  <c r="I1368" i="30"/>
  <c r="K1368" i="30" s="1"/>
  <c r="I1370" i="30"/>
  <c r="K1370" i="30" s="1"/>
  <c r="I1245" i="30"/>
  <c r="K1245" i="30" s="1"/>
  <c r="I1265" i="30"/>
  <c r="K1265" i="30" s="1"/>
  <c r="I1285" i="30"/>
  <c r="K1285" i="30" s="1"/>
  <c r="I1305" i="30"/>
  <c r="K1305" i="30" s="1"/>
  <c r="I1327" i="30"/>
  <c r="K1327" i="30" s="1"/>
  <c r="L1364" i="30"/>
  <c r="M206" i="30" l="1"/>
  <c r="L976" i="30"/>
  <c r="M976" i="30"/>
  <c r="L191" i="30"/>
  <c r="M1320" i="30"/>
  <c r="M1110" i="30"/>
  <c r="L229" i="30"/>
  <c r="L98" i="30"/>
  <c r="M309" i="30"/>
  <c r="M455" i="30"/>
  <c r="L455" i="30"/>
  <c r="L1145" i="30"/>
  <c r="L785" i="30"/>
  <c r="L670" i="30"/>
  <c r="L471" i="30"/>
  <c r="M471" i="30"/>
  <c r="M836" i="30"/>
  <c r="L836" i="30"/>
  <c r="L916" i="30"/>
  <c r="M473" i="30"/>
  <c r="M31" i="30"/>
  <c r="L862" i="30"/>
  <c r="M862" i="30"/>
  <c r="L604" i="30"/>
  <c r="L425" i="30"/>
  <c r="L795" i="30"/>
  <c r="L656" i="30"/>
  <c r="M555" i="30"/>
  <c r="L85" i="30"/>
  <c r="L218" i="30"/>
  <c r="M1069" i="30"/>
  <c r="M774" i="30"/>
  <c r="L311" i="30"/>
  <c r="L1193" i="30"/>
  <c r="L1058" i="30"/>
  <c r="L593" i="30"/>
  <c r="L1241" i="30"/>
  <c r="L1256" i="30"/>
  <c r="L63" i="30"/>
  <c r="M15" i="30"/>
  <c r="L304" i="30"/>
  <c r="M805" i="30"/>
  <c r="L805" i="30"/>
  <c r="L1036" i="30"/>
  <c r="M1097" i="30"/>
  <c r="L525" i="30"/>
  <c r="L123" i="30"/>
  <c r="L1113" i="30"/>
  <c r="L312" i="30"/>
  <c r="L638" i="30"/>
  <c r="L158" i="30"/>
  <c r="L4" i="30"/>
  <c r="L637" i="30"/>
  <c r="M637" i="30"/>
  <c r="L53" i="30"/>
  <c r="M321" i="30"/>
  <c r="L420" i="30"/>
  <c r="M493" i="30"/>
  <c r="L415" i="30"/>
  <c r="M953" i="30"/>
  <c r="L953" i="30"/>
  <c r="L1093" i="30"/>
  <c r="M1093" i="30"/>
  <c r="L957" i="30"/>
  <c r="M957" i="30"/>
  <c r="M1032" i="30"/>
  <c r="L1032" i="30"/>
  <c r="L644" i="30"/>
  <c r="M644" i="30"/>
  <c r="L1313" i="30"/>
  <c r="L196" i="30"/>
  <c r="L178" i="30"/>
  <c r="L188" i="30"/>
  <c r="L32" i="30"/>
  <c r="M937" i="30"/>
  <c r="L937" i="30"/>
  <c r="L1315" i="30"/>
  <c r="M1315" i="30"/>
  <c r="M495" i="30"/>
  <c r="L495" i="30"/>
  <c r="L322" i="30"/>
  <c r="M322" i="30"/>
  <c r="L87" i="30"/>
  <c r="M87" i="30"/>
  <c r="M613" i="30"/>
  <c r="L613" i="30"/>
  <c r="L560" i="30"/>
  <c r="M560" i="30"/>
  <c r="M616" i="30"/>
  <c r="L947" i="30"/>
  <c r="M947" i="30"/>
  <c r="L564" i="30"/>
  <c r="M564" i="30"/>
  <c r="M479" i="30"/>
  <c r="L479" i="30"/>
  <c r="M129" i="30"/>
  <c r="L129" i="30"/>
  <c r="L1117" i="30"/>
  <c r="M636" i="30"/>
  <c r="M475" i="30"/>
  <c r="M1125" i="30"/>
  <c r="L903" i="30"/>
  <c r="M903" i="30"/>
  <c r="M934" i="30"/>
  <c r="L934" i="30"/>
  <c r="M1236" i="30"/>
  <c r="L1236" i="30"/>
  <c r="M456" i="30"/>
  <c r="L456" i="30"/>
  <c r="M458" i="30"/>
  <c r="L458" i="30"/>
  <c r="L1111" i="30"/>
  <c r="M1111" i="30"/>
  <c r="L394" i="30"/>
  <c r="M394" i="30"/>
  <c r="L489" i="30"/>
  <c r="M489" i="30"/>
  <c r="M386" i="30"/>
  <c r="L386" i="30"/>
  <c r="L1253" i="30"/>
  <c r="M1253" i="30"/>
  <c r="L1302" i="30"/>
  <c r="L504" i="30"/>
  <c r="M606" i="30"/>
  <c r="M325" i="30"/>
  <c r="M864" i="30"/>
  <c r="L864" i="30"/>
  <c r="L931" i="30"/>
  <c r="M931" i="30"/>
  <c r="M400" i="30"/>
  <c r="L400" i="30"/>
  <c r="M1075" i="30"/>
  <c r="L1075" i="30"/>
  <c r="M596" i="30"/>
  <c r="L1232" i="30"/>
  <c r="M467" i="30"/>
  <c r="L513" i="30"/>
  <c r="M843" i="30"/>
  <c r="L843" i="30"/>
  <c r="L1293" i="30"/>
  <c r="M1293" i="30"/>
  <c r="M1086" i="30"/>
  <c r="L1086" i="30"/>
  <c r="M443" i="30"/>
  <c r="L443" i="30"/>
  <c r="M483" i="30"/>
  <c r="L483" i="30"/>
  <c r="L1366" i="30"/>
  <c r="M1366" i="30"/>
  <c r="L1249" i="30"/>
  <c r="M833" i="30"/>
  <c r="L833" i="30"/>
  <c r="M1224" i="30"/>
  <c r="L1224" i="30"/>
  <c r="M269" i="30"/>
  <c r="L269" i="30"/>
  <c r="L533" i="30"/>
  <c r="M533" i="30"/>
  <c r="L375" i="30"/>
  <c r="M375" i="30"/>
  <c r="M807" i="30"/>
  <c r="L807" i="30"/>
  <c r="M364" i="30"/>
  <c r="L364" i="30"/>
  <c r="L695" i="30"/>
  <c r="M695" i="30"/>
  <c r="M839" i="30"/>
  <c r="M238" i="30"/>
  <c r="L238" i="30"/>
  <c r="L859" i="30"/>
  <c r="M859" i="30"/>
  <c r="L341" i="30"/>
  <c r="M341" i="30"/>
  <c r="L1028" i="30"/>
  <c r="M1028" i="30"/>
  <c r="L1074" i="30"/>
  <c r="M1074" i="30"/>
  <c r="L224" i="30"/>
  <c r="L802" i="30"/>
  <c r="M802" i="30"/>
  <c r="M936" i="30"/>
  <c r="L936" i="30"/>
  <c r="M451" i="30"/>
  <c r="L451" i="30"/>
  <c r="L1045" i="30"/>
  <c r="M1045" i="30"/>
  <c r="M944" i="30"/>
  <c r="L944" i="30"/>
  <c r="L835" i="30"/>
  <c r="M835" i="30"/>
  <c r="L983" i="30"/>
  <c r="L778" i="30"/>
  <c r="L1133" i="30"/>
  <c r="M1133" i="30"/>
  <c r="M923" i="30"/>
  <c r="L923" i="30"/>
  <c r="L354" i="30"/>
  <c r="M354" i="30"/>
  <c r="L384" i="30"/>
  <c r="M384" i="30"/>
  <c r="M318" i="30"/>
  <c r="L318" i="30"/>
  <c r="L603" i="30"/>
  <c r="L545" i="30"/>
  <c r="L25" i="30"/>
  <c r="M1078" i="30"/>
  <c r="L1078" i="30"/>
  <c r="M438" i="30"/>
  <c r="L438" i="30"/>
  <c r="M693" i="30"/>
  <c r="L693" i="30"/>
  <c r="L1088" i="30"/>
  <c r="M1088" i="30"/>
  <c r="M519" i="30"/>
  <c r="L519" i="30"/>
  <c r="L408" i="30"/>
  <c r="L776" i="30"/>
  <c r="L745" i="30"/>
  <c r="L319" i="30"/>
  <c r="L232" i="30"/>
  <c r="L97" i="30"/>
  <c r="L896" i="30"/>
  <c r="M896" i="30"/>
  <c r="L365" i="30"/>
  <c r="M365" i="30"/>
  <c r="M278" i="30"/>
  <c r="L278" i="30"/>
  <c r="L736" i="30"/>
  <c r="L808" i="30"/>
  <c r="M155" i="30"/>
  <c r="L367" i="30"/>
  <c r="L18" i="30"/>
  <c r="M494" i="30"/>
  <c r="L494" i="30"/>
  <c r="M1050" i="30"/>
  <c r="L1050" i="30"/>
  <c r="M865" i="30"/>
  <c r="L865" i="30"/>
  <c r="L291" i="30"/>
  <c r="M291" i="30"/>
  <c r="M734" i="30"/>
  <c r="L734" i="30"/>
  <c r="M1065" i="30"/>
  <c r="L1065" i="30"/>
  <c r="L199" i="30"/>
  <c r="L1230" i="30"/>
  <c r="M1230" i="30"/>
  <c r="L469" i="30"/>
  <c r="M469" i="30"/>
  <c r="M335" i="30"/>
  <c r="L335" i="30"/>
  <c r="L411" i="30"/>
  <c r="M411" i="30"/>
  <c r="M297" i="30"/>
  <c r="L297" i="30"/>
  <c r="M334" i="30"/>
  <c r="L334" i="30"/>
  <c r="M856" i="30"/>
  <c r="L856" i="30"/>
  <c r="L704" i="30"/>
  <c r="M704" i="30"/>
  <c r="L640" i="30"/>
  <c r="M640" i="30"/>
  <c r="L173" i="30"/>
  <c r="M173" i="30"/>
  <c r="M715" i="30"/>
  <c r="L715" i="30"/>
  <c r="L1099" i="30"/>
  <c r="L538" i="30"/>
  <c r="L578" i="30"/>
  <c r="M369" i="30"/>
  <c r="M449" i="30"/>
  <c r="L466" i="30"/>
  <c r="M466" i="30"/>
  <c r="M686" i="30"/>
  <c r="L686" i="30"/>
  <c r="M198" i="30"/>
  <c r="L198" i="30"/>
  <c r="L133" i="30"/>
  <c r="M133" i="30"/>
  <c r="L632" i="30"/>
  <c r="M632" i="30"/>
  <c r="L1161" i="30"/>
  <c r="L966" i="30"/>
  <c r="L827" i="30"/>
  <c r="M73" i="30"/>
  <c r="L37" i="30"/>
  <c r="L77" i="30"/>
  <c r="M317" i="30"/>
  <c r="L317" i="30"/>
  <c r="L863" i="30"/>
  <c r="M863" i="30"/>
  <c r="M337" i="30"/>
  <c r="L337" i="30"/>
  <c r="M1043" i="30"/>
  <c r="L1043" i="30"/>
  <c r="M257" i="30"/>
  <c r="L257" i="30"/>
  <c r="L568" i="30"/>
  <c r="M568" i="30"/>
  <c r="M727" i="30"/>
  <c r="L727" i="30"/>
  <c r="M252" i="30"/>
  <c r="L252" i="30"/>
  <c r="M1340" i="30"/>
  <c r="L984" i="30"/>
  <c r="L1267" i="30"/>
  <c r="L914" i="30"/>
  <c r="L418" i="30"/>
  <c r="M1148" i="30"/>
  <c r="L1148" i="30"/>
  <c r="L62" i="30"/>
  <c r="M62" i="30"/>
  <c r="M410" i="30"/>
  <c r="L410" i="30"/>
  <c r="M922" i="30"/>
  <c r="L922" i="30"/>
  <c r="L64" i="30"/>
  <c r="M64" i="30"/>
  <c r="L78" i="30"/>
  <c r="M363" i="30"/>
  <c r="L363" i="30"/>
  <c r="L250" i="30"/>
  <c r="M250" i="30"/>
  <c r="L1300" i="30"/>
  <c r="M1300" i="30"/>
  <c r="L631" i="30"/>
  <c r="M631" i="30"/>
  <c r="L34" i="30"/>
  <c r="M34" i="30"/>
  <c r="M602" i="30"/>
  <c r="L602" i="30"/>
  <c r="M36" i="30"/>
  <c r="L36" i="30"/>
  <c r="L1002" i="30"/>
  <c r="M1002" i="30"/>
  <c r="M1294" i="30"/>
  <c r="L1294" i="30"/>
  <c r="L1372" i="30"/>
  <c r="M1372" i="30"/>
  <c r="M1012" i="30"/>
  <c r="L1012" i="30"/>
  <c r="M662" i="30"/>
  <c r="L662" i="30"/>
  <c r="M879" i="30"/>
  <c r="L879" i="30"/>
  <c r="L1001" i="30"/>
  <c r="M1001" i="30"/>
  <c r="L703" i="30"/>
  <c r="M703" i="30"/>
  <c r="M694" i="30"/>
  <c r="L694" i="30"/>
  <c r="M747" i="30"/>
  <c r="L747" i="30"/>
  <c r="M623" i="30"/>
  <c r="L623" i="30"/>
  <c r="M1052" i="30"/>
  <c r="L1052" i="30"/>
  <c r="M758" i="30"/>
  <c r="L758" i="30"/>
  <c r="L540" i="30"/>
  <c r="M540" i="30"/>
  <c r="M395" i="30"/>
  <c r="L395" i="30"/>
  <c r="M1056" i="30"/>
  <c r="L1056" i="30"/>
  <c r="M1037" i="30"/>
  <c r="L1037" i="30"/>
  <c r="M327" i="30"/>
  <c r="L327" i="30"/>
  <c r="L5" i="30"/>
  <c r="M5" i="30"/>
  <c r="M396" i="30"/>
  <c r="L396" i="30"/>
  <c r="L107" i="30"/>
  <c r="M107" i="30"/>
  <c r="L82" i="30"/>
  <c r="M82" i="30"/>
  <c r="L287" i="30"/>
  <c r="M287" i="30"/>
  <c r="M401" i="30"/>
  <c r="L401" i="30"/>
  <c r="L112" i="30"/>
  <c r="M112" i="30"/>
  <c r="L356" i="30"/>
  <c r="M356" i="30"/>
  <c r="M84" i="30"/>
  <c r="L84" i="30"/>
  <c r="L1091" i="30"/>
  <c r="M1091" i="30"/>
  <c r="M1272" i="30"/>
  <c r="L1272" i="30"/>
  <c r="M1327" i="30"/>
  <c r="L1327" i="30"/>
  <c r="M1252" i="30"/>
  <c r="L1252" i="30"/>
  <c r="M1169" i="30"/>
  <c r="L1169" i="30"/>
  <c r="M1010" i="30"/>
  <c r="L1010" i="30"/>
  <c r="L642" i="30"/>
  <c r="M642" i="30"/>
  <c r="M1154" i="30"/>
  <c r="L1154" i="30"/>
  <c r="L660" i="30"/>
  <c r="M660" i="30"/>
  <c r="L611" i="30"/>
  <c r="M611" i="30"/>
  <c r="M1337" i="30"/>
  <c r="L1337" i="30"/>
  <c r="M615" i="30"/>
  <c r="L615" i="30"/>
  <c r="L994" i="30"/>
  <c r="M994" i="30"/>
  <c r="M583" i="30"/>
  <c r="L583" i="30"/>
  <c r="L391" i="30"/>
  <c r="M391" i="30"/>
  <c r="L995" i="30"/>
  <c r="M995" i="30"/>
  <c r="M306" i="30"/>
  <c r="L306" i="30"/>
  <c r="M1363" i="30"/>
  <c r="L1363" i="30"/>
  <c r="M274" i="30"/>
  <c r="L274" i="30"/>
  <c r="M70" i="30"/>
  <c r="L70" i="30"/>
  <c r="M398" i="30"/>
  <c r="L398" i="30"/>
  <c r="M49" i="30"/>
  <c r="L49" i="30"/>
  <c r="M486" i="30"/>
  <c r="L486" i="30"/>
  <c r="M480" i="30"/>
  <c r="L480" i="30"/>
  <c r="M241" i="30"/>
  <c r="L241" i="30"/>
  <c r="M622" i="30"/>
  <c r="L622" i="30"/>
  <c r="M68" i="30"/>
  <c r="L68" i="30"/>
  <c r="L668" i="30"/>
  <c r="M668" i="30"/>
  <c r="L1143" i="30"/>
  <c r="M1143" i="30"/>
  <c r="M1258" i="30"/>
  <c r="L1258" i="30"/>
  <c r="M9" i="30"/>
  <c r="L9" i="30"/>
  <c r="L207" i="30"/>
  <c r="M207" i="30"/>
  <c r="M314" i="30"/>
  <c r="L314" i="30"/>
  <c r="M92" i="30"/>
  <c r="L92" i="30"/>
  <c r="M294" i="30"/>
  <c r="L294" i="30"/>
  <c r="M1245" i="30"/>
  <c r="L1245" i="30"/>
  <c r="M1270" i="30"/>
  <c r="L1270" i="30"/>
  <c r="M1127" i="30"/>
  <c r="L1127" i="30"/>
  <c r="M1248" i="30"/>
  <c r="L1248" i="30"/>
  <c r="M950" i="30"/>
  <c r="L950" i="30"/>
  <c r="M562" i="30"/>
  <c r="L562" i="30"/>
  <c r="M536" i="30"/>
  <c r="L536" i="30"/>
  <c r="L740" i="30"/>
  <c r="M740" i="30"/>
  <c r="M897" i="30"/>
  <c r="L897" i="30"/>
  <c r="M1275" i="30"/>
  <c r="L1275" i="30"/>
  <c r="L446" i="30"/>
  <c r="M446" i="30"/>
  <c r="L853" i="30"/>
  <c r="M853" i="30"/>
  <c r="M986" i="30"/>
  <c r="L986" i="30"/>
  <c r="L842" i="30"/>
  <c r="M842" i="30"/>
  <c r="L940" i="30"/>
  <c r="M940" i="30"/>
  <c r="M497" i="30"/>
  <c r="L497" i="30"/>
  <c r="M162" i="30"/>
  <c r="L162" i="30"/>
  <c r="M708" i="30"/>
  <c r="L708" i="30"/>
  <c r="M876" i="30"/>
  <c r="L876" i="30"/>
  <c r="M1031" i="30"/>
  <c r="L1031" i="30"/>
  <c r="L881" i="30"/>
  <c r="M881" i="30"/>
  <c r="L301" i="30"/>
  <c r="M301" i="30"/>
  <c r="M372" i="30"/>
  <c r="L372" i="30"/>
  <c r="M101" i="30"/>
  <c r="L101" i="30"/>
  <c r="M442" i="30"/>
  <c r="L442" i="30"/>
  <c r="M253" i="30"/>
  <c r="L253" i="30"/>
  <c r="M14" i="30"/>
  <c r="L14" i="30"/>
  <c r="L359" i="30"/>
  <c r="M359" i="30"/>
  <c r="M261" i="30"/>
  <c r="L261" i="30"/>
  <c r="M1098" i="30"/>
  <c r="L1098" i="30"/>
  <c r="L448" i="30"/>
  <c r="M448" i="30"/>
  <c r="L1370" i="30"/>
  <c r="M1370" i="30"/>
  <c r="M1229" i="30"/>
  <c r="L1229" i="30"/>
  <c r="M1199" i="30"/>
  <c r="L1199" i="30"/>
  <c r="M1367" i="30"/>
  <c r="L1367" i="30"/>
  <c r="M542" i="30"/>
  <c r="L542" i="30"/>
  <c r="L1328" i="30"/>
  <c r="M1328" i="30"/>
  <c r="M1234" i="30"/>
  <c r="L1234" i="30"/>
  <c r="M1309" i="30"/>
  <c r="L1309" i="30"/>
  <c r="M249" i="30"/>
  <c r="L249" i="30"/>
  <c r="M627" i="30"/>
  <c r="L627" i="30"/>
  <c r="M628" i="30"/>
  <c r="L628" i="30"/>
  <c r="M156" i="30"/>
  <c r="L156" i="30"/>
  <c r="M422" i="30"/>
  <c r="L422" i="30"/>
  <c r="M731" i="30"/>
  <c r="L731" i="30"/>
  <c r="M824" i="30"/>
  <c r="L824" i="30"/>
  <c r="L331" i="30"/>
  <c r="M331" i="30"/>
  <c r="M204" i="30"/>
  <c r="L204" i="30"/>
  <c r="L295" i="30"/>
  <c r="M295" i="30"/>
  <c r="M125" i="30"/>
  <c r="L125" i="30"/>
  <c r="L346" i="30"/>
  <c r="M346" i="30"/>
  <c r="M76" i="30"/>
  <c r="L76" i="30"/>
  <c r="L247" i="30"/>
  <c r="M247" i="30"/>
  <c r="M412" i="30"/>
  <c r="L412" i="30"/>
  <c r="M244" i="30"/>
  <c r="L244" i="30"/>
  <c r="M10" i="30"/>
  <c r="L10" i="30"/>
  <c r="L1203" i="30"/>
  <c r="M1203" i="30"/>
  <c r="M255" i="30"/>
  <c r="L255" i="30"/>
  <c r="L182" i="30"/>
  <c r="M182" i="30"/>
  <c r="L581" i="30"/>
  <c r="M581" i="30"/>
  <c r="M1368" i="30"/>
  <c r="L1368" i="30"/>
  <c r="M1339" i="30"/>
  <c r="L1339" i="30"/>
  <c r="M1379" i="30"/>
  <c r="L1379" i="30"/>
  <c r="M1079" i="30"/>
  <c r="L1079" i="30"/>
  <c r="L887" i="30"/>
  <c r="M887" i="30"/>
  <c r="M209" i="30"/>
  <c r="L209" i="30"/>
  <c r="L620" i="30"/>
  <c r="M620" i="30"/>
  <c r="L760" i="30"/>
  <c r="M760" i="30"/>
  <c r="L432" i="30"/>
  <c r="M432" i="30"/>
  <c r="L543" i="30"/>
  <c r="M543" i="30"/>
  <c r="M197" i="30"/>
  <c r="L197" i="30"/>
  <c r="L506" i="30"/>
  <c r="M506" i="30"/>
  <c r="M245" i="30"/>
  <c r="L245" i="30"/>
  <c r="M273" i="30"/>
  <c r="L273" i="30"/>
  <c r="L74" i="30"/>
  <c r="M74" i="30"/>
  <c r="L2" i="30"/>
  <c r="M2" i="30"/>
  <c r="L345" i="30"/>
  <c r="M345" i="30"/>
  <c r="M338" i="30"/>
  <c r="L338" i="30"/>
  <c r="M813" i="30"/>
  <c r="L813" i="30"/>
  <c r="M136" i="30"/>
  <c r="L136" i="30"/>
  <c r="L1362" i="30"/>
  <c r="M1362" i="30"/>
  <c r="M1192" i="30"/>
  <c r="L1192" i="30"/>
  <c r="L692" i="30"/>
  <c r="M692" i="30"/>
  <c r="M689" i="30"/>
  <c r="L689" i="30"/>
  <c r="L1073" i="30"/>
  <c r="M1073" i="30"/>
  <c r="M688" i="30"/>
  <c r="L688" i="30"/>
  <c r="L427" i="30"/>
  <c r="M427" i="30"/>
  <c r="L537" i="30"/>
  <c r="M537" i="30"/>
  <c r="M926" i="30"/>
  <c r="L926" i="30"/>
  <c r="M382" i="30"/>
  <c r="L382" i="30"/>
  <c r="L798" i="30"/>
  <c r="M798" i="30"/>
  <c r="M691" i="30"/>
  <c r="L691" i="30"/>
  <c r="L161" i="30"/>
  <c r="M161" i="30"/>
  <c r="L267" i="30"/>
  <c r="M267" i="30"/>
  <c r="L1046" i="30"/>
  <c r="M1046" i="30"/>
  <c r="M236" i="30"/>
  <c r="L236" i="30"/>
  <c r="M242" i="30"/>
  <c r="L242" i="30"/>
  <c r="M19" i="30"/>
  <c r="L19" i="30"/>
  <c r="M235" i="30"/>
  <c r="L235" i="30"/>
  <c r="M230" i="30"/>
  <c r="L230" i="30"/>
  <c r="M223" i="30"/>
  <c r="L223" i="30"/>
  <c r="L1204" i="30"/>
  <c r="M1204" i="30"/>
  <c r="L834" i="30"/>
  <c r="M834" i="30"/>
  <c r="M1215" i="30"/>
  <c r="L1215" i="30"/>
  <c r="L450" i="30"/>
  <c r="M450" i="30"/>
  <c r="M516" i="30"/>
  <c r="L516" i="30"/>
  <c r="L955" i="30"/>
  <c r="M955" i="30"/>
  <c r="L1174" i="30"/>
  <c r="M1174" i="30"/>
  <c r="L921" i="30"/>
  <c r="M921" i="30"/>
  <c r="M1299" i="30"/>
  <c r="L1299" i="30"/>
  <c r="M1081" i="30"/>
  <c r="L1081" i="30"/>
  <c r="M1286" i="30"/>
  <c r="L1286" i="30"/>
  <c r="M1066" i="30"/>
  <c r="L1066" i="30"/>
  <c r="M1281" i="30"/>
  <c r="L1281" i="30"/>
  <c r="L901" i="30"/>
  <c r="M901" i="30"/>
  <c r="L1057" i="30"/>
  <c r="M1057" i="30"/>
  <c r="M169" i="30"/>
  <c r="L169" i="30"/>
  <c r="M671" i="30"/>
  <c r="L671" i="30"/>
  <c r="M378" i="30"/>
  <c r="L378" i="30"/>
  <c r="M397" i="30"/>
  <c r="L397" i="30"/>
  <c r="M726" i="30"/>
  <c r="L726" i="30"/>
  <c r="M202" i="30"/>
  <c r="L202" i="30"/>
  <c r="M194" i="30"/>
  <c r="L194" i="30"/>
  <c r="M558" i="30"/>
  <c r="L558" i="30"/>
  <c r="M286" i="30"/>
  <c r="L286" i="30"/>
  <c r="M407" i="30"/>
  <c r="L407" i="30"/>
  <c r="M895" i="30"/>
  <c r="L895" i="30"/>
  <c r="M215" i="30"/>
  <c r="L215" i="30"/>
  <c r="L307" i="30"/>
  <c r="M307" i="30"/>
  <c r="M221" i="30"/>
  <c r="L221" i="30"/>
  <c r="M357" i="30"/>
  <c r="L357" i="30"/>
  <c r="M329" i="30"/>
  <c r="L329" i="30"/>
  <c r="M1084" i="30"/>
  <c r="L1084" i="30"/>
  <c r="L1278" i="30"/>
  <c r="M1278" i="30"/>
  <c r="M978" i="30"/>
  <c r="L978" i="30"/>
  <c r="M1140" i="30"/>
  <c r="L1140" i="30"/>
  <c r="L1325" i="30"/>
  <c r="M1325" i="30"/>
  <c r="M907" i="30"/>
  <c r="L907" i="30"/>
  <c r="L599" i="30"/>
  <c r="M599" i="30"/>
  <c r="M109" i="30"/>
  <c r="L109" i="30"/>
  <c r="L600" i="30"/>
  <c r="M600" i="30"/>
  <c r="M652" i="30"/>
  <c r="L652" i="30"/>
  <c r="M1295" i="30"/>
  <c r="L1295" i="30"/>
  <c r="M69" i="30"/>
  <c r="L69" i="30"/>
  <c r="M672" i="30"/>
  <c r="L672" i="30"/>
  <c r="L389" i="30"/>
  <c r="M389" i="30"/>
  <c r="M556" i="30"/>
  <c r="L556" i="30"/>
  <c r="L641" i="30"/>
  <c r="M641" i="30"/>
  <c r="M675" i="30"/>
  <c r="L675" i="30"/>
  <c r="M146" i="30"/>
  <c r="L146" i="30"/>
  <c r="M24" i="30"/>
  <c r="L24" i="30"/>
  <c r="M1067" i="30"/>
  <c r="L1067" i="30"/>
  <c r="M1051" i="30"/>
  <c r="L1051" i="30"/>
  <c r="L406" i="30"/>
  <c r="M406" i="30"/>
  <c r="M1170" i="30"/>
  <c r="L1170" i="30"/>
  <c r="L167" i="30"/>
  <c r="M167" i="30"/>
  <c r="M534" i="30"/>
  <c r="L534" i="30"/>
  <c r="M657" i="30"/>
  <c r="L657" i="30"/>
  <c r="M1280" i="30"/>
  <c r="L1280" i="30"/>
  <c r="M783" i="30"/>
  <c r="L783" i="30"/>
  <c r="L943" i="30"/>
  <c r="M943" i="30"/>
  <c r="L115" i="30"/>
  <c r="M115" i="30"/>
  <c r="L1131" i="30"/>
  <c r="M1131" i="30"/>
  <c r="M532" i="30"/>
  <c r="L532" i="30"/>
  <c r="M164" i="30"/>
  <c r="L164" i="30"/>
  <c r="L946" i="30"/>
  <c r="M946" i="30"/>
  <c r="M1100" i="30"/>
  <c r="L1100" i="30"/>
  <c r="L1062" i="30"/>
  <c r="M1062" i="30"/>
  <c r="L1283" i="30"/>
  <c r="M1283" i="30"/>
  <c r="M874" i="30"/>
  <c r="L874" i="30"/>
  <c r="M1359" i="30"/>
  <c r="L1359" i="30"/>
  <c r="M1361" i="30"/>
  <c r="L1361" i="30"/>
  <c r="L1218" i="30"/>
  <c r="M1218" i="30"/>
  <c r="M1220" i="30"/>
  <c r="L1220" i="30"/>
  <c r="M831" i="30"/>
  <c r="L831" i="30"/>
  <c r="M1212" i="30"/>
  <c r="L1212" i="30"/>
  <c r="M877" i="30"/>
  <c r="L877" i="30"/>
  <c r="L1319" i="30"/>
  <c r="M1319" i="30"/>
  <c r="M848" i="30"/>
  <c r="L848" i="30"/>
  <c r="L663" i="30"/>
  <c r="M663" i="30"/>
  <c r="M829" i="30"/>
  <c r="L829" i="30"/>
  <c r="M917" i="30"/>
  <c r="L917" i="30"/>
  <c r="M898" i="30"/>
  <c r="L898" i="30"/>
  <c r="L1011" i="30"/>
  <c r="M1011" i="30"/>
  <c r="M870" i="30"/>
  <c r="L870" i="30"/>
  <c r="M906" i="30"/>
  <c r="L906" i="30"/>
  <c r="M669" i="30"/>
  <c r="L669" i="30"/>
  <c r="L383" i="30"/>
  <c r="M383" i="30"/>
  <c r="L1071" i="30"/>
  <c r="M1071" i="30"/>
  <c r="M531" i="30"/>
  <c r="L531" i="30"/>
  <c r="M730" i="30"/>
  <c r="L730" i="30"/>
  <c r="L595" i="30"/>
  <c r="M595" i="30"/>
  <c r="L720" i="30"/>
  <c r="M720" i="30"/>
  <c r="L659" i="30"/>
  <c r="M659" i="30"/>
  <c r="M629" i="30"/>
  <c r="L629" i="30"/>
  <c r="M179" i="30"/>
  <c r="L179" i="30"/>
  <c r="M552" i="30"/>
  <c r="L552" i="30"/>
  <c r="M428" i="30"/>
  <c r="L428" i="30"/>
  <c r="M353" i="30"/>
  <c r="L353" i="30"/>
  <c r="M1155" i="30"/>
  <c r="L1155" i="30"/>
  <c r="L972" i="30"/>
  <c r="M972" i="30"/>
  <c r="M22" i="30"/>
  <c r="L22" i="30"/>
  <c r="L1206" i="30"/>
  <c r="M1206" i="30"/>
  <c r="M523" i="30"/>
  <c r="L523" i="30"/>
  <c r="M216" i="30"/>
  <c r="L216" i="30"/>
  <c r="M332" i="30"/>
  <c r="L332" i="30"/>
  <c r="M772" i="30"/>
  <c r="L772" i="30"/>
  <c r="M1310" i="30"/>
  <c r="L1310" i="30"/>
  <c r="M1354" i="30"/>
  <c r="L1354" i="30"/>
  <c r="M667" i="30"/>
  <c r="L667" i="30"/>
  <c r="M1378" i="30"/>
  <c r="L1378" i="30"/>
  <c r="M1225" i="30"/>
  <c r="L1225" i="30"/>
  <c r="M1371" i="30"/>
  <c r="L1371" i="30"/>
  <c r="M1228" i="30"/>
  <c r="L1228" i="30"/>
  <c r="M850" i="30"/>
  <c r="L850" i="30"/>
  <c r="L1238" i="30"/>
  <c r="M1238" i="30"/>
  <c r="M1094" i="30"/>
  <c r="L1094" i="30"/>
  <c r="M591" i="30"/>
  <c r="L591" i="30"/>
  <c r="L1342" i="30"/>
  <c r="M1342" i="30"/>
  <c r="M1221" i="30"/>
  <c r="L1221" i="30"/>
  <c r="M803" i="30"/>
  <c r="L803" i="30"/>
  <c r="M910" i="30"/>
  <c r="L910" i="30"/>
  <c r="M971" i="30"/>
  <c r="L971" i="30"/>
  <c r="M643" i="30"/>
  <c r="L643" i="30"/>
  <c r="M617" i="30"/>
  <c r="L617" i="30"/>
  <c r="M1277" i="30"/>
  <c r="L1277" i="30"/>
  <c r="M929" i="30"/>
  <c r="L929" i="30"/>
  <c r="M154" i="30"/>
  <c r="L154" i="30"/>
  <c r="L490" i="30"/>
  <c r="M490" i="30"/>
  <c r="M515" i="30"/>
  <c r="L515" i="30"/>
  <c r="M128" i="30"/>
  <c r="L128" i="30"/>
  <c r="L227" i="30"/>
  <c r="M227" i="30"/>
  <c r="L147" i="30"/>
  <c r="M147" i="30"/>
  <c r="M122" i="30"/>
  <c r="L122" i="30"/>
  <c r="M168" i="30"/>
  <c r="L168" i="30"/>
  <c r="L679" i="30"/>
  <c r="M679" i="30"/>
  <c r="M266" i="30"/>
  <c r="L266" i="30"/>
  <c r="M170" i="30"/>
  <c r="L170" i="30"/>
  <c r="L1223" i="30"/>
  <c r="M1223" i="30"/>
  <c r="L1089" i="30"/>
  <c r="M1089" i="30"/>
  <c r="M500" i="30"/>
  <c r="L500" i="30"/>
  <c r="M1153" i="30"/>
  <c r="L1153" i="30"/>
  <c r="L1303" i="30"/>
  <c r="M1303" i="30"/>
  <c r="L771" i="30"/>
  <c r="M771" i="30"/>
  <c r="L582" i="30"/>
  <c r="M582" i="30"/>
  <c r="M1172" i="30"/>
  <c r="L1172" i="30"/>
  <c r="M1334" i="30"/>
  <c r="L1334" i="30"/>
  <c r="M1358" i="30"/>
  <c r="L1358" i="30"/>
  <c r="L1171" i="30"/>
  <c r="M1171" i="30"/>
  <c r="M1181" i="30"/>
  <c r="L1181" i="30"/>
  <c r="M788" i="30"/>
  <c r="L788" i="30"/>
  <c r="M571" i="30"/>
  <c r="L571" i="30"/>
  <c r="L1357" i="30"/>
  <c r="M1357" i="30"/>
  <c r="L884" i="30"/>
  <c r="M884" i="30"/>
  <c r="M958" i="30"/>
  <c r="L958" i="30"/>
  <c r="M607" i="30"/>
  <c r="L607" i="30"/>
  <c r="M826" i="30"/>
  <c r="L826" i="30"/>
  <c r="M570" i="30"/>
  <c r="L570" i="30"/>
  <c r="M1211" i="30"/>
  <c r="L1211" i="30"/>
  <c r="L746" i="30"/>
  <c r="M746" i="30"/>
  <c r="M924" i="30"/>
  <c r="L924" i="30"/>
  <c r="M1254" i="30"/>
  <c r="L1254" i="30"/>
  <c r="M832" i="30"/>
  <c r="L832" i="30"/>
  <c r="M134" i="30"/>
  <c r="L134" i="30"/>
  <c r="L1015" i="30"/>
  <c r="M1015" i="30"/>
  <c r="M619" i="30"/>
  <c r="L619" i="30"/>
  <c r="M738" i="30"/>
  <c r="L738" i="30"/>
  <c r="L61" i="30"/>
  <c r="M61" i="30"/>
  <c r="M113" i="30"/>
  <c r="L113" i="30"/>
  <c r="M512" i="30"/>
  <c r="L512" i="30"/>
  <c r="L1025" i="30"/>
  <c r="M1025" i="30"/>
  <c r="M165" i="30"/>
  <c r="L165" i="30"/>
  <c r="M535" i="30"/>
  <c r="L535" i="30"/>
  <c r="M157" i="30"/>
  <c r="L157" i="30"/>
  <c r="M1023" i="30"/>
  <c r="L1023" i="30"/>
  <c r="M380" i="30"/>
  <c r="L380" i="30"/>
  <c r="M468" i="30"/>
  <c r="L468" i="30"/>
  <c r="M597" i="30"/>
  <c r="L597" i="30"/>
  <c r="M530" i="30"/>
  <c r="L530" i="30"/>
  <c r="M1250" i="30"/>
  <c r="L1250" i="30"/>
  <c r="L761" i="30"/>
  <c r="M761" i="30"/>
  <c r="M41" i="30"/>
  <c r="L41" i="30"/>
  <c r="M1348" i="30"/>
  <c r="L1348" i="30"/>
  <c r="M1332" i="30"/>
  <c r="L1332" i="30"/>
  <c r="M1179" i="30"/>
  <c r="L1179" i="30"/>
  <c r="M775" i="30"/>
  <c r="L775" i="30"/>
  <c r="M1082" i="30"/>
  <c r="L1082" i="30"/>
  <c r="M1351" i="30"/>
  <c r="L1351" i="30"/>
  <c r="M1380" i="30"/>
  <c r="L1380" i="30"/>
  <c r="M1044" i="30"/>
  <c r="L1044" i="30"/>
  <c r="M816" i="30"/>
  <c r="L816" i="30"/>
  <c r="M557" i="30"/>
  <c r="L557" i="30"/>
  <c r="M871" i="30"/>
  <c r="L871" i="30"/>
  <c r="M472" i="30"/>
  <c r="L472" i="30"/>
  <c r="M846" i="30"/>
  <c r="L846" i="30"/>
  <c r="M1038" i="30"/>
  <c r="L1038" i="30"/>
  <c r="M143" i="30"/>
  <c r="L143" i="30"/>
  <c r="M90" i="30"/>
  <c r="L90" i="30"/>
  <c r="M213" i="30"/>
  <c r="L213" i="30"/>
  <c r="M193" i="30"/>
  <c r="L193" i="30"/>
  <c r="L40" i="30"/>
  <c r="M40" i="30"/>
  <c r="L144" i="30"/>
  <c r="M144" i="30"/>
  <c r="M16" i="30"/>
  <c r="L16" i="30"/>
  <c r="L1353" i="30"/>
  <c r="M1353" i="30"/>
  <c r="L1360" i="30"/>
  <c r="M1360" i="30"/>
  <c r="M762" i="30"/>
  <c r="L762" i="30"/>
  <c r="L1017" i="30"/>
  <c r="M1017" i="30"/>
  <c r="L563" i="30"/>
  <c r="M563" i="30"/>
  <c r="M1317" i="30"/>
  <c r="L1317" i="30"/>
  <c r="L799" i="30"/>
  <c r="M799" i="30"/>
  <c r="L1271" i="30"/>
  <c r="M1271" i="30"/>
  <c r="M909" i="30"/>
  <c r="L909" i="30"/>
  <c r="M609" i="30"/>
  <c r="L609" i="30"/>
  <c r="M812" i="30"/>
  <c r="L812" i="30"/>
  <c r="M1213" i="30"/>
  <c r="L1213" i="30"/>
  <c r="M737" i="30"/>
  <c r="L737" i="30"/>
  <c r="M614" i="30"/>
  <c r="L614" i="30"/>
  <c r="M969" i="30"/>
  <c r="L969" i="30"/>
  <c r="M1205" i="30"/>
  <c r="L1205" i="30"/>
  <c r="M527" i="30"/>
  <c r="L527" i="30"/>
  <c r="L86" i="30"/>
  <c r="M86" i="30"/>
  <c r="M445" i="30"/>
  <c r="L445" i="30"/>
  <c r="M463" i="30"/>
  <c r="L463" i="30"/>
  <c r="L187" i="30"/>
  <c r="M187" i="30"/>
  <c r="M176" i="30"/>
  <c r="L176" i="30"/>
  <c r="M576" i="30"/>
  <c r="L576" i="30"/>
  <c r="L152" i="30"/>
  <c r="M152" i="30"/>
  <c r="M186" i="30"/>
  <c r="L186" i="30"/>
  <c r="M124" i="30"/>
  <c r="L124" i="30"/>
  <c r="L801" i="30"/>
  <c r="M801" i="30"/>
  <c r="L351" i="30"/>
  <c r="M351" i="30"/>
  <c r="M1285" i="30"/>
  <c r="L1285" i="30"/>
  <c r="L1009" i="30"/>
  <c r="M1009" i="30"/>
  <c r="M1014" i="30"/>
  <c r="L1014" i="30"/>
  <c r="M426" i="30"/>
  <c r="L426" i="30"/>
  <c r="M1316" i="30"/>
  <c r="L1316" i="30"/>
  <c r="M1350" i="30"/>
  <c r="L1350" i="30"/>
  <c r="M1268" i="30"/>
  <c r="L1268" i="30"/>
  <c r="L1202" i="30"/>
  <c r="M1202" i="30"/>
  <c r="M742" i="30"/>
  <c r="L742" i="30"/>
  <c r="M1374" i="30"/>
  <c r="L1374" i="30"/>
  <c r="M1033" i="30"/>
  <c r="L1033" i="30"/>
  <c r="L904" i="30"/>
  <c r="M904" i="30"/>
  <c r="M751" i="30"/>
  <c r="L751" i="30"/>
  <c r="M608" i="30"/>
  <c r="L608" i="30"/>
  <c r="L509" i="30"/>
  <c r="M509" i="30"/>
  <c r="M377" i="30"/>
  <c r="L377" i="30"/>
  <c r="L429" i="30"/>
  <c r="M429" i="30"/>
  <c r="M81" i="30"/>
  <c r="L81" i="30"/>
  <c r="M477" i="30"/>
  <c r="L477" i="30"/>
  <c r="M172" i="30"/>
  <c r="L172" i="30"/>
  <c r="M210" i="30"/>
  <c r="L210" i="30"/>
  <c r="M45" i="30"/>
  <c r="L45" i="30"/>
  <c r="M142" i="30"/>
  <c r="L142" i="30"/>
  <c r="M183" i="30"/>
  <c r="L183" i="30"/>
  <c r="L1092" i="30"/>
  <c r="M1092" i="30"/>
  <c r="M1305" i="30"/>
  <c r="L1305" i="30"/>
  <c r="M918" i="30"/>
  <c r="L918" i="30"/>
  <c r="M1004" i="30"/>
  <c r="L1004" i="30"/>
  <c r="L522" i="30"/>
  <c r="M522" i="30"/>
  <c r="M503" i="30"/>
  <c r="L503" i="30"/>
  <c r="M1373" i="30"/>
  <c r="L1373" i="30"/>
  <c r="M189" i="30"/>
  <c r="L189" i="30"/>
  <c r="L1330" i="30"/>
  <c r="M1330" i="30"/>
  <c r="M1273" i="30"/>
  <c r="L1273" i="30"/>
  <c r="L1151" i="30"/>
  <c r="M1151" i="30"/>
  <c r="M1343" i="30"/>
  <c r="L1343" i="30"/>
  <c r="M1266" i="30"/>
  <c r="L1266" i="30"/>
  <c r="M1274" i="30"/>
  <c r="L1274" i="30"/>
  <c r="M722" i="30"/>
  <c r="L722" i="30"/>
  <c r="L789" i="30"/>
  <c r="M789" i="30"/>
  <c r="L700" i="30"/>
  <c r="M700" i="30"/>
  <c r="L666" i="30"/>
  <c r="M666" i="30"/>
  <c r="M1149" i="30"/>
  <c r="L1149" i="30"/>
  <c r="M773" i="30"/>
  <c r="L773" i="30"/>
  <c r="M899" i="30"/>
  <c r="L899" i="30"/>
  <c r="M997" i="30"/>
  <c r="L997" i="30"/>
  <c r="M551" i="30"/>
  <c r="L551" i="30"/>
  <c r="M757" i="30"/>
  <c r="L757" i="30"/>
  <c r="M56" i="30"/>
  <c r="L56" i="30"/>
  <c r="L184" i="30"/>
  <c r="M184" i="30"/>
  <c r="L488" i="30"/>
  <c r="M488" i="30"/>
  <c r="L635" i="30"/>
  <c r="M635" i="30"/>
  <c r="M43" i="30"/>
  <c r="L43" i="30"/>
  <c r="M431" i="30"/>
  <c r="L431" i="30"/>
  <c r="L465" i="30"/>
  <c r="M465" i="30"/>
  <c r="L127" i="30"/>
  <c r="M127" i="30"/>
  <c r="M28" i="30"/>
  <c r="L28" i="30"/>
  <c r="L528" i="30"/>
  <c r="M528" i="30"/>
  <c r="M1255" i="30"/>
  <c r="L1255" i="30"/>
  <c r="M174" i="30"/>
  <c r="L174" i="30"/>
  <c r="L1265" i="30"/>
  <c r="M1265" i="30"/>
  <c r="M1306" i="30"/>
  <c r="L1306" i="30"/>
  <c r="M1331" i="30"/>
  <c r="L1331" i="30"/>
  <c r="M1261" i="30"/>
  <c r="L1261" i="30"/>
  <c r="L1183" i="30"/>
  <c r="M1183" i="30"/>
  <c r="M702" i="30"/>
  <c r="L702" i="30"/>
  <c r="M985" i="30"/>
  <c r="L985" i="30"/>
  <c r="L1016" i="30"/>
  <c r="M1016" i="30"/>
  <c r="M1214" i="30"/>
  <c r="L1214" i="30"/>
  <c r="M711" i="30"/>
  <c r="L711" i="30"/>
  <c r="M1189" i="30"/>
  <c r="L1189" i="30"/>
  <c r="L1018" i="30"/>
  <c r="M1018" i="30"/>
  <c r="M723" i="30"/>
  <c r="L723" i="30"/>
  <c r="M1053" i="30"/>
  <c r="L1053" i="30"/>
  <c r="L1282" i="30"/>
  <c r="M1282" i="30"/>
  <c r="L857" i="30"/>
  <c r="M857" i="30"/>
  <c r="M116" i="30"/>
  <c r="L116" i="30"/>
  <c r="M214" i="30"/>
  <c r="L214" i="30"/>
  <c r="M12" i="30"/>
  <c r="L12" i="30"/>
  <c r="M137" i="30"/>
  <c r="L137" i="30"/>
  <c r="L447" i="30"/>
  <c r="M447" i="30"/>
  <c r="L786" i="30"/>
  <c r="M786" i="30"/>
  <c r="M89" i="30"/>
  <c r="L89" i="30"/>
  <c r="L541" i="30"/>
  <c r="M541" i="30"/>
  <c r="M1288" i="30"/>
  <c r="L1288" i="30"/>
  <c r="M1138" i="30"/>
  <c r="L1138" i="30"/>
  <c r="M996" i="30"/>
  <c r="L996" i="30"/>
  <c r="M548" i="30"/>
  <c r="L548" i="30"/>
  <c r="M987" i="30"/>
  <c r="L987" i="30"/>
  <c r="M484" i="30"/>
  <c r="L484" i="30"/>
  <c r="M1123" i="30"/>
  <c r="L1123" i="30"/>
  <c r="M1219" i="30"/>
  <c r="L1219" i="30"/>
  <c r="M977" i="30"/>
  <c r="L977" i="30"/>
  <c r="L1304" i="30"/>
  <c r="M1304" i="30"/>
  <c r="M1356" i="30"/>
  <c r="L1356" i="30"/>
  <c r="M1034" i="30"/>
  <c r="L1034" i="30"/>
  <c r="L682" i="30"/>
  <c r="M682" i="30"/>
  <c r="M956" i="30"/>
  <c r="L956" i="30"/>
  <c r="M1157" i="30"/>
  <c r="L1157" i="30"/>
  <c r="L849" i="30"/>
  <c r="M849" i="30"/>
  <c r="M1185" i="30"/>
  <c r="L1185" i="30"/>
  <c r="L1055" i="30"/>
  <c r="M1055" i="30"/>
  <c r="L763" i="30"/>
  <c r="M763" i="30"/>
  <c r="M869" i="30"/>
  <c r="L869" i="30"/>
  <c r="M651" i="30"/>
  <c r="L651" i="30"/>
  <c r="M399" i="30"/>
  <c r="L399" i="30"/>
  <c r="M574" i="30"/>
  <c r="L574" i="30"/>
  <c r="M749" i="30"/>
  <c r="L749" i="30"/>
  <c r="M435" i="30"/>
  <c r="L435" i="30"/>
  <c r="L7" i="30"/>
  <c r="M7" i="30"/>
  <c r="L430" i="30"/>
  <c r="M430" i="30"/>
  <c r="M163" i="30"/>
  <c r="L163" i="30"/>
  <c r="M148" i="30"/>
  <c r="L148" i="30"/>
  <c r="M145" i="30"/>
  <c r="L145" i="30"/>
  <c r="M110" i="30"/>
  <c r="L110" i="30"/>
  <c r="M117" i="30"/>
  <c r="L117" i="30"/>
  <c r="M371" i="30"/>
  <c r="L371" i="30"/>
  <c r="AA147" i="25" l="1"/>
  <c r="AA146" i="25"/>
  <c r="AA145" i="25"/>
  <c r="U145" i="25"/>
  <c r="R145" i="25"/>
  <c r="Q145" i="25"/>
  <c r="P145" i="25"/>
  <c r="H145" i="25"/>
  <c r="J145" i="25" s="1"/>
  <c r="AA144" i="25"/>
  <c r="AA143" i="25"/>
  <c r="AA142" i="25"/>
  <c r="AA141" i="25"/>
  <c r="AA140" i="25"/>
  <c r="AA139" i="25"/>
  <c r="U139" i="25"/>
  <c r="P139" i="25" s="1"/>
  <c r="R139" i="25"/>
  <c r="Q139" i="25"/>
  <c r="I139" i="25"/>
  <c r="K139" i="25" s="1"/>
  <c r="H139" i="25"/>
  <c r="J139" i="25" s="1"/>
  <c r="AA138" i="25"/>
  <c r="U138" i="25"/>
  <c r="R138" i="25"/>
  <c r="Q138" i="25"/>
  <c r="P138" i="25"/>
  <c r="H138" i="25"/>
  <c r="I138" i="25" s="1"/>
  <c r="K138" i="25" s="1"/>
  <c r="AA137" i="25"/>
  <c r="U137" i="25"/>
  <c r="R137" i="25"/>
  <c r="Q137" i="25"/>
  <c r="P137" i="25"/>
  <c r="K137" i="25"/>
  <c r="J137" i="25"/>
  <c r="I137" i="25"/>
  <c r="H137" i="25"/>
  <c r="AA136" i="25"/>
  <c r="U136" i="25"/>
  <c r="R136" i="25"/>
  <c r="Q136" i="25"/>
  <c r="P136" i="25"/>
  <c r="J136" i="25"/>
  <c r="I136" i="25"/>
  <c r="K136" i="25" s="1"/>
  <c r="H136" i="25"/>
  <c r="AA135" i="25"/>
  <c r="U135" i="25"/>
  <c r="R135" i="25"/>
  <c r="Q135" i="25"/>
  <c r="P135" i="25"/>
  <c r="J135" i="25"/>
  <c r="H135" i="25"/>
  <c r="I135" i="25" s="1"/>
  <c r="K135" i="25" s="1"/>
  <c r="AA134" i="25"/>
  <c r="U134" i="25"/>
  <c r="R134" i="25"/>
  <c r="Q134" i="25"/>
  <c r="P134" i="25"/>
  <c r="K134" i="25"/>
  <c r="M134" i="25" s="1"/>
  <c r="J134" i="25"/>
  <c r="I134" i="25"/>
  <c r="H134" i="25"/>
  <c r="AA133" i="25"/>
  <c r="U133" i="25"/>
  <c r="R133" i="25"/>
  <c r="Q133" i="25"/>
  <c r="P133" i="25"/>
  <c r="H133" i="25"/>
  <c r="J133" i="25" s="1"/>
  <c r="AA132" i="25"/>
  <c r="U132" i="25"/>
  <c r="P132" i="25" s="1"/>
  <c r="R132" i="25"/>
  <c r="Q132" i="25"/>
  <c r="H132" i="25"/>
  <c r="J132" i="25" s="1"/>
  <c r="AA131" i="25"/>
  <c r="U131" i="25"/>
  <c r="R131" i="25"/>
  <c r="Q131" i="25"/>
  <c r="P131" i="25"/>
  <c r="J131" i="25"/>
  <c r="H131" i="25"/>
  <c r="I131" i="25" s="1"/>
  <c r="K131" i="25" s="1"/>
  <c r="AA130" i="25"/>
  <c r="U130" i="25"/>
  <c r="P130" i="25" s="1"/>
  <c r="R130" i="25"/>
  <c r="Q130" i="25"/>
  <c r="H130" i="25"/>
  <c r="J130" i="25" s="1"/>
  <c r="AA129" i="25"/>
  <c r="U129" i="25"/>
  <c r="R129" i="25"/>
  <c r="Q129" i="25"/>
  <c r="P129" i="25"/>
  <c r="H129" i="25"/>
  <c r="J129" i="25" s="1"/>
  <c r="AA128" i="25"/>
  <c r="U128" i="25"/>
  <c r="P128" i="25" s="1"/>
  <c r="R128" i="25"/>
  <c r="Q128" i="25"/>
  <c r="H128" i="25"/>
  <c r="J128" i="25" s="1"/>
  <c r="AA127" i="25"/>
  <c r="U127" i="25"/>
  <c r="P127" i="25" s="1"/>
  <c r="R127" i="25"/>
  <c r="Q127" i="25"/>
  <c r="H127" i="25"/>
  <c r="J127" i="25" s="1"/>
  <c r="AA126" i="25"/>
  <c r="U126" i="25"/>
  <c r="R126" i="25"/>
  <c r="Q126" i="25"/>
  <c r="P126" i="25"/>
  <c r="H126" i="25"/>
  <c r="J126" i="25" s="1"/>
  <c r="AA125" i="25"/>
  <c r="U125" i="25"/>
  <c r="P125" i="25" s="1"/>
  <c r="R125" i="25"/>
  <c r="Q125" i="25"/>
  <c r="J125" i="25"/>
  <c r="H125" i="25"/>
  <c r="I125" i="25" s="1"/>
  <c r="K125" i="25" s="1"/>
  <c r="AA124" i="25"/>
  <c r="U124" i="25"/>
  <c r="R124" i="25"/>
  <c r="Q124" i="25"/>
  <c r="P124" i="25"/>
  <c r="H124" i="25"/>
  <c r="J124" i="25" s="1"/>
  <c r="AA123" i="25"/>
  <c r="U123" i="25"/>
  <c r="P123" i="25" s="1"/>
  <c r="R123" i="25"/>
  <c r="Q123" i="25"/>
  <c r="H123" i="25"/>
  <c r="J123" i="25" s="1"/>
  <c r="AA122" i="25"/>
  <c r="U122" i="25"/>
  <c r="R122" i="25"/>
  <c r="Q122" i="25"/>
  <c r="P122" i="25"/>
  <c r="H122" i="25"/>
  <c r="J122" i="25" s="1"/>
  <c r="AA121" i="25"/>
  <c r="U121" i="25"/>
  <c r="P121" i="25" s="1"/>
  <c r="R121" i="25"/>
  <c r="Q121" i="25"/>
  <c r="H121" i="25"/>
  <c r="J121" i="25" s="1"/>
  <c r="AA120" i="25"/>
  <c r="U120" i="25"/>
  <c r="R120" i="25"/>
  <c r="Q120" i="25"/>
  <c r="P120" i="25"/>
  <c r="K120" i="25"/>
  <c r="M120" i="25" s="1"/>
  <c r="J120" i="25"/>
  <c r="I120" i="25"/>
  <c r="H120" i="25"/>
  <c r="AA119" i="25"/>
  <c r="U119" i="25"/>
  <c r="P119" i="25" s="1"/>
  <c r="R119" i="25"/>
  <c r="Q119" i="25"/>
  <c r="H119" i="25"/>
  <c r="AA118" i="25"/>
  <c r="U118" i="25"/>
  <c r="R118" i="25"/>
  <c r="Q118" i="25"/>
  <c r="P118" i="25"/>
  <c r="H118" i="25"/>
  <c r="I118" i="25" s="1"/>
  <c r="K118" i="25" s="1"/>
  <c r="AA117" i="25"/>
  <c r="U117" i="25"/>
  <c r="R117" i="25"/>
  <c r="Q117" i="25"/>
  <c r="P117" i="25"/>
  <c r="H117" i="25"/>
  <c r="J117" i="25" s="1"/>
  <c r="AA116" i="25"/>
  <c r="U116" i="25"/>
  <c r="P116" i="25" s="1"/>
  <c r="R116" i="25"/>
  <c r="Q116" i="25"/>
  <c r="J116" i="25"/>
  <c r="I116" i="25"/>
  <c r="K116" i="25" s="1"/>
  <c r="H116" i="25"/>
  <c r="AA115" i="25"/>
  <c r="U115" i="25"/>
  <c r="R115" i="25"/>
  <c r="Q115" i="25"/>
  <c r="P115" i="25"/>
  <c r="H115" i="25"/>
  <c r="J115" i="25" s="1"/>
  <c r="AA114" i="25"/>
  <c r="U114" i="25"/>
  <c r="R114" i="25"/>
  <c r="Q114" i="25"/>
  <c r="P114" i="25"/>
  <c r="K114" i="25"/>
  <c r="L114" i="25" s="1"/>
  <c r="J114" i="25"/>
  <c r="I114" i="25"/>
  <c r="H114" i="25"/>
  <c r="AA113" i="25"/>
  <c r="U113" i="25"/>
  <c r="R113" i="25"/>
  <c r="Q113" i="25"/>
  <c r="P113" i="25"/>
  <c r="J113" i="25"/>
  <c r="I113" i="25"/>
  <c r="K113" i="25" s="1"/>
  <c r="H113" i="25"/>
  <c r="AA112" i="25"/>
  <c r="U112" i="25"/>
  <c r="R112" i="25"/>
  <c r="Q112" i="25"/>
  <c r="P112" i="25"/>
  <c r="H112" i="25"/>
  <c r="J112" i="25" s="1"/>
  <c r="AA111" i="25"/>
  <c r="U111" i="25"/>
  <c r="P111" i="25" s="1"/>
  <c r="R111" i="25"/>
  <c r="Q111" i="25"/>
  <c r="H111" i="25"/>
  <c r="J111" i="25" s="1"/>
  <c r="AA110" i="25"/>
  <c r="U110" i="25"/>
  <c r="P110" i="25" s="1"/>
  <c r="R110" i="25"/>
  <c r="Q110" i="25"/>
  <c r="H110" i="25"/>
  <c r="AA109" i="25"/>
  <c r="U109" i="25"/>
  <c r="R109" i="25"/>
  <c r="Q109" i="25"/>
  <c r="P109" i="25"/>
  <c r="J109" i="25"/>
  <c r="H109" i="25"/>
  <c r="I109" i="25" s="1"/>
  <c r="K109" i="25" s="1"/>
  <c r="AA108" i="25"/>
  <c r="U108" i="25"/>
  <c r="P108" i="25" s="1"/>
  <c r="R108" i="25"/>
  <c r="Q108" i="25"/>
  <c r="J108" i="25"/>
  <c r="I108" i="25"/>
  <c r="K108" i="25" s="1"/>
  <c r="H108" i="25"/>
  <c r="AA107" i="25"/>
  <c r="U107" i="25"/>
  <c r="R107" i="25"/>
  <c r="Q107" i="25"/>
  <c r="P107" i="25"/>
  <c r="J107" i="25"/>
  <c r="H107" i="25"/>
  <c r="I107" i="25" s="1"/>
  <c r="K107" i="25" s="1"/>
  <c r="AA106" i="25"/>
  <c r="U106" i="25"/>
  <c r="R106" i="25"/>
  <c r="Q106" i="25"/>
  <c r="P106" i="25"/>
  <c r="H106" i="25"/>
  <c r="J106" i="25" s="1"/>
  <c r="AA105" i="25"/>
  <c r="U105" i="25"/>
  <c r="R105" i="25"/>
  <c r="Q105" i="25"/>
  <c r="P105" i="25"/>
  <c r="K105" i="25"/>
  <c r="L105" i="25" s="1"/>
  <c r="J105" i="25"/>
  <c r="H105" i="25"/>
  <c r="I105" i="25" s="1"/>
  <c r="AA104" i="25"/>
  <c r="U104" i="25"/>
  <c r="R104" i="25"/>
  <c r="Q104" i="25"/>
  <c r="P104" i="25"/>
  <c r="H104" i="25"/>
  <c r="J104" i="25" s="1"/>
  <c r="AA103" i="25"/>
  <c r="U103" i="25"/>
  <c r="R103" i="25"/>
  <c r="Q103" i="25"/>
  <c r="P103" i="25"/>
  <c r="M103" i="25"/>
  <c r="L103" i="25"/>
  <c r="J103" i="25"/>
  <c r="H103" i="25"/>
  <c r="I103" i="25" s="1"/>
  <c r="K103" i="25" s="1"/>
  <c r="AA102" i="25"/>
  <c r="U102" i="25"/>
  <c r="R102" i="25"/>
  <c r="Q102" i="25"/>
  <c r="P102" i="25"/>
  <c r="H102" i="25"/>
  <c r="J102" i="25" s="1"/>
  <c r="AA101" i="25"/>
  <c r="U101" i="25"/>
  <c r="R101" i="25"/>
  <c r="Q101" i="25"/>
  <c r="P101" i="25"/>
  <c r="H101" i="25"/>
  <c r="J101" i="25" s="1"/>
  <c r="AA100" i="25"/>
  <c r="U100" i="25"/>
  <c r="P100" i="25" s="1"/>
  <c r="R100" i="25"/>
  <c r="Q100" i="25"/>
  <c r="J100" i="25"/>
  <c r="I100" i="25"/>
  <c r="K100" i="25" s="1"/>
  <c r="H100" i="25"/>
  <c r="AA99" i="25"/>
  <c r="U99" i="25"/>
  <c r="P99" i="25" s="1"/>
  <c r="R99" i="25"/>
  <c r="Q99" i="25"/>
  <c r="H99" i="25"/>
  <c r="J99" i="25" s="1"/>
  <c r="AA98" i="25"/>
  <c r="U98" i="25"/>
  <c r="P98" i="25" s="1"/>
  <c r="R98" i="25"/>
  <c r="Q98" i="25"/>
  <c r="H98" i="25"/>
  <c r="J98" i="25" s="1"/>
  <c r="AA97" i="25"/>
  <c r="U97" i="25"/>
  <c r="R97" i="25"/>
  <c r="Q97" i="25"/>
  <c r="P97" i="25"/>
  <c r="H97" i="25"/>
  <c r="I97" i="25" s="1"/>
  <c r="K97" i="25" s="1"/>
  <c r="AA96" i="25"/>
  <c r="U96" i="25"/>
  <c r="P96" i="25" s="1"/>
  <c r="R96" i="25"/>
  <c r="Q96" i="25"/>
  <c r="J96" i="25"/>
  <c r="I96" i="25"/>
  <c r="K96" i="25" s="1"/>
  <c r="H96" i="25"/>
  <c r="AA95" i="25"/>
  <c r="U95" i="25"/>
  <c r="R95" i="25"/>
  <c r="Q95" i="25"/>
  <c r="P95" i="25"/>
  <c r="H95" i="25"/>
  <c r="J95" i="25" s="1"/>
  <c r="AA94" i="25"/>
  <c r="U94" i="25"/>
  <c r="P94" i="25" s="1"/>
  <c r="R94" i="25"/>
  <c r="Q94" i="25"/>
  <c r="K94" i="25"/>
  <c r="M94" i="25" s="1"/>
  <c r="J94" i="25"/>
  <c r="I94" i="25"/>
  <c r="H94" i="25"/>
  <c r="AA93" i="25"/>
  <c r="U93" i="25"/>
  <c r="R93" i="25"/>
  <c r="Q93" i="25"/>
  <c r="P93" i="25"/>
  <c r="H93" i="25"/>
  <c r="I93" i="25" s="1"/>
  <c r="K93" i="25" s="1"/>
  <c r="AA92" i="25"/>
  <c r="U92" i="25"/>
  <c r="P92" i="25" s="1"/>
  <c r="R92" i="25"/>
  <c r="Q92" i="25"/>
  <c r="H92" i="25"/>
  <c r="J92" i="25" s="1"/>
  <c r="AA91" i="25"/>
  <c r="U91" i="25"/>
  <c r="P91" i="25" s="1"/>
  <c r="R91" i="25"/>
  <c r="Q91" i="25"/>
  <c r="H91" i="25"/>
  <c r="J91" i="25" s="1"/>
  <c r="AA90" i="25"/>
  <c r="U90" i="25"/>
  <c r="P90" i="25" s="1"/>
  <c r="R90" i="25"/>
  <c r="Q90" i="25"/>
  <c r="H90" i="25"/>
  <c r="AA89" i="25"/>
  <c r="U89" i="25"/>
  <c r="R89" i="25"/>
  <c r="Q89" i="25"/>
  <c r="P89" i="25"/>
  <c r="H89" i="25"/>
  <c r="J89" i="25" s="1"/>
  <c r="AA88" i="25"/>
  <c r="U88" i="25"/>
  <c r="P88" i="25" s="1"/>
  <c r="R88" i="25"/>
  <c r="Q88" i="25"/>
  <c r="J88" i="25"/>
  <c r="I88" i="25"/>
  <c r="K88" i="25" s="1"/>
  <c r="H88" i="25"/>
  <c r="AA87" i="25"/>
  <c r="U87" i="25"/>
  <c r="R87" i="25"/>
  <c r="Q87" i="25"/>
  <c r="P87" i="25"/>
  <c r="H87" i="25"/>
  <c r="J87" i="25" s="1"/>
  <c r="AA86" i="25"/>
  <c r="U86" i="25"/>
  <c r="R86" i="25"/>
  <c r="Q86" i="25"/>
  <c r="P86" i="25"/>
  <c r="J86" i="25"/>
  <c r="H86" i="25"/>
  <c r="I86" i="25" s="1"/>
  <c r="K86" i="25" s="1"/>
  <c r="AA85" i="25"/>
  <c r="U85" i="25"/>
  <c r="R85" i="25"/>
  <c r="Q85" i="25"/>
  <c r="P85" i="25"/>
  <c r="J85" i="25"/>
  <c r="H85" i="25"/>
  <c r="I85" i="25" s="1"/>
  <c r="K85" i="25" s="1"/>
  <c r="AA84" i="25"/>
  <c r="U84" i="25"/>
  <c r="R84" i="25"/>
  <c r="Q84" i="25"/>
  <c r="P84" i="25"/>
  <c r="K84" i="25"/>
  <c r="L84" i="25" s="1"/>
  <c r="J84" i="25"/>
  <c r="I84" i="25"/>
  <c r="H84" i="25"/>
  <c r="AA83" i="25"/>
  <c r="U83" i="25"/>
  <c r="R83" i="25"/>
  <c r="Q83" i="25"/>
  <c r="P83" i="25"/>
  <c r="M83" i="25"/>
  <c r="J83" i="25"/>
  <c r="H83" i="25"/>
  <c r="I83" i="25" s="1"/>
  <c r="K83" i="25" s="1"/>
  <c r="L83" i="25" s="1"/>
  <c r="AA82" i="25"/>
  <c r="U82" i="25"/>
  <c r="R82" i="25"/>
  <c r="Q82" i="25"/>
  <c r="P82" i="25"/>
  <c r="K82" i="25"/>
  <c r="L82" i="25" s="1"/>
  <c r="J82" i="25"/>
  <c r="I82" i="25"/>
  <c r="H82" i="25"/>
  <c r="AA81" i="25"/>
  <c r="U81" i="25"/>
  <c r="R81" i="25"/>
  <c r="Q81" i="25"/>
  <c r="P81" i="25"/>
  <c r="H81" i="25"/>
  <c r="J81" i="25" s="1"/>
  <c r="AA80" i="25"/>
  <c r="U80" i="25"/>
  <c r="R80" i="25"/>
  <c r="Q80" i="25"/>
  <c r="P80" i="25"/>
  <c r="H80" i="25"/>
  <c r="J80" i="25" s="1"/>
  <c r="AA79" i="25"/>
  <c r="U79" i="25"/>
  <c r="P79" i="25" s="1"/>
  <c r="R79" i="25"/>
  <c r="Q79" i="25"/>
  <c r="H79" i="25"/>
  <c r="J79" i="25" s="1"/>
  <c r="AA78" i="25"/>
  <c r="U78" i="25"/>
  <c r="P78" i="25" s="1"/>
  <c r="R78" i="25"/>
  <c r="Q78" i="25"/>
  <c r="H78" i="25"/>
  <c r="J78" i="25" s="1"/>
  <c r="AA77" i="25"/>
  <c r="U77" i="25"/>
  <c r="R77" i="25"/>
  <c r="Q77" i="25"/>
  <c r="P77" i="25"/>
  <c r="H77" i="25"/>
  <c r="J77" i="25" s="1"/>
  <c r="AA76" i="25"/>
  <c r="U76" i="25"/>
  <c r="P76" i="25" s="1"/>
  <c r="R76" i="25"/>
  <c r="Q76" i="25"/>
  <c r="J76" i="25"/>
  <c r="I76" i="25"/>
  <c r="K76" i="25" s="1"/>
  <c r="H76" i="25"/>
  <c r="AA75" i="25"/>
  <c r="U75" i="25"/>
  <c r="R75" i="25"/>
  <c r="Q75" i="25"/>
  <c r="P75" i="25"/>
  <c r="H75" i="25"/>
  <c r="J75" i="25" s="1"/>
  <c r="AA74" i="25"/>
  <c r="U74" i="25"/>
  <c r="R74" i="25"/>
  <c r="Q74" i="25"/>
  <c r="P74" i="25"/>
  <c r="K74" i="25"/>
  <c r="M74" i="25" s="1"/>
  <c r="J74" i="25"/>
  <c r="I74" i="25"/>
  <c r="H74" i="25"/>
  <c r="AA73" i="25"/>
  <c r="U73" i="25"/>
  <c r="R73" i="25"/>
  <c r="Q73" i="25"/>
  <c r="P73" i="25"/>
  <c r="J73" i="25"/>
  <c r="I73" i="25"/>
  <c r="K73" i="25" s="1"/>
  <c r="H73" i="25"/>
  <c r="AA72" i="25"/>
  <c r="U72" i="25"/>
  <c r="R72" i="25"/>
  <c r="Q72" i="25"/>
  <c r="P72" i="25"/>
  <c r="H72" i="25"/>
  <c r="J72" i="25" s="1"/>
  <c r="AA71" i="25"/>
  <c r="U71" i="25"/>
  <c r="P71" i="25" s="1"/>
  <c r="R71" i="25"/>
  <c r="Q71" i="25"/>
  <c r="H71" i="25"/>
  <c r="J71" i="25" s="1"/>
  <c r="AA70" i="25"/>
  <c r="U70" i="25"/>
  <c r="P70" i="25" s="1"/>
  <c r="R70" i="25"/>
  <c r="Q70" i="25"/>
  <c r="H70" i="25"/>
  <c r="AA69" i="25"/>
  <c r="U69" i="25"/>
  <c r="R69" i="25"/>
  <c r="Q69" i="25"/>
  <c r="P69" i="25"/>
  <c r="J69" i="25"/>
  <c r="H69" i="25"/>
  <c r="I69" i="25" s="1"/>
  <c r="K69" i="25" s="1"/>
  <c r="AA68" i="25"/>
  <c r="U68" i="25"/>
  <c r="P68" i="25" s="1"/>
  <c r="R68" i="25"/>
  <c r="Q68" i="25"/>
  <c r="J68" i="25"/>
  <c r="I68" i="25"/>
  <c r="K68" i="25" s="1"/>
  <c r="H68" i="25"/>
  <c r="AA67" i="25"/>
  <c r="U67" i="25"/>
  <c r="R67" i="25"/>
  <c r="Q67" i="25"/>
  <c r="P67" i="25"/>
  <c r="J67" i="25"/>
  <c r="H67" i="25"/>
  <c r="I67" i="25" s="1"/>
  <c r="K67" i="25" s="1"/>
  <c r="AA66" i="25"/>
  <c r="U66" i="25"/>
  <c r="R66" i="25"/>
  <c r="Q66" i="25"/>
  <c r="P66" i="25"/>
  <c r="H66" i="25"/>
  <c r="J66" i="25" s="1"/>
  <c r="AA65" i="25"/>
  <c r="U65" i="25"/>
  <c r="R65" i="25"/>
  <c r="Q65" i="25"/>
  <c r="P65" i="25"/>
  <c r="K65" i="25"/>
  <c r="L65" i="25" s="1"/>
  <c r="J65" i="25"/>
  <c r="H65" i="25"/>
  <c r="I65" i="25" s="1"/>
  <c r="AA64" i="25"/>
  <c r="U64" i="25"/>
  <c r="R64" i="25"/>
  <c r="Q64" i="25"/>
  <c r="P64" i="25"/>
  <c r="H64" i="25"/>
  <c r="J64" i="25" s="1"/>
  <c r="AA63" i="25"/>
  <c r="U63" i="25"/>
  <c r="R63" i="25"/>
  <c r="Q63" i="25"/>
  <c r="P63" i="25"/>
  <c r="M63" i="25"/>
  <c r="L63" i="25"/>
  <c r="J63" i="25"/>
  <c r="H63" i="25"/>
  <c r="I63" i="25" s="1"/>
  <c r="K63" i="25" s="1"/>
  <c r="AA62" i="25"/>
  <c r="U62" i="25"/>
  <c r="R62" i="25"/>
  <c r="Q62" i="25"/>
  <c r="P62" i="25"/>
  <c r="H62" i="25"/>
  <c r="J62" i="25" s="1"/>
  <c r="AA61" i="25"/>
  <c r="U61" i="25"/>
  <c r="R61" i="25"/>
  <c r="Q61" i="25"/>
  <c r="P61" i="25"/>
  <c r="H61" i="25"/>
  <c r="J61" i="25" s="1"/>
  <c r="AA60" i="25"/>
  <c r="U60" i="25"/>
  <c r="P60" i="25" s="1"/>
  <c r="R60" i="25"/>
  <c r="Q60" i="25"/>
  <c r="J60" i="25"/>
  <c r="I60" i="25"/>
  <c r="K60" i="25" s="1"/>
  <c r="H60" i="25"/>
  <c r="AA59" i="25"/>
  <c r="U59" i="25"/>
  <c r="P59" i="25" s="1"/>
  <c r="R59" i="25"/>
  <c r="Q59" i="25"/>
  <c r="H59" i="25"/>
  <c r="J59" i="25" s="1"/>
  <c r="AA58" i="25"/>
  <c r="U58" i="25"/>
  <c r="P58" i="25" s="1"/>
  <c r="R58" i="25"/>
  <c r="Q58" i="25"/>
  <c r="H58" i="25"/>
  <c r="J58" i="25" s="1"/>
  <c r="AA57" i="25"/>
  <c r="U57" i="25"/>
  <c r="R57" i="25"/>
  <c r="Q57" i="25"/>
  <c r="P57" i="25"/>
  <c r="H57" i="25"/>
  <c r="J57" i="25" s="1"/>
  <c r="AA56" i="25"/>
  <c r="U56" i="25"/>
  <c r="P56" i="25" s="1"/>
  <c r="R56" i="25"/>
  <c r="Q56" i="25"/>
  <c r="J56" i="25"/>
  <c r="I56" i="25"/>
  <c r="K56" i="25" s="1"/>
  <c r="H56" i="25"/>
  <c r="AA55" i="25"/>
  <c r="U55" i="25"/>
  <c r="R55" i="25"/>
  <c r="Q55" i="25"/>
  <c r="P55" i="25"/>
  <c r="H55" i="25"/>
  <c r="I55" i="25" s="1"/>
  <c r="K55" i="25" s="1"/>
  <c r="AA54" i="25"/>
  <c r="U54" i="25"/>
  <c r="P54" i="25" s="1"/>
  <c r="R54" i="25"/>
  <c r="Q54" i="25"/>
  <c r="K54" i="25"/>
  <c r="M54" i="25" s="1"/>
  <c r="J54" i="25"/>
  <c r="I54" i="25"/>
  <c r="H54" i="25"/>
  <c r="AA53" i="25"/>
  <c r="U53" i="25"/>
  <c r="R53" i="25"/>
  <c r="Q53" i="25"/>
  <c r="P53" i="25"/>
  <c r="H53" i="25"/>
  <c r="I53" i="25" s="1"/>
  <c r="K53" i="25" s="1"/>
  <c r="AA52" i="25"/>
  <c r="U52" i="25"/>
  <c r="P52" i="25" s="1"/>
  <c r="R52" i="25"/>
  <c r="Q52" i="25"/>
  <c r="H52" i="25"/>
  <c r="J52" i="25" s="1"/>
  <c r="AA51" i="25"/>
  <c r="U51" i="25"/>
  <c r="P51" i="25" s="1"/>
  <c r="R51" i="25"/>
  <c r="Q51" i="25"/>
  <c r="H51" i="25"/>
  <c r="AA50" i="25"/>
  <c r="U50" i="25"/>
  <c r="R50" i="25"/>
  <c r="Q50" i="25"/>
  <c r="P50" i="25"/>
  <c r="H50" i="25"/>
  <c r="AA49" i="25"/>
  <c r="U49" i="25"/>
  <c r="P49" i="25" s="1"/>
  <c r="R49" i="25"/>
  <c r="Q49" i="25"/>
  <c r="AA48" i="25"/>
  <c r="U48" i="25"/>
  <c r="R48" i="25"/>
  <c r="Q48" i="25"/>
  <c r="P48" i="25"/>
  <c r="AA47" i="25"/>
  <c r="U47" i="25"/>
  <c r="R47" i="25"/>
  <c r="Q47" i="25"/>
  <c r="P47" i="25"/>
  <c r="AA46" i="25"/>
  <c r="U46" i="25"/>
  <c r="R46" i="25"/>
  <c r="Q46" i="25"/>
  <c r="P46" i="25"/>
  <c r="AA45" i="25"/>
  <c r="U45" i="25"/>
  <c r="P45" i="25" s="1"/>
  <c r="R45" i="25"/>
  <c r="Q45" i="25"/>
  <c r="AA44" i="25"/>
  <c r="U44" i="25"/>
  <c r="R44" i="25"/>
  <c r="Q44" i="25"/>
  <c r="P44" i="25"/>
  <c r="AA43" i="25"/>
  <c r="U43" i="25"/>
  <c r="P43" i="25" s="1"/>
  <c r="R43" i="25"/>
  <c r="Q43" i="25"/>
  <c r="AA42" i="25"/>
  <c r="U42" i="25"/>
  <c r="R42" i="25"/>
  <c r="Q42" i="25"/>
  <c r="AA41" i="25"/>
  <c r="U41" i="25"/>
  <c r="P41" i="25" s="1"/>
  <c r="R41" i="25"/>
  <c r="Q41" i="25"/>
  <c r="AA40" i="25"/>
  <c r="U40" i="25"/>
  <c r="R40" i="25"/>
  <c r="Q40" i="25"/>
  <c r="P40" i="25"/>
  <c r="AA39" i="25"/>
  <c r="U39" i="25"/>
  <c r="R39" i="25"/>
  <c r="Q39" i="25"/>
  <c r="P39" i="25"/>
  <c r="AA38" i="25"/>
  <c r="U38" i="25"/>
  <c r="R38" i="25"/>
  <c r="Q38" i="25"/>
  <c r="P38" i="25"/>
  <c r="AA37" i="25"/>
  <c r="U37" i="25"/>
  <c r="P37" i="25" s="1"/>
  <c r="R37" i="25"/>
  <c r="Q37" i="25"/>
  <c r="AA36" i="25"/>
  <c r="U36" i="25"/>
  <c r="R36" i="25"/>
  <c r="Q36" i="25"/>
  <c r="P36" i="25"/>
  <c r="AA35" i="25"/>
  <c r="U35" i="25"/>
  <c r="R35" i="25"/>
  <c r="Q35" i="25"/>
  <c r="P35" i="25"/>
  <c r="AA34" i="25"/>
  <c r="U34" i="25"/>
  <c r="R34" i="25"/>
  <c r="Q34" i="25"/>
  <c r="P34" i="25"/>
  <c r="AA33" i="25"/>
  <c r="U33" i="25"/>
  <c r="P33" i="25" s="1"/>
  <c r="R33" i="25"/>
  <c r="Q33" i="25"/>
  <c r="AA32" i="25"/>
  <c r="U32" i="25"/>
  <c r="R32" i="25"/>
  <c r="Q32" i="25"/>
  <c r="P32" i="25"/>
  <c r="AA31" i="25"/>
  <c r="U31" i="25"/>
  <c r="R31" i="25"/>
  <c r="Q31" i="25"/>
  <c r="P31" i="25"/>
  <c r="AA30" i="25"/>
  <c r="U30" i="25"/>
  <c r="R30" i="25"/>
  <c r="Q30" i="25"/>
  <c r="P30" i="25"/>
  <c r="AA29" i="25"/>
  <c r="U29" i="25"/>
  <c r="P29" i="25" s="1"/>
  <c r="R29" i="25"/>
  <c r="Q29" i="25"/>
  <c r="AA28" i="25"/>
  <c r="U28" i="25"/>
  <c r="R28" i="25"/>
  <c r="Q28" i="25"/>
  <c r="P28" i="25"/>
  <c r="AA27" i="25"/>
  <c r="U27" i="25"/>
  <c r="R27" i="25"/>
  <c r="Q27" i="25"/>
  <c r="P27" i="25"/>
  <c r="AA26" i="25"/>
  <c r="U26" i="25"/>
  <c r="P26" i="25" s="1"/>
  <c r="R26" i="25"/>
  <c r="Q26" i="25"/>
  <c r="H26" i="25"/>
  <c r="B21" i="25"/>
  <c r="B20" i="25"/>
  <c r="B19" i="25"/>
  <c r="B18" i="25"/>
  <c r="B17" i="25"/>
  <c r="B16" i="25"/>
  <c r="B15" i="25"/>
  <c r="B14" i="25"/>
  <c r="B13" i="25"/>
  <c r="B12" i="25"/>
  <c r="B11" i="25"/>
  <c r="B10" i="25"/>
  <c r="B9" i="25"/>
  <c r="B8" i="25"/>
  <c r="B7" i="25"/>
  <c r="B6" i="25"/>
  <c r="B5" i="25"/>
  <c r="B4" i="25"/>
  <c r="B3" i="25"/>
  <c r="B2" i="25"/>
  <c r="M96" i="25" l="1"/>
  <c r="L96" i="25"/>
  <c r="M60" i="25"/>
  <c r="L60" i="25"/>
  <c r="M100" i="25"/>
  <c r="L100" i="25"/>
  <c r="M55" i="25"/>
  <c r="L55" i="25"/>
  <c r="M136" i="25"/>
  <c r="L136" i="25"/>
  <c r="M56" i="25"/>
  <c r="L56" i="25"/>
  <c r="M86" i="25"/>
  <c r="L86" i="25"/>
  <c r="L131" i="25"/>
  <c r="M131" i="25"/>
  <c r="M93" i="25"/>
  <c r="L93" i="25"/>
  <c r="L118" i="25"/>
  <c r="M118" i="25"/>
  <c r="L69" i="25"/>
  <c r="M69" i="25"/>
  <c r="L109" i="25"/>
  <c r="M109" i="25"/>
  <c r="M125" i="25"/>
  <c r="L125" i="25"/>
  <c r="M135" i="25"/>
  <c r="L135" i="25"/>
  <c r="M97" i="25"/>
  <c r="L97" i="25"/>
  <c r="M73" i="25"/>
  <c r="L73" i="25"/>
  <c r="M113" i="25"/>
  <c r="L113" i="25"/>
  <c r="M76" i="25"/>
  <c r="L76" i="25"/>
  <c r="L53" i="25"/>
  <c r="M53" i="25"/>
  <c r="M138" i="25"/>
  <c r="L138" i="25"/>
  <c r="M67" i="25"/>
  <c r="L67" i="25"/>
  <c r="M107" i="25"/>
  <c r="L107" i="25"/>
  <c r="M85" i="25"/>
  <c r="L85" i="25"/>
  <c r="M116" i="25"/>
  <c r="L116" i="25"/>
  <c r="M84" i="25"/>
  <c r="M105" i="25"/>
  <c r="I95" i="25"/>
  <c r="K95" i="25" s="1"/>
  <c r="J118" i="25"/>
  <c r="I78" i="25"/>
  <c r="K78" i="25" s="1"/>
  <c r="I59" i="25"/>
  <c r="K59" i="25" s="1"/>
  <c r="I99" i="25"/>
  <c r="K99" i="25" s="1"/>
  <c r="J97" i="25"/>
  <c r="I89" i="25"/>
  <c r="K89" i="25" s="1"/>
  <c r="I62" i="25"/>
  <c r="K62" i="25" s="1"/>
  <c r="I64" i="25"/>
  <c r="K64" i="25" s="1"/>
  <c r="I102" i="25"/>
  <c r="K102" i="25" s="1"/>
  <c r="I104" i="25"/>
  <c r="K104" i="25" s="1"/>
  <c r="J138" i="25"/>
  <c r="I66" i="25"/>
  <c r="K66" i="25" s="1"/>
  <c r="I87" i="25"/>
  <c r="K87" i="25" s="1"/>
  <c r="I106" i="25"/>
  <c r="K106" i="25" s="1"/>
  <c r="L134" i="25"/>
  <c r="I145" i="25"/>
  <c r="K145" i="25" s="1"/>
  <c r="M137" i="25"/>
  <c r="L137" i="25"/>
  <c r="I80" i="25"/>
  <c r="K80" i="25" s="1"/>
  <c r="M82" i="25"/>
  <c r="J55" i="25"/>
  <c r="I127" i="25"/>
  <c r="K127" i="25" s="1"/>
  <c r="I57" i="25"/>
  <c r="K57" i="25" s="1"/>
  <c r="M114" i="25"/>
  <c r="J70" i="25"/>
  <c r="I70" i="25"/>
  <c r="K70" i="25" s="1"/>
  <c r="J110" i="25"/>
  <c r="I110" i="25"/>
  <c r="K110" i="25" s="1"/>
  <c r="M68" i="25"/>
  <c r="L68" i="25"/>
  <c r="M108" i="25"/>
  <c r="L108" i="25"/>
  <c r="M88" i="25"/>
  <c r="L88" i="25"/>
  <c r="J53" i="25"/>
  <c r="L120" i="25"/>
  <c r="M65" i="25"/>
  <c r="J93" i="25"/>
  <c r="I91" i="25"/>
  <c r="K91" i="25" s="1"/>
  <c r="L74" i="25"/>
  <c r="I119" i="25"/>
  <c r="K119" i="25" s="1"/>
  <c r="J119" i="25"/>
  <c r="I71" i="25"/>
  <c r="K71" i="25" s="1"/>
  <c r="I111" i="25"/>
  <c r="K111" i="25" s="1"/>
  <c r="I115" i="25"/>
  <c r="K115" i="25" s="1"/>
  <c r="I58" i="25"/>
  <c r="K58" i="25" s="1"/>
  <c r="I98" i="25"/>
  <c r="K98" i="25" s="1"/>
  <c r="I117" i="25"/>
  <c r="K117" i="25" s="1"/>
  <c r="I124" i="25"/>
  <c r="K124" i="25" s="1"/>
  <c r="L54" i="25"/>
  <c r="I77" i="25"/>
  <c r="K77" i="25" s="1"/>
  <c r="I79" i="25"/>
  <c r="K79" i="25" s="1"/>
  <c r="L94" i="25"/>
  <c r="I122" i="25"/>
  <c r="K122" i="25" s="1"/>
  <c r="I126" i="25"/>
  <c r="K126" i="25" s="1"/>
  <c r="I128" i="25"/>
  <c r="K128" i="25" s="1"/>
  <c r="I133" i="25"/>
  <c r="K133" i="25" s="1"/>
  <c r="I129" i="25"/>
  <c r="K129" i="25" s="1"/>
  <c r="I75" i="25"/>
  <c r="K75" i="25" s="1"/>
  <c r="J90" i="25"/>
  <c r="I90" i="25"/>
  <c r="K90" i="25" s="1"/>
  <c r="M139" i="25"/>
  <c r="L139" i="25"/>
  <c r="I130" i="25"/>
  <c r="K130" i="25" s="1"/>
  <c r="I61" i="25"/>
  <c r="K61" i="25" s="1"/>
  <c r="I81" i="25"/>
  <c r="K81" i="25" s="1"/>
  <c r="I101" i="25"/>
  <c r="K101" i="25" s="1"/>
  <c r="I121" i="25"/>
  <c r="K121" i="25" s="1"/>
  <c r="I52" i="25"/>
  <c r="K52" i="25" s="1"/>
  <c r="I72" i="25"/>
  <c r="K72" i="25" s="1"/>
  <c r="I92" i="25"/>
  <c r="K92" i="25" s="1"/>
  <c r="I112" i="25"/>
  <c r="K112" i="25" s="1"/>
  <c r="I132" i="25"/>
  <c r="K132" i="25" s="1"/>
  <c r="I123" i="25"/>
  <c r="K123" i="25" s="1"/>
  <c r="L72" i="25" l="1"/>
  <c r="M72" i="25"/>
  <c r="M104" i="25"/>
  <c r="L104" i="25"/>
  <c r="M102" i="25"/>
  <c r="L102" i="25"/>
  <c r="L52" i="25"/>
  <c r="M52" i="25"/>
  <c r="M124" i="25"/>
  <c r="L124" i="25"/>
  <c r="M121" i="25"/>
  <c r="L121" i="25"/>
  <c r="M117" i="25"/>
  <c r="L117" i="25"/>
  <c r="M110" i="25"/>
  <c r="L110" i="25"/>
  <c r="M64" i="25"/>
  <c r="L64" i="25"/>
  <c r="M98" i="25"/>
  <c r="L98" i="25"/>
  <c r="M81" i="25"/>
  <c r="L81" i="25"/>
  <c r="M89" i="25"/>
  <c r="L89" i="25"/>
  <c r="M115" i="25"/>
  <c r="L115" i="25"/>
  <c r="M130" i="25"/>
  <c r="L130" i="25"/>
  <c r="M111" i="25"/>
  <c r="L111" i="25"/>
  <c r="M99" i="25"/>
  <c r="L99" i="25"/>
  <c r="M71" i="25"/>
  <c r="L71" i="25"/>
  <c r="M57" i="25"/>
  <c r="L57" i="25"/>
  <c r="M59" i="25"/>
  <c r="L59" i="25"/>
  <c r="M90" i="25"/>
  <c r="L90" i="25"/>
  <c r="L95" i="25"/>
  <c r="M95" i="25"/>
  <c r="L91" i="25"/>
  <c r="M91" i="25"/>
  <c r="M122" i="25"/>
  <c r="L122" i="25"/>
  <c r="M106" i="25"/>
  <c r="L106" i="25"/>
  <c r="L132" i="25"/>
  <c r="M132" i="25"/>
  <c r="M79" i="25"/>
  <c r="L79" i="25"/>
  <c r="M101" i="25"/>
  <c r="L101" i="25"/>
  <c r="M62" i="25"/>
  <c r="L62" i="25"/>
  <c r="M58" i="25"/>
  <c r="L58" i="25"/>
  <c r="M70" i="25"/>
  <c r="L70" i="25"/>
  <c r="M61" i="25"/>
  <c r="L61" i="25"/>
  <c r="L127" i="25"/>
  <c r="M127" i="25"/>
  <c r="M78" i="25"/>
  <c r="L78" i="25"/>
  <c r="M119" i="25"/>
  <c r="L119" i="25"/>
  <c r="M75" i="25"/>
  <c r="L75" i="25"/>
  <c r="M80" i="25"/>
  <c r="L80" i="25"/>
  <c r="M129" i="25"/>
  <c r="L129" i="25"/>
  <c r="M133" i="25"/>
  <c r="L133" i="25"/>
  <c r="M128" i="25"/>
  <c r="L128" i="25"/>
  <c r="M145" i="25"/>
  <c r="L145" i="25"/>
  <c r="M126" i="25"/>
  <c r="L126" i="25"/>
  <c r="M123" i="25"/>
  <c r="L123" i="25"/>
  <c r="M87" i="25"/>
  <c r="L87" i="25"/>
  <c r="L112" i="25"/>
  <c r="M112" i="25"/>
  <c r="M66" i="25"/>
  <c r="L66" i="25"/>
  <c r="L92" i="25"/>
  <c r="M92" i="25"/>
  <c r="M77" i="25"/>
  <c r="L77" i="25"/>
  <c r="CS38" i="20" l="1"/>
  <c r="CR38" i="20"/>
  <c r="CQ38" i="20"/>
  <c r="CP38" i="20"/>
  <c r="CO38" i="20"/>
  <c r="CN38" i="20"/>
  <c r="CM38" i="20"/>
  <c r="CL38" i="20"/>
  <c r="CK38" i="20"/>
  <c r="CJ38" i="20"/>
  <c r="CI38" i="20"/>
  <c r="CH38" i="20"/>
  <c r="CG38" i="20"/>
  <c r="CF38" i="20"/>
  <c r="CE38" i="20"/>
  <c r="CD38" i="20"/>
  <c r="CC38" i="20"/>
  <c r="CB38" i="20"/>
  <c r="CA38" i="20"/>
  <c r="BZ38" i="20"/>
  <c r="BY38" i="20"/>
  <c r="BX38" i="20"/>
  <c r="BW38" i="20"/>
  <c r="BV38" i="20"/>
  <c r="BU38" i="20"/>
  <c r="BT38" i="20"/>
  <c r="BS38" i="20"/>
  <c r="BR38" i="20"/>
  <c r="BQ38" i="20"/>
  <c r="BP38" i="20"/>
  <c r="BO38" i="20"/>
  <c r="BN38" i="20"/>
  <c r="BM38" i="20"/>
  <c r="BL38" i="20"/>
  <c r="BK38" i="20"/>
  <c r="BJ38" i="20"/>
  <c r="BI38" i="20"/>
  <c r="BH38" i="20"/>
  <c r="BG38" i="20"/>
  <c r="BF38" i="20"/>
  <c r="BE38" i="20"/>
  <c r="BD38" i="20"/>
  <c r="BC38" i="20"/>
  <c r="BB38" i="20"/>
  <c r="BA38" i="20"/>
  <c r="AZ38" i="20"/>
  <c r="AY38" i="20"/>
  <c r="AX38" i="20"/>
  <c r="AW38" i="20"/>
  <c r="AV38" i="20"/>
  <c r="AU38" i="20"/>
  <c r="AT38" i="20"/>
  <c r="AS38" i="20"/>
  <c r="AR38" i="20"/>
  <c r="AQ38" i="20"/>
  <c r="AP38" i="20"/>
  <c r="AO38" i="20"/>
  <c r="AN38" i="20"/>
  <c r="AM38" i="20"/>
  <c r="AL38" i="20"/>
  <c r="AK38" i="20"/>
  <c r="AJ38" i="20"/>
  <c r="AI38" i="20"/>
  <c r="AH38" i="20"/>
  <c r="AG38" i="20"/>
  <c r="AF38" i="20"/>
  <c r="AE38" i="20"/>
  <c r="AD38" i="20"/>
  <c r="AC38" i="20"/>
  <c r="AB38" i="20"/>
  <c r="AA38" i="20"/>
  <c r="Z38" i="20"/>
  <c r="Y38" i="20"/>
  <c r="X38" i="20"/>
  <c r="W38" i="20"/>
  <c r="V38" i="20"/>
  <c r="U38" i="20"/>
  <c r="T38" i="20"/>
  <c r="S38" i="20"/>
  <c r="R38" i="20"/>
  <c r="Q38" i="20"/>
  <c r="P38" i="20"/>
  <c r="O38" i="20"/>
  <c r="N38" i="20"/>
  <c r="M38" i="20"/>
  <c r="L38" i="20"/>
  <c r="K38" i="20"/>
  <c r="J38" i="20"/>
  <c r="I38" i="20"/>
  <c r="H38" i="20"/>
  <c r="G38" i="20"/>
  <c r="F38" i="20"/>
  <c r="E38" i="20"/>
  <c r="D38" i="20"/>
  <c r="C38" i="20"/>
  <c r="B38" i="20"/>
  <c r="CS37" i="20"/>
  <c r="CR37" i="20"/>
  <c r="CQ37" i="20"/>
  <c r="CP37" i="20"/>
  <c r="CO37" i="20"/>
  <c r="CN37" i="20"/>
  <c r="CM37" i="20"/>
  <c r="CL37" i="20"/>
  <c r="CK37" i="20"/>
  <c r="CJ37" i="20"/>
  <c r="CI37" i="20"/>
  <c r="CH37" i="20"/>
  <c r="CG37" i="20"/>
  <c r="CF37" i="20"/>
  <c r="CE37" i="20"/>
  <c r="CD37" i="20"/>
  <c r="CC37" i="20"/>
  <c r="CB37" i="20"/>
  <c r="CA37" i="20"/>
  <c r="BZ37" i="20"/>
  <c r="BY37" i="20"/>
  <c r="BX37" i="20"/>
  <c r="BW37" i="20"/>
  <c r="BV37" i="20"/>
  <c r="BU37" i="20"/>
  <c r="BT37" i="20"/>
  <c r="BS37" i="20"/>
  <c r="BR37" i="20"/>
  <c r="BQ37" i="20"/>
  <c r="BP37" i="20"/>
  <c r="BO37" i="20"/>
  <c r="BN37" i="20"/>
  <c r="BM37" i="20"/>
  <c r="BL37" i="20"/>
  <c r="BK37" i="20"/>
  <c r="BJ37" i="20"/>
  <c r="BI37" i="20"/>
  <c r="BH37" i="20"/>
  <c r="BG37" i="20"/>
  <c r="BF37" i="20"/>
  <c r="BE37" i="20"/>
  <c r="BD37" i="20"/>
  <c r="BC37" i="20"/>
  <c r="BB37" i="20"/>
  <c r="BA37" i="20"/>
  <c r="AZ37" i="20"/>
  <c r="AY37" i="20"/>
  <c r="AX37" i="20"/>
  <c r="AW37" i="20"/>
  <c r="AV37" i="20"/>
  <c r="AU37" i="20"/>
  <c r="AT37" i="20"/>
  <c r="AS37" i="20"/>
  <c r="AR37" i="20"/>
  <c r="AQ37" i="20"/>
  <c r="AP37" i="20"/>
  <c r="AO37" i="20"/>
  <c r="AN37" i="20"/>
  <c r="AM37" i="20"/>
  <c r="AL37" i="20"/>
  <c r="AK37" i="20"/>
  <c r="AJ37" i="20"/>
  <c r="AI37" i="20"/>
  <c r="AH37" i="20"/>
  <c r="AG37" i="20"/>
  <c r="AF37" i="20"/>
  <c r="AE37" i="20"/>
  <c r="AD37" i="20"/>
  <c r="AC37" i="20"/>
  <c r="AB37" i="20"/>
  <c r="AA37" i="20"/>
  <c r="Z37" i="20"/>
  <c r="Y37" i="20"/>
  <c r="X37" i="20"/>
  <c r="W37" i="20"/>
  <c r="V37" i="20"/>
  <c r="U37" i="20"/>
  <c r="T37" i="20"/>
  <c r="S37" i="20"/>
  <c r="R37" i="20"/>
  <c r="Q37" i="20"/>
  <c r="P37" i="20"/>
  <c r="O37" i="20"/>
  <c r="N37" i="20"/>
  <c r="M37" i="20"/>
  <c r="L37" i="20"/>
  <c r="K37" i="20"/>
  <c r="J37" i="20"/>
  <c r="I37" i="20"/>
  <c r="H37" i="20"/>
  <c r="G37" i="20"/>
  <c r="F37" i="20"/>
  <c r="E37" i="20"/>
  <c r="D37" i="20"/>
  <c r="C37" i="20"/>
  <c r="B37" i="20"/>
  <c r="CS36" i="20"/>
  <c r="CR36" i="20"/>
  <c r="CQ36" i="20"/>
  <c r="CP36" i="20"/>
  <c r="CO36" i="20"/>
  <c r="CN36" i="20"/>
  <c r="CM36" i="20"/>
  <c r="CL36" i="20"/>
  <c r="CK36" i="20"/>
  <c r="CJ36" i="20"/>
  <c r="CI36" i="20"/>
  <c r="CH36" i="20"/>
  <c r="CG36" i="20"/>
  <c r="CF36" i="20"/>
  <c r="CE36" i="20"/>
  <c r="CD36" i="20"/>
  <c r="CC36" i="20"/>
  <c r="CB36" i="20"/>
  <c r="CA36" i="20"/>
  <c r="BZ36" i="20"/>
  <c r="BY36" i="20"/>
  <c r="BX36" i="20"/>
  <c r="BW36" i="20"/>
  <c r="BV36" i="20"/>
  <c r="BU36" i="20"/>
  <c r="BT36" i="20"/>
  <c r="BS36" i="20"/>
  <c r="BR36" i="20"/>
  <c r="BQ36" i="20"/>
  <c r="BP36" i="20"/>
  <c r="BO36" i="20"/>
  <c r="BN36" i="20"/>
  <c r="BM36" i="20"/>
  <c r="BL36" i="20"/>
  <c r="BK36" i="20"/>
  <c r="BJ36" i="20"/>
  <c r="BI36" i="20"/>
  <c r="BH36" i="20"/>
  <c r="BG36" i="20"/>
  <c r="BF36" i="20"/>
  <c r="BE36" i="20"/>
  <c r="BD36" i="20"/>
  <c r="BC36" i="20"/>
  <c r="BB36" i="20"/>
  <c r="BA36" i="20"/>
  <c r="AZ36" i="20"/>
  <c r="AY36" i="20"/>
  <c r="AX36" i="20"/>
  <c r="AW36" i="20"/>
  <c r="AV36" i="20"/>
  <c r="AU36" i="20"/>
  <c r="AT36" i="20"/>
  <c r="AS36" i="20"/>
  <c r="AR36" i="20"/>
  <c r="AQ36" i="20"/>
  <c r="AP36" i="20"/>
  <c r="AO36" i="20"/>
  <c r="AN36" i="20"/>
  <c r="AM36" i="20"/>
  <c r="AL36" i="20"/>
  <c r="AK36" i="20"/>
  <c r="AJ36" i="20"/>
  <c r="AI36" i="20"/>
  <c r="AH36" i="20"/>
  <c r="AG36" i="20"/>
  <c r="AF36" i="20"/>
  <c r="AE36" i="20"/>
  <c r="AD36" i="20"/>
  <c r="AC36" i="20"/>
  <c r="AB36" i="20"/>
  <c r="AA36" i="20"/>
  <c r="Z36" i="20"/>
  <c r="Y36" i="20"/>
  <c r="X36" i="20"/>
  <c r="W36" i="20"/>
  <c r="V36" i="20"/>
  <c r="U36" i="20"/>
  <c r="T36" i="20"/>
  <c r="S36" i="20"/>
  <c r="R36" i="20"/>
  <c r="Q36" i="20"/>
  <c r="P36" i="20"/>
  <c r="O36" i="20"/>
  <c r="N36" i="20"/>
  <c r="M36" i="20"/>
  <c r="L36" i="20"/>
  <c r="K36" i="20"/>
  <c r="J36" i="20"/>
  <c r="I36" i="20"/>
  <c r="H36" i="20"/>
  <c r="G36" i="20"/>
  <c r="F36" i="20"/>
  <c r="E36" i="20"/>
  <c r="D36" i="20"/>
  <c r="C36" i="20"/>
  <c r="B36" i="20"/>
  <c r="CS32" i="20"/>
  <c r="CR32" i="20"/>
  <c r="CQ32" i="20"/>
  <c r="CP32" i="20"/>
  <c r="CO32" i="20"/>
  <c r="CN32" i="20"/>
  <c r="CM32" i="20"/>
  <c r="CL32" i="20"/>
  <c r="CK32" i="20"/>
  <c r="CJ32" i="20"/>
  <c r="CI32" i="20"/>
  <c r="CH32" i="20"/>
  <c r="CG32" i="20"/>
  <c r="CF32" i="20"/>
  <c r="CE32" i="20"/>
  <c r="CD32" i="20"/>
  <c r="CC32" i="20"/>
  <c r="CB32" i="20"/>
  <c r="CA32" i="20"/>
  <c r="BZ32" i="20"/>
  <c r="BY32" i="20"/>
  <c r="BX32" i="20"/>
  <c r="BW32" i="20"/>
  <c r="BV32" i="20"/>
  <c r="BU32" i="20"/>
  <c r="BT32" i="20"/>
  <c r="BS32" i="20"/>
  <c r="BR32" i="20"/>
  <c r="BQ32" i="20"/>
  <c r="BP32" i="20"/>
  <c r="BO32" i="20"/>
  <c r="BN32" i="20"/>
  <c r="BM32" i="20"/>
  <c r="BL32" i="20"/>
  <c r="BK32" i="20"/>
  <c r="BJ32" i="20"/>
  <c r="BI32" i="20"/>
  <c r="BH32" i="20"/>
  <c r="BG32" i="20"/>
  <c r="BF32" i="20"/>
  <c r="BE32" i="20"/>
  <c r="BD32" i="20"/>
  <c r="BC32" i="20"/>
  <c r="BB32" i="20"/>
  <c r="BA32" i="20"/>
  <c r="AZ32" i="20"/>
  <c r="AY32" i="20"/>
  <c r="AX32" i="20"/>
  <c r="AW32" i="20"/>
  <c r="AV32" i="20"/>
  <c r="AU32" i="20"/>
  <c r="AT32" i="20"/>
  <c r="AS32" i="20"/>
  <c r="AR32" i="20"/>
  <c r="AQ32" i="20"/>
  <c r="AP32" i="20"/>
  <c r="AO32" i="20"/>
  <c r="AN32" i="20"/>
  <c r="AM32" i="20"/>
  <c r="AL32" i="20"/>
  <c r="AK32" i="20"/>
  <c r="AJ32" i="20"/>
  <c r="AI32" i="20"/>
  <c r="AH32" i="20"/>
  <c r="AG32" i="20"/>
  <c r="AF32" i="20"/>
  <c r="AE32" i="20"/>
  <c r="AD32" i="20"/>
  <c r="AC32" i="20"/>
  <c r="AB32" i="20"/>
  <c r="AA32" i="20"/>
  <c r="Z32" i="20"/>
  <c r="Y32" i="20"/>
  <c r="X32" i="20"/>
  <c r="W32" i="20"/>
  <c r="V32" i="20"/>
  <c r="U32" i="20"/>
  <c r="T32" i="20"/>
  <c r="S32" i="20"/>
  <c r="R32" i="20"/>
  <c r="Q32" i="20"/>
  <c r="P32" i="20"/>
  <c r="O32" i="20"/>
  <c r="N32" i="20"/>
  <c r="M32" i="20"/>
  <c r="L32" i="20"/>
  <c r="K32" i="20"/>
  <c r="J32" i="20"/>
  <c r="I32" i="20"/>
  <c r="H32" i="20"/>
  <c r="G32" i="20"/>
  <c r="F32" i="20"/>
  <c r="E32" i="20"/>
  <c r="D32" i="20"/>
  <c r="C32" i="20"/>
  <c r="B32" i="20"/>
  <c r="CS31" i="20"/>
  <c r="CR31" i="20"/>
  <c r="CQ31" i="20"/>
  <c r="CP31" i="20"/>
  <c r="CO31" i="20"/>
  <c r="CN31" i="20"/>
  <c r="CM31" i="20"/>
  <c r="CL31" i="20"/>
  <c r="CK31" i="20"/>
  <c r="CJ31" i="20"/>
  <c r="CI31" i="20"/>
  <c r="CH31" i="20"/>
  <c r="CG31" i="20"/>
  <c r="CF31" i="20"/>
  <c r="CE31" i="20"/>
  <c r="CD31" i="20"/>
  <c r="CC31" i="20"/>
  <c r="CB31" i="20"/>
  <c r="CA31" i="20"/>
  <c r="BZ31" i="20"/>
  <c r="BY31" i="20"/>
  <c r="BX31" i="20"/>
  <c r="BW31" i="20"/>
  <c r="BV31" i="20"/>
  <c r="BU31" i="20"/>
  <c r="BT31" i="20"/>
  <c r="BS31" i="20"/>
  <c r="BR31" i="20"/>
  <c r="BQ31" i="20"/>
  <c r="BP31" i="20"/>
  <c r="BO31" i="20"/>
  <c r="BN31" i="20"/>
  <c r="BM31" i="20"/>
  <c r="BL31" i="20"/>
  <c r="BK31" i="20"/>
  <c r="BJ31" i="20"/>
  <c r="BI31" i="20"/>
  <c r="BH31" i="20"/>
  <c r="BG31" i="20"/>
  <c r="BF31" i="20"/>
  <c r="BE31" i="20"/>
  <c r="BD31" i="20"/>
  <c r="BC31" i="20"/>
  <c r="BB31" i="20"/>
  <c r="BA31" i="20"/>
  <c r="AZ31" i="20"/>
  <c r="AY31" i="20"/>
  <c r="AX31" i="20"/>
  <c r="AW31" i="20"/>
  <c r="AV31" i="20"/>
  <c r="AU31" i="20"/>
  <c r="AT31" i="20"/>
  <c r="AS31" i="20"/>
  <c r="AR31" i="20"/>
  <c r="AQ31" i="20"/>
  <c r="AP31" i="20"/>
  <c r="AO31" i="20"/>
  <c r="AN31" i="20"/>
  <c r="AM31" i="20"/>
  <c r="AL31" i="20"/>
  <c r="AK31" i="20"/>
  <c r="AJ31" i="20"/>
  <c r="AI31" i="20"/>
  <c r="AH31" i="20"/>
  <c r="AG31" i="20"/>
  <c r="AF31" i="20"/>
  <c r="AE31" i="20"/>
  <c r="AD31" i="20"/>
  <c r="AC31" i="20"/>
  <c r="AB31" i="20"/>
  <c r="AA31" i="20"/>
  <c r="Z31" i="20"/>
  <c r="Y31" i="20"/>
  <c r="X31" i="20"/>
  <c r="W31" i="20"/>
  <c r="V31" i="20"/>
  <c r="U31" i="20"/>
  <c r="T31" i="20"/>
  <c r="S31" i="20"/>
  <c r="R31" i="20"/>
  <c r="Q31" i="20"/>
  <c r="P31" i="20"/>
  <c r="O31" i="20"/>
  <c r="N31" i="20"/>
  <c r="M31" i="20"/>
  <c r="L31" i="20"/>
  <c r="K31" i="20"/>
  <c r="J31" i="20"/>
  <c r="I31" i="20"/>
  <c r="H31" i="20"/>
  <c r="G31" i="20"/>
  <c r="F31" i="20"/>
  <c r="E31" i="20"/>
  <c r="D31" i="20"/>
  <c r="C31" i="20"/>
  <c r="B31" i="20"/>
  <c r="CS30" i="20"/>
  <c r="CR30" i="20"/>
  <c r="CQ30" i="20"/>
  <c r="CP30" i="20"/>
  <c r="CO30" i="20"/>
  <c r="CN30" i="20"/>
  <c r="CM30" i="20"/>
  <c r="CL30" i="20"/>
  <c r="CK30" i="20"/>
  <c r="CJ30" i="20"/>
  <c r="CI30" i="20"/>
  <c r="CH30" i="20"/>
  <c r="CG30" i="20"/>
  <c r="CF30" i="20"/>
  <c r="CE30" i="20"/>
  <c r="CD30" i="20"/>
  <c r="CC30" i="20"/>
  <c r="CB30" i="20"/>
  <c r="CA30" i="20"/>
  <c r="BZ30" i="20"/>
  <c r="BY30" i="20"/>
  <c r="BX30" i="20"/>
  <c r="BW30" i="20"/>
  <c r="BV30" i="20"/>
  <c r="BU30" i="20"/>
  <c r="BT30" i="20"/>
  <c r="BS30" i="20"/>
  <c r="BR30" i="20"/>
  <c r="BQ30" i="20"/>
  <c r="BP30" i="20"/>
  <c r="BO30" i="20"/>
  <c r="BN30" i="20"/>
  <c r="BM30" i="20"/>
  <c r="BL30" i="20"/>
  <c r="BK30" i="20"/>
  <c r="BJ30" i="20"/>
  <c r="BI30" i="20"/>
  <c r="BH30" i="20"/>
  <c r="BG30" i="20"/>
  <c r="BF30" i="20"/>
  <c r="BE30" i="20"/>
  <c r="BD30" i="20"/>
  <c r="BC30" i="20"/>
  <c r="BB30" i="20"/>
  <c r="BA30" i="20"/>
  <c r="AZ30" i="20"/>
  <c r="AY30" i="20"/>
  <c r="AX30" i="20"/>
  <c r="AW30" i="20"/>
  <c r="AV30" i="20"/>
  <c r="AU30" i="20"/>
  <c r="AT30" i="20"/>
  <c r="AS30" i="20"/>
  <c r="AR30" i="20"/>
  <c r="AQ30" i="20"/>
  <c r="AP30" i="20"/>
  <c r="AO30" i="20"/>
  <c r="AN30" i="20"/>
  <c r="AM30" i="20"/>
  <c r="AL30" i="20"/>
  <c r="AK30" i="20"/>
  <c r="AJ30" i="20"/>
  <c r="AI30" i="20"/>
  <c r="AH30" i="20"/>
  <c r="AG30" i="20"/>
  <c r="AF30" i="20"/>
  <c r="AE30" i="20"/>
  <c r="AD30" i="20"/>
  <c r="AC30" i="20"/>
  <c r="AB30" i="20"/>
  <c r="AA30" i="20"/>
  <c r="Z30" i="20"/>
  <c r="Y30" i="20"/>
  <c r="X30" i="20"/>
  <c r="W30" i="20"/>
  <c r="V30" i="20"/>
  <c r="U30" i="20"/>
  <c r="T30" i="20"/>
  <c r="S30" i="20"/>
  <c r="R30" i="20"/>
  <c r="Q30" i="20"/>
  <c r="P30" i="20"/>
  <c r="O30" i="20"/>
  <c r="N30" i="20"/>
  <c r="M30" i="20"/>
  <c r="L30" i="20"/>
  <c r="K30" i="20"/>
  <c r="J30" i="20"/>
  <c r="I30" i="20"/>
  <c r="H30" i="20"/>
  <c r="G30" i="20"/>
  <c r="F30" i="20"/>
  <c r="E30" i="20"/>
  <c r="D30" i="20"/>
  <c r="C30" i="20"/>
  <c r="B30" i="20"/>
  <c r="CS26" i="20"/>
  <c r="CR26" i="20"/>
  <c r="CQ26" i="20"/>
  <c r="CP26" i="20"/>
  <c r="CO26" i="20"/>
  <c r="CN26" i="20"/>
  <c r="CM26" i="20"/>
  <c r="CL26" i="20"/>
  <c r="CK26" i="20"/>
  <c r="CJ26" i="20"/>
  <c r="CI26" i="20"/>
  <c r="CH26" i="20"/>
  <c r="CG26" i="20"/>
  <c r="CF26" i="20"/>
  <c r="CE26" i="20"/>
  <c r="CD26" i="20"/>
  <c r="CC26" i="20"/>
  <c r="CB26" i="20"/>
  <c r="CA26" i="20"/>
  <c r="BZ26" i="20"/>
  <c r="BY26" i="20"/>
  <c r="BX26" i="20"/>
  <c r="BW26" i="20"/>
  <c r="BV26" i="20"/>
  <c r="BU26" i="20"/>
  <c r="BT26" i="20"/>
  <c r="BS26" i="20"/>
  <c r="BR26" i="20"/>
  <c r="BQ26" i="20"/>
  <c r="BP26" i="20"/>
  <c r="BO26" i="20"/>
  <c r="BN26" i="20"/>
  <c r="BM26" i="20"/>
  <c r="BL26" i="20"/>
  <c r="BK26" i="20"/>
  <c r="BJ26" i="20"/>
  <c r="BI26" i="20"/>
  <c r="BH26" i="20"/>
  <c r="BG26" i="20"/>
  <c r="BF26" i="20"/>
  <c r="BE26" i="20"/>
  <c r="BD26" i="20"/>
  <c r="BC26" i="20"/>
  <c r="BB26" i="20"/>
  <c r="BA26" i="20"/>
  <c r="AZ26" i="20"/>
  <c r="AY26" i="20"/>
  <c r="AX26" i="20"/>
  <c r="AW26" i="20"/>
  <c r="AV26" i="20"/>
  <c r="AU26" i="20"/>
  <c r="AT26" i="20"/>
  <c r="AS26" i="20"/>
  <c r="AR26" i="20"/>
  <c r="AQ26" i="20"/>
  <c r="AP26" i="20"/>
  <c r="AO26" i="20"/>
  <c r="AN26" i="20"/>
  <c r="AM26" i="20"/>
  <c r="AL26" i="20"/>
  <c r="AK26" i="20"/>
  <c r="AJ26" i="20"/>
  <c r="AI26" i="20"/>
  <c r="AH26" i="20"/>
  <c r="AG26" i="20"/>
  <c r="AF26" i="20"/>
  <c r="AE26" i="20"/>
  <c r="AD26" i="20"/>
  <c r="AC26" i="20"/>
  <c r="AB26" i="20"/>
  <c r="AA26" i="20"/>
  <c r="Z26" i="20"/>
  <c r="Y26" i="20"/>
  <c r="X26" i="20"/>
  <c r="W26" i="20"/>
  <c r="V26" i="20"/>
  <c r="U26" i="20"/>
  <c r="T26" i="20"/>
  <c r="S26" i="20"/>
  <c r="R26" i="20"/>
  <c r="Q26" i="20"/>
  <c r="P26" i="20"/>
  <c r="O26" i="20"/>
  <c r="N26" i="20"/>
  <c r="M26" i="20"/>
  <c r="L26" i="20"/>
  <c r="K26" i="20"/>
  <c r="J26" i="20"/>
  <c r="I26" i="20"/>
  <c r="H26" i="20"/>
  <c r="G26" i="20"/>
  <c r="F26" i="20"/>
  <c r="E26" i="20"/>
  <c r="D26" i="20"/>
  <c r="C26" i="20"/>
  <c r="B26" i="20"/>
  <c r="CS25" i="20"/>
  <c r="CR25" i="20"/>
  <c r="CQ25" i="20"/>
  <c r="CP25" i="20"/>
  <c r="CO25" i="20"/>
  <c r="CN25" i="20"/>
  <c r="CM25" i="20"/>
  <c r="CL25" i="20"/>
  <c r="CK25" i="20"/>
  <c r="CJ25" i="20"/>
  <c r="CI25" i="20"/>
  <c r="CH25" i="20"/>
  <c r="CG25" i="20"/>
  <c r="CF25" i="20"/>
  <c r="CE25" i="20"/>
  <c r="CD25" i="20"/>
  <c r="CC25" i="20"/>
  <c r="CB25" i="20"/>
  <c r="CA25" i="20"/>
  <c r="BZ25" i="20"/>
  <c r="BY25" i="20"/>
  <c r="BX25" i="20"/>
  <c r="BW25" i="20"/>
  <c r="BV25" i="20"/>
  <c r="BU25" i="20"/>
  <c r="BT25" i="20"/>
  <c r="BS25" i="20"/>
  <c r="BR25" i="20"/>
  <c r="BQ25" i="20"/>
  <c r="BP25" i="20"/>
  <c r="BO25" i="20"/>
  <c r="BN25" i="20"/>
  <c r="BM25" i="20"/>
  <c r="BL25" i="20"/>
  <c r="BK25" i="20"/>
  <c r="BJ25" i="20"/>
  <c r="BI25" i="20"/>
  <c r="BH25" i="20"/>
  <c r="BG25" i="20"/>
  <c r="BF25" i="20"/>
  <c r="BE25" i="20"/>
  <c r="BD25" i="20"/>
  <c r="BC25" i="20"/>
  <c r="BB25" i="20"/>
  <c r="BA25" i="20"/>
  <c r="AZ25" i="20"/>
  <c r="AY25" i="20"/>
  <c r="AX25" i="20"/>
  <c r="AW25" i="20"/>
  <c r="AV25" i="20"/>
  <c r="AU25" i="20"/>
  <c r="AT25" i="20"/>
  <c r="AS25" i="20"/>
  <c r="AR25" i="20"/>
  <c r="AQ25" i="20"/>
  <c r="AP25" i="20"/>
  <c r="AO25" i="20"/>
  <c r="AN25" i="20"/>
  <c r="AM25" i="20"/>
  <c r="AL25" i="20"/>
  <c r="AK25" i="20"/>
  <c r="AJ25" i="20"/>
  <c r="AI25" i="20"/>
  <c r="AH25" i="20"/>
  <c r="AG25" i="20"/>
  <c r="AF25" i="20"/>
  <c r="AE25" i="20"/>
  <c r="AD25" i="20"/>
  <c r="AC25" i="20"/>
  <c r="AB25" i="20"/>
  <c r="AA25" i="20"/>
  <c r="Z25" i="20"/>
  <c r="Y25" i="20"/>
  <c r="X25" i="20"/>
  <c r="W25" i="20"/>
  <c r="V25" i="20"/>
  <c r="U25" i="20"/>
  <c r="T25" i="20"/>
  <c r="S25" i="20"/>
  <c r="R25" i="20"/>
  <c r="Q25" i="20"/>
  <c r="P25" i="20"/>
  <c r="O25" i="20"/>
  <c r="N25" i="20"/>
  <c r="M25" i="20"/>
  <c r="L25" i="20"/>
  <c r="K25" i="20"/>
  <c r="J25" i="20"/>
  <c r="I25" i="20"/>
  <c r="H25" i="20"/>
  <c r="G25" i="20"/>
  <c r="F25" i="20"/>
  <c r="E25" i="20"/>
  <c r="D25" i="20"/>
  <c r="C25" i="20"/>
  <c r="B25" i="20"/>
  <c r="CS24" i="20"/>
  <c r="CR24" i="20"/>
  <c r="CQ24" i="20"/>
  <c r="CP24" i="20"/>
  <c r="CO24" i="20"/>
  <c r="CN24" i="20"/>
  <c r="CM24" i="20"/>
  <c r="CL24" i="20"/>
  <c r="CK24" i="20"/>
  <c r="CJ24" i="20"/>
  <c r="CI24" i="20"/>
  <c r="CH24" i="20"/>
  <c r="CG24" i="20"/>
  <c r="CF24" i="20"/>
  <c r="CE24" i="20"/>
  <c r="CD24" i="20"/>
  <c r="CC24" i="20"/>
  <c r="CB24" i="20"/>
  <c r="CA24" i="20"/>
  <c r="BZ24" i="20"/>
  <c r="BY24" i="20"/>
  <c r="BX24" i="20"/>
  <c r="BW24" i="20"/>
  <c r="BV24" i="20"/>
  <c r="BU24" i="20"/>
  <c r="BT24" i="20"/>
  <c r="BS24" i="20"/>
  <c r="BR24" i="20"/>
  <c r="BQ24" i="20"/>
  <c r="BP24" i="20"/>
  <c r="BO24" i="20"/>
  <c r="BN24" i="20"/>
  <c r="BM24" i="20"/>
  <c r="BL24" i="20"/>
  <c r="BK24" i="20"/>
  <c r="BJ24" i="20"/>
  <c r="BI24" i="20"/>
  <c r="BH24" i="20"/>
  <c r="BG24" i="20"/>
  <c r="BF24" i="20"/>
  <c r="BE24" i="20"/>
  <c r="BD24" i="20"/>
  <c r="BC24" i="20"/>
  <c r="BB24" i="20"/>
  <c r="BA24" i="20"/>
  <c r="AZ24" i="20"/>
  <c r="AY24" i="20"/>
  <c r="AX24" i="20"/>
  <c r="AW24" i="20"/>
  <c r="AV24" i="20"/>
  <c r="AU24" i="20"/>
  <c r="AT24" i="20"/>
  <c r="AS24" i="20"/>
  <c r="AR24" i="20"/>
  <c r="AQ24" i="20"/>
  <c r="AP24" i="20"/>
  <c r="AO24" i="20"/>
  <c r="AN24" i="20"/>
  <c r="AM24" i="20"/>
  <c r="AL24" i="20"/>
  <c r="AK24" i="20"/>
  <c r="AJ24" i="20"/>
  <c r="AI24" i="20"/>
  <c r="AH24" i="20"/>
  <c r="AG24" i="20"/>
  <c r="AF24" i="20"/>
  <c r="AE24" i="20"/>
  <c r="AD24" i="20"/>
  <c r="AC24" i="20"/>
  <c r="AB24" i="20"/>
  <c r="AA24" i="20"/>
  <c r="Z24" i="20"/>
  <c r="Y24" i="20"/>
  <c r="X24" i="20"/>
  <c r="W24" i="20"/>
  <c r="V24" i="20"/>
  <c r="U24" i="20"/>
  <c r="T24" i="20"/>
  <c r="S24" i="20"/>
  <c r="R24" i="20"/>
  <c r="Q24" i="20"/>
  <c r="P24" i="20"/>
  <c r="O24" i="20"/>
  <c r="N24" i="20"/>
  <c r="M24" i="20"/>
  <c r="L24" i="20"/>
  <c r="K24" i="20"/>
  <c r="J24" i="20"/>
  <c r="I24" i="20"/>
  <c r="H24" i="20"/>
  <c r="G24" i="20"/>
  <c r="F24" i="20"/>
  <c r="E24" i="20"/>
  <c r="D24" i="20"/>
  <c r="C24" i="20"/>
  <c r="B24" i="20"/>
  <c r="CS20" i="20"/>
  <c r="CR20" i="20"/>
  <c r="CQ20" i="20"/>
  <c r="CP20" i="20"/>
  <c r="CO20" i="20"/>
  <c r="CN20" i="20"/>
  <c r="CM20" i="20"/>
  <c r="CL20" i="20"/>
  <c r="CK20" i="20"/>
  <c r="CJ20" i="20"/>
  <c r="CI20" i="20"/>
  <c r="CH20" i="20"/>
  <c r="CG20" i="20"/>
  <c r="CF20" i="20"/>
  <c r="CE20" i="20"/>
  <c r="CD20" i="20"/>
  <c r="CC20" i="20"/>
  <c r="CB20" i="20"/>
  <c r="CA20" i="20"/>
  <c r="BZ20" i="20"/>
  <c r="BY20" i="20"/>
  <c r="BX20" i="20"/>
  <c r="BW20" i="20"/>
  <c r="BV20" i="20"/>
  <c r="BU20" i="20"/>
  <c r="BT20" i="20"/>
  <c r="BS20" i="20"/>
  <c r="BR20" i="20"/>
  <c r="BQ20" i="20"/>
  <c r="BP20" i="20"/>
  <c r="BO20" i="20"/>
  <c r="BN20" i="20"/>
  <c r="BM20" i="20"/>
  <c r="BL20" i="20"/>
  <c r="BK20" i="20"/>
  <c r="BJ20" i="20"/>
  <c r="BI20" i="20"/>
  <c r="BH20" i="20"/>
  <c r="BG20" i="20"/>
  <c r="BF20" i="20"/>
  <c r="BE20" i="20"/>
  <c r="BD20" i="20"/>
  <c r="BC20" i="20"/>
  <c r="BB20" i="20"/>
  <c r="BA20" i="20"/>
  <c r="AZ20" i="20"/>
  <c r="AY20" i="20"/>
  <c r="AX20" i="20"/>
  <c r="AW20" i="20"/>
  <c r="AV20" i="20"/>
  <c r="AU20" i="20"/>
  <c r="AT20" i="20"/>
  <c r="AS20" i="20"/>
  <c r="AR20" i="20"/>
  <c r="AQ20" i="20"/>
  <c r="AP20" i="20"/>
  <c r="AO20" i="20"/>
  <c r="AN20" i="20"/>
  <c r="AM20" i="20"/>
  <c r="AL20" i="20"/>
  <c r="AK20" i="20"/>
  <c r="AJ20" i="20"/>
  <c r="AI20" i="20"/>
  <c r="AH20" i="20"/>
  <c r="AG20" i="20"/>
  <c r="AF20" i="20"/>
  <c r="AE20" i="20"/>
  <c r="AD20" i="20"/>
  <c r="AC20" i="20"/>
  <c r="AB20" i="20"/>
  <c r="AA20" i="20"/>
  <c r="Z20" i="20"/>
  <c r="Y20" i="20"/>
  <c r="X20" i="20"/>
  <c r="W20" i="20"/>
  <c r="V20" i="20"/>
  <c r="U20" i="20"/>
  <c r="T20" i="20"/>
  <c r="S20" i="20"/>
  <c r="R20" i="20"/>
  <c r="Q20" i="20"/>
  <c r="P20" i="20"/>
  <c r="O20" i="20"/>
  <c r="N20" i="20"/>
  <c r="M20" i="20"/>
  <c r="L20" i="20"/>
  <c r="K20" i="20"/>
  <c r="J20" i="20"/>
  <c r="I20" i="20"/>
  <c r="H20" i="20"/>
  <c r="G20" i="20"/>
  <c r="F20" i="20"/>
  <c r="E20" i="20"/>
  <c r="D20" i="20"/>
  <c r="C20" i="20"/>
  <c r="B20" i="20"/>
  <c r="CS19" i="20"/>
  <c r="CR19" i="20"/>
  <c r="CQ19" i="20"/>
  <c r="CP19" i="20"/>
  <c r="CO19" i="20"/>
  <c r="CN19" i="20"/>
  <c r="CM19" i="20"/>
  <c r="CL19" i="20"/>
  <c r="CK19" i="20"/>
  <c r="CJ19" i="20"/>
  <c r="CI19" i="20"/>
  <c r="CH19" i="20"/>
  <c r="CG19" i="20"/>
  <c r="CF19" i="20"/>
  <c r="CE19" i="20"/>
  <c r="CD19" i="20"/>
  <c r="CC19" i="20"/>
  <c r="CB19" i="20"/>
  <c r="CA19" i="20"/>
  <c r="BZ19" i="20"/>
  <c r="BY19" i="20"/>
  <c r="BX19" i="20"/>
  <c r="BW19" i="20"/>
  <c r="BV19" i="20"/>
  <c r="BU19" i="20"/>
  <c r="BT19" i="20"/>
  <c r="BS19" i="20"/>
  <c r="BR19" i="20"/>
  <c r="BQ19" i="20"/>
  <c r="BP19" i="20"/>
  <c r="BO19" i="20"/>
  <c r="BN19" i="20"/>
  <c r="BM19" i="20"/>
  <c r="BL19" i="20"/>
  <c r="BK19" i="20"/>
  <c r="BJ19" i="20"/>
  <c r="BI19" i="20"/>
  <c r="BH19" i="20"/>
  <c r="BG19" i="20"/>
  <c r="BF19" i="20"/>
  <c r="BE19" i="20"/>
  <c r="BD19" i="20"/>
  <c r="BC19" i="20"/>
  <c r="BB19" i="20"/>
  <c r="BA19" i="20"/>
  <c r="AZ19" i="20"/>
  <c r="AY19" i="20"/>
  <c r="AX19" i="20"/>
  <c r="AW19" i="20"/>
  <c r="AV19" i="20"/>
  <c r="AU19" i="20"/>
  <c r="AT19" i="20"/>
  <c r="AS19" i="20"/>
  <c r="AR19" i="20"/>
  <c r="AQ19" i="20"/>
  <c r="AP19" i="20"/>
  <c r="AO19" i="20"/>
  <c r="AN19" i="20"/>
  <c r="AM19" i="20"/>
  <c r="AL19" i="20"/>
  <c r="AK19" i="20"/>
  <c r="AJ19" i="20"/>
  <c r="AI19" i="20"/>
  <c r="AH19" i="20"/>
  <c r="AG19" i="20"/>
  <c r="AF19" i="20"/>
  <c r="AE19" i="20"/>
  <c r="AD19" i="20"/>
  <c r="AC19" i="20"/>
  <c r="AB19" i="20"/>
  <c r="AA19" i="20"/>
  <c r="Z19" i="20"/>
  <c r="Y19" i="20"/>
  <c r="X19" i="20"/>
  <c r="W19" i="20"/>
  <c r="V19" i="20"/>
  <c r="U19" i="20"/>
  <c r="T19" i="20"/>
  <c r="S19" i="20"/>
  <c r="R19" i="20"/>
  <c r="Q19" i="20"/>
  <c r="P19" i="20"/>
  <c r="O19" i="20"/>
  <c r="N19" i="20"/>
  <c r="M19" i="20"/>
  <c r="L19" i="20"/>
  <c r="K19" i="20"/>
  <c r="J19" i="20"/>
  <c r="I19" i="20"/>
  <c r="H19" i="20"/>
  <c r="G19" i="20"/>
  <c r="F19" i="20"/>
  <c r="E19" i="20"/>
  <c r="D19" i="20"/>
  <c r="C19" i="20"/>
  <c r="B19" i="20"/>
  <c r="CS18" i="20"/>
  <c r="CR18" i="20"/>
  <c r="CQ18" i="20"/>
  <c r="CP18" i="20"/>
  <c r="CO18" i="20"/>
  <c r="CN18" i="20"/>
  <c r="CM18" i="20"/>
  <c r="CL18" i="20"/>
  <c r="CK18" i="20"/>
  <c r="CJ18" i="20"/>
  <c r="CI18" i="20"/>
  <c r="CH18" i="20"/>
  <c r="CG18" i="20"/>
  <c r="CF18" i="20"/>
  <c r="CE18" i="20"/>
  <c r="CD18" i="20"/>
  <c r="CC18" i="20"/>
  <c r="CB18" i="20"/>
  <c r="CA18" i="20"/>
  <c r="BZ18" i="20"/>
  <c r="BY18" i="20"/>
  <c r="BX18" i="20"/>
  <c r="BW18" i="20"/>
  <c r="BV18" i="20"/>
  <c r="BU18" i="20"/>
  <c r="BT18" i="20"/>
  <c r="BS18" i="20"/>
  <c r="BR18" i="20"/>
  <c r="BQ18" i="20"/>
  <c r="BP18" i="20"/>
  <c r="BO18" i="20"/>
  <c r="BN18" i="20"/>
  <c r="BM18" i="20"/>
  <c r="BL18" i="20"/>
  <c r="BK18" i="20"/>
  <c r="BJ18" i="20"/>
  <c r="BI18" i="20"/>
  <c r="BH18" i="20"/>
  <c r="BG18" i="20"/>
  <c r="BF18" i="20"/>
  <c r="BE18" i="20"/>
  <c r="BD18" i="20"/>
  <c r="BC18" i="20"/>
  <c r="BB18" i="20"/>
  <c r="BA18" i="20"/>
  <c r="AZ18" i="20"/>
  <c r="AY18" i="20"/>
  <c r="AX18" i="20"/>
  <c r="AW18" i="20"/>
  <c r="AV18" i="20"/>
  <c r="AU18" i="20"/>
  <c r="AT18" i="20"/>
  <c r="AS18" i="20"/>
  <c r="AR18" i="20"/>
  <c r="AQ18" i="20"/>
  <c r="AP18" i="20"/>
  <c r="AO18" i="20"/>
  <c r="AN18" i="20"/>
  <c r="AM18" i="20"/>
  <c r="AL18" i="20"/>
  <c r="AK18" i="20"/>
  <c r="AJ18" i="20"/>
  <c r="AI18" i="20"/>
  <c r="AH18" i="20"/>
  <c r="AG18" i="20"/>
  <c r="AF18" i="20"/>
  <c r="AE18" i="20"/>
  <c r="AD18" i="20"/>
  <c r="AC18" i="20"/>
  <c r="AB18" i="20"/>
  <c r="AA18" i="20"/>
  <c r="Z18" i="20"/>
  <c r="Y18" i="20"/>
  <c r="X18" i="20"/>
  <c r="W18" i="20"/>
  <c r="V18" i="20"/>
  <c r="U18" i="20"/>
  <c r="T18" i="20"/>
  <c r="S18" i="20"/>
  <c r="R18" i="20"/>
  <c r="Q18" i="20"/>
  <c r="P18" i="20"/>
  <c r="O18" i="20"/>
  <c r="N18" i="20"/>
  <c r="M18" i="20"/>
  <c r="L18" i="20"/>
  <c r="K18" i="20"/>
  <c r="J18" i="20"/>
  <c r="I18" i="20"/>
  <c r="H18" i="20"/>
  <c r="G18" i="20"/>
  <c r="F18" i="20"/>
  <c r="E18" i="20"/>
  <c r="D18" i="20"/>
  <c r="C18" i="20"/>
  <c r="B18" i="20"/>
  <c r="CT57" i="16"/>
  <c r="CS57" i="16"/>
  <c r="CR57" i="16"/>
  <c r="CQ57" i="16"/>
  <c r="CP57" i="16"/>
  <c r="CO57" i="16"/>
  <c r="CN57" i="16"/>
  <c r="CM57" i="16"/>
  <c r="CL57" i="16"/>
  <c r="CK57" i="16"/>
  <c r="CJ57" i="16"/>
  <c r="CI57" i="16"/>
  <c r="CH57" i="16"/>
  <c r="CG57" i="16"/>
  <c r="CF57" i="16"/>
  <c r="CE57" i="16"/>
  <c r="CD57" i="16"/>
  <c r="CC57" i="16"/>
  <c r="CB57" i="16"/>
  <c r="CA57" i="16"/>
  <c r="BZ57" i="16"/>
  <c r="BY57" i="16"/>
  <c r="BX57" i="16"/>
  <c r="BW57" i="16"/>
  <c r="BV57" i="16"/>
  <c r="BU57" i="16"/>
  <c r="BT57" i="16"/>
  <c r="BS57" i="16"/>
  <c r="BR57" i="16"/>
  <c r="BQ57" i="16"/>
  <c r="BP57" i="16"/>
  <c r="BO57" i="16"/>
  <c r="BN57" i="16"/>
  <c r="BM57" i="16"/>
  <c r="BL57" i="16"/>
  <c r="BK57" i="16"/>
  <c r="BJ57" i="16"/>
  <c r="BI57" i="16"/>
  <c r="BH57" i="16"/>
  <c r="BG57" i="16"/>
  <c r="BF57" i="16"/>
  <c r="BE57" i="16"/>
  <c r="BD57" i="16"/>
  <c r="BC57" i="16"/>
  <c r="BB57" i="16"/>
  <c r="BA57" i="16"/>
  <c r="AZ57" i="16"/>
  <c r="AY57" i="16"/>
  <c r="AX57" i="16"/>
  <c r="AW57" i="16"/>
  <c r="AV57" i="16"/>
  <c r="AU57" i="16"/>
  <c r="AT57" i="16"/>
  <c r="AS57" i="16"/>
  <c r="AR57" i="16"/>
  <c r="AQ57" i="16"/>
  <c r="AP57" i="16"/>
  <c r="AO57" i="16"/>
  <c r="AN57" i="16"/>
  <c r="AM57" i="16"/>
  <c r="AL57" i="16"/>
  <c r="AK57" i="16"/>
  <c r="AJ57" i="16"/>
  <c r="AI57" i="16"/>
  <c r="AH57" i="16"/>
  <c r="AG57" i="16"/>
  <c r="AF57" i="16"/>
  <c r="AE57" i="16"/>
  <c r="AD57" i="16"/>
  <c r="AC57" i="16"/>
  <c r="AB57" i="16"/>
  <c r="AA57" i="16"/>
  <c r="Z57" i="16"/>
  <c r="Y57" i="16"/>
  <c r="X57" i="16"/>
  <c r="W57" i="16"/>
  <c r="V57" i="16"/>
  <c r="U57" i="16"/>
  <c r="T57" i="16"/>
  <c r="S57" i="16"/>
  <c r="A57" i="16" s="1"/>
  <c r="R57" i="16"/>
  <c r="Q57" i="16"/>
  <c r="P57" i="16"/>
  <c r="O57" i="16"/>
  <c r="N57" i="16"/>
  <c r="M57" i="16"/>
  <c r="L57" i="16"/>
  <c r="K57" i="16"/>
  <c r="J57" i="16"/>
  <c r="I57" i="16"/>
  <c r="H57" i="16"/>
  <c r="G57" i="16"/>
  <c r="F57" i="16"/>
  <c r="E57" i="16"/>
  <c r="D57" i="16"/>
  <c r="C57" i="16"/>
  <c r="CT56" i="16"/>
  <c r="CS56" i="16"/>
  <c r="CR56" i="16"/>
  <c r="CQ56" i="16"/>
  <c r="CP56" i="16"/>
  <c r="CO56" i="16"/>
  <c r="CN56" i="16"/>
  <c r="CM56" i="16"/>
  <c r="CL56" i="16"/>
  <c r="CK56" i="16"/>
  <c r="CJ56" i="16"/>
  <c r="CI56" i="16"/>
  <c r="CH56" i="16"/>
  <c r="CG56" i="16"/>
  <c r="CF56" i="16"/>
  <c r="CE56" i="16"/>
  <c r="CD56" i="16"/>
  <c r="CC56" i="16"/>
  <c r="CB56" i="16"/>
  <c r="CA56" i="16"/>
  <c r="BZ56" i="16"/>
  <c r="BY56" i="16"/>
  <c r="BX56" i="16"/>
  <c r="BW56" i="16"/>
  <c r="BV56" i="16"/>
  <c r="BU56" i="16"/>
  <c r="BT56" i="16"/>
  <c r="BS56" i="16"/>
  <c r="BR56" i="16"/>
  <c r="BQ56" i="16"/>
  <c r="BP56" i="16"/>
  <c r="BO56" i="16"/>
  <c r="BN56" i="16"/>
  <c r="BM56" i="16"/>
  <c r="BL56" i="16"/>
  <c r="BK56" i="16"/>
  <c r="BJ56" i="16"/>
  <c r="BI56" i="16"/>
  <c r="BH56" i="16"/>
  <c r="BG56" i="16"/>
  <c r="BF56" i="16"/>
  <c r="BE56" i="16"/>
  <c r="BD56" i="16"/>
  <c r="BC56" i="16"/>
  <c r="BB56" i="16"/>
  <c r="BA56" i="16"/>
  <c r="AZ56" i="16"/>
  <c r="AY56" i="16"/>
  <c r="AX56" i="16"/>
  <c r="AW56" i="16"/>
  <c r="AV56" i="16"/>
  <c r="AU56" i="16"/>
  <c r="AT56" i="16"/>
  <c r="AS56" i="16"/>
  <c r="AR56" i="16"/>
  <c r="AQ56" i="16"/>
  <c r="AP56" i="16"/>
  <c r="AO56" i="16"/>
  <c r="AN56" i="16"/>
  <c r="AM56" i="16"/>
  <c r="AL56" i="16"/>
  <c r="AK56" i="16"/>
  <c r="AJ56" i="16"/>
  <c r="AI56" i="16"/>
  <c r="AH56" i="16"/>
  <c r="AG56" i="16"/>
  <c r="AF56" i="16"/>
  <c r="AE56" i="16"/>
  <c r="AD56" i="16"/>
  <c r="AC56" i="16"/>
  <c r="AB56" i="16"/>
  <c r="AA56" i="16"/>
  <c r="Z56" i="16"/>
  <c r="Y56" i="16"/>
  <c r="X56" i="16"/>
  <c r="W56" i="16"/>
  <c r="V56" i="16"/>
  <c r="U56" i="16"/>
  <c r="T56" i="16"/>
  <c r="S56" i="16"/>
  <c r="R56" i="16"/>
  <c r="Q56" i="16"/>
  <c r="P56" i="16"/>
  <c r="O56" i="16"/>
  <c r="N56" i="16"/>
  <c r="M56" i="16"/>
  <c r="L56" i="16"/>
  <c r="K56" i="16"/>
  <c r="J56" i="16"/>
  <c r="I56" i="16"/>
  <c r="H56" i="16"/>
  <c r="G56" i="16"/>
  <c r="A56" i="16" s="1"/>
  <c r="F56" i="16"/>
  <c r="E56" i="16"/>
  <c r="D56" i="16"/>
  <c r="C56" i="16"/>
  <c r="CT55" i="16"/>
  <c r="CS55" i="16"/>
  <c r="CR55" i="16"/>
  <c r="CQ55" i="16"/>
  <c r="CP55" i="16"/>
  <c r="CO55" i="16"/>
  <c r="CN55" i="16"/>
  <c r="CM55" i="16"/>
  <c r="CL55" i="16"/>
  <c r="CK55" i="16"/>
  <c r="CJ55" i="16"/>
  <c r="CI55" i="16"/>
  <c r="CH55" i="16"/>
  <c r="CG55" i="16"/>
  <c r="CF55" i="16"/>
  <c r="CE55" i="16"/>
  <c r="CD55" i="16"/>
  <c r="CC55" i="16"/>
  <c r="CB55" i="16"/>
  <c r="CA55" i="16"/>
  <c r="BZ55" i="16"/>
  <c r="BY55" i="16"/>
  <c r="BX55" i="16"/>
  <c r="BW55" i="16"/>
  <c r="BV55" i="16"/>
  <c r="BU55" i="16"/>
  <c r="BT55" i="16"/>
  <c r="BS55" i="16"/>
  <c r="BR55" i="16"/>
  <c r="BQ55" i="16"/>
  <c r="BP55" i="16"/>
  <c r="BO55" i="16"/>
  <c r="BN55" i="16"/>
  <c r="BM55" i="16"/>
  <c r="BL55" i="16"/>
  <c r="BK55" i="16"/>
  <c r="BJ55" i="16"/>
  <c r="BI55" i="16"/>
  <c r="BH55" i="16"/>
  <c r="BG55" i="16"/>
  <c r="BF55" i="16"/>
  <c r="BE55" i="16"/>
  <c r="BD55" i="16"/>
  <c r="BC55" i="16"/>
  <c r="BB55" i="16"/>
  <c r="BA55" i="16"/>
  <c r="AZ55" i="16"/>
  <c r="AY55" i="16"/>
  <c r="AX55" i="16"/>
  <c r="AW55" i="16"/>
  <c r="AV55" i="16"/>
  <c r="AU55" i="16"/>
  <c r="AT55" i="16"/>
  <c r="AS55" i="16"/>
  <c r="AR55" i="16"/>
  <c r="AQ55" i="16"/>
  <c r="AP55" i="16"/>
  <c r="AO55" i="16"/>
  <c r="AN55" i="16"/>
  <c r="AM55" i="16"/>
  <c r="AL55" i="16"/>
  <c r="AK55" i="16"/>
  <c r="AJ55" i="16"/>
  <c r="AI55" i="16"/>
  <c r="AH55" i="16"/>
  <c r="AG55" i="16"/>
  <c r="AF55" i="16"/>
  <c r="AE55" i="16"/>
  <c r="AD55" i="16"/>
  <c r="AC55" i="16"/>
  <c r="AB55" i="16"/>
  <c r="AA55" i="16"/>
  <c r="Z55" i="16"/>
  <c r="Y55" i="16"/>
  <c r="X55" i="16"/>
  <c r="W55" i="16"/>
  <c r="V55" i="16"/>
  <c r="U55" i="16"/>
  <c r="T55" i="16"/>
  <c r="S55" i="16"/>
  <c r="R55" i="16"/>
  <c r="Q55" i="16"/>
  <c r="P55" i="16"/>
  <c r="O55" i="16"/>
  <c r="N55" i="16"/>
  <c r="M55" i="16"/>
  <c r="L55" i="16"/>
  <c r="K55" i="16"/>
  <c r="J55" i="16"/>
  <c r="I55" i="16"/>
  <c r="H55" i="16"/>
  <c r="G55" i="16"/>
  <c r="F55" i="16"/>
  <c r="E55" i="16"/>
  <c r="D55" i="16"/>
  <c r="C55" i="16"/>
  <c r="A55" i="16" s="1"/>
  <c r="CT54" i="16"/>
  <c r="CS54" i="16"/>
  <c r="CR54" i="16"/>
  <c r="CQ54" i="16"/>
  <c r="CP54" i="16"/>
  <c r="CO54" i="16"/>
  <c r="CN54" i="16"/>
  <c r="CM54" i="16"/>
  <c r="CL54" i="16"/>
  <c r="CK54" i="16"/>
  <c r="CJ54" i="16"/>
  <c r="CI54" i="16"/>
  <c r="CH54" i="16"/>
  <c r="CG54" i="16"/>
  <c r="CF54" i="16"/>
  <c r="CE54" i="16"/>
  <c r="CD54" i="16"/>
  <c r="CC54" i="16"/>
  <c r="CB54" i="16"/>
  <c r="CA54" i="16"/>
  <c r="BZ54" i="16"/>
  <c r="BY54" i="16"/>
  <c r="BX54" i="16"/>
  <c r="BW54" i="16"/>
  <c r="BV54" i="16"/>
  <c r="BU54" i="16"/>
  <c r="BT54" i="16"/>
  <c r="BS54" i="16"/>
  <c r="BR54" i="16"/>
  <c r="BQ54" i="16"/>
  <c r="BP54" i="16"/>
  <c r="BO54" i="16"/>
  <c r="BN54" i="16"/>
  <c r="BM54" i="16"/>
  <c r="BL54" i="16"/>
  <c r="BK54" i="16"/>
  <c r="BJ54" i="16"/>
  <c r="BI54" i="16"/>
  <c r="BH54" i="16"/>
  <c r="BG54" i="16"/>
  <c r="BF54" i="16"/>
  <c r="BE54" i="16"/>
  <c r="BD54" i="16"/>
  <c r="BC54" i="16"/>
  <c r="BB54" i="16"/>
  <c r="BA54" i="16"/>
  <c r="AZ54" i="16"/>
  <c r="AY54" i="16"/>
  <c r="AX54" i="16"/>
  <c r="AW54" i="16"/>
  <c r="AV54" i="16"/>
  <c r="AU54" i="16"/>
  <c r="AT54" i="16"/>
  <c r="AS54" i="16"/>
  <c r="AR54" i="16"/>
  <c r="AQ54" i="16"/>
  <c r="AP54" i="16"/>
  <c r="AO54" i="16"/>
  <c r="AN54" i="16"/>
  <c r="AM54" i="16"/>
  <c r="AL54" i="16"/>
  <c r="AK54" i="16"/>
  <c r="AJ54" i="16"/>
  <c r="AI54" i="16"/>
  <c r="AH54" i="16"/>
  <c r="AG54" i="16"/>
  <c r="AF54" i="16"/>
  <c r="AE54" i="16"/>
  <c r="AD54" i="16"/>
  <c r="AC54" i="16"/>
  <c r="AB54" i="16"/>
  <c r="AA54" i="16"/>
  <c r="Z54" i="16"/>
  <c r="Y54" i="16"/>
  <c r="X54" i="16"/>
  <c r="W54" i="16"/>
  <c r="V54" i="16"/>
  <c r="U54" i="16"/>
  <c r="T54" i="16"/>
  <c r="S54" i="16"/>
  <c r="R54" i="16"/>
  <c r="Q54" i="16"/>
  <c r="P54" i="16"/>
  <c r="O54" i="16"/>
  <c r="N54" i="16"/>
  <c r="M54" i="16"/>
  <c r="L54" i="16"/>
  <c r="K54" i="16"/>
  <c r="J54" i="16"/>
  <c r="A54" i="16" s="1"/>
  <c r="I54" i="16"/>
  <c r="H54" i="16"/>
  <c r="G54" i="16"/>
  <c r="F54" i="16"/>
  <c r="E54" i="16"/>
  <c r="D54" i="16"/>
  <c r="C54" i="16"/>
  <c r="CT53" i="16"/>
  <c r="CS53" i="16"/>
  <c r="CR53" i="16"/>
  <c r="CQ53" i="16"/>
  <c r="CP53" i="16"/>
  <c r="CO53" i="16"/>
  <c r="CN53" i="16"/>
  <c r="CM53" i="16"/>
  <c r="CL53" i="16"/>
  <c r="CK53" i="16"/>
  <c r="CJ53" i="16"/>
  <c r="CI53" i="16"/>
  <c r="CH53" i="16"/>
  <c r="CG53" i="16"/>
  <c r="CF53" i="16"/>
  <c r="CE53" i="16"/>
  <c r="CD53" i="16"/>
  <c r="CC53" i="16"/>
  <c r="CB53" i="16"/>
  <c r="CA53" i="16"/>
  <c r="BZ53" i="16"/>
  <c r="BY53" i="16"/>
  <c r="BX53" i="16"/>
  <c r="BW53" i="16"/>
  <c r="BV53" i="16"/>
  <c r="BU53" i="16"/>
  <c r="BT53" i="16"/>
  <c r="BS53" i="16"/>
  <c r="BR53" i="16"/>
  <c r="BQ53" i="16"/>
  <c r="BP53" i="16"/>
  <c r="BO53" i="16"/>
  <c r="BN53" i="16"/>
  <c r="BM53" i="16"/>
  <c r="BL53" i="16"/>
  <c r="BK53" i="16"/>
  <c r="BJ53" i="16"/>
  <c r="BI53" i="16"/>
  <c r="BH53" i="16"/>
  <c r="BG53" i="16"/>
  <c r="BF53" i="16"/>
  <c r="BE53" i="16"/>
  <c r="BD53" i="16"/>
  <c r="BC53" i="16"/>
  <c r="BB53" i="16"/>
  <c r="BA53" i="16"/>
  <c r="AZ53" i="16"/>
  <c r="AY53" i="16"/>
  <c r="AX53" i="16"/>
  <c r="AW53" i="16"/>
  <c r="AV53" i="16"/>
  <c r="AU53" i="16"/>
  <c r="AT53" i="16"/>
  <c r="AS53" i="16"/>
  <c r="AR53" i="16"/>
  <c r="AQ53" i="16"/>
  <c r="AP53" i="16"/>
  <c r="AO53" i="16"/>
  <c r="AN53" i="16"/>
  <c r="AM53" i="16"/>
  <c r="AL53" i="16"/>
  <c r="AK53" i="16"/>
  <c r="AJ53" i="16"/>
  <c r="AI53" i="16"/>
  <c r="AH53" i="16"/>
  <c r="AG53" i="16"/>
  <c r="AF53" i="16"/>
  <c r="AE53" i="16"/>
  <c r="AD53" i="16"/>
  <c r="AC53" i="16"/>
  <c r="AB53" i="16"/>
  <c r="AA53" i="16"/>
  <c r="Z53" i="16"/>
  <c r="Y53" i="16"/>
  <c r="X53" i="16"/>
  <c r="W53" i="16"/>
  <c r="V53" i="16"/>
  <c r="U53" i="16"/>
  <c r="T53" i="16"/>
  <c r="S53" i="16"/>
  <c r="R53" i="16"/>
  <c r="Q53" i="16"/>
  <c r="P53" i="16"/>
  <c r="O53" i="16"/>
  <c r="N53" i="16"/>
  <c r="M53" i="16"/>
  <c r="L53" i="16"/>
  <c r="K53" i="16"/>
  <c r="J53" i="16"/>
  <c r="I53" i="16"/>
  <c r="H53" i="16"/>
  <c r="G53" i="16"/>
  <c r="F53" i="16"/>
  <c r="E53" i="16"/>
  <c r="D53" i="16"/>
  <c r="C53" i="16"/>
  <c r="A53" i="16" s="1"/>
  <c r="CT52" i="16"/>
  <c r="CS52" i="16"/>
  <c r="CR52" i="16"/>
  <c r="CQ52" i="16"/>
  <c r="CP52" i="16"/>
  <c r="CO52" i="16"/>
  <c r="CN52" i="16"/>
  <c r="CM52" i="16"/>
  <c r="CL52" i="16"/>
  <c r="CK52" i="16"/>
  <c r="CJ52" i="16"/>
  <c r="CI52" i="16"/>
  <c r="CH52" i="16"/>
  <c r="CG52" i="16"/>
  <c r="CF52" i="16"/>
  <c r="CE52" i="16"/>
  <c r="CD52" i="16"/>
  <c r="CC52" i="16"/>
  <c r="CB52" i="16"/>
  <c r="CA52" i="16"/>
  <c r="BZ52" i="16"/>
  <c r="BY52" i="16"/>
  <c r="BX52" i="16"/>
  <c r="BW52" i="16"/>
  <c r="BV52" i="16"/>
  <c r="BU52" i="16"/>
  <c r="BT52" i="16"/>
  <c r="BS52" i="16"/>
  <c r="BR52" i="16"/>
  <c r="BQ52" i="16"/>
  <c r="BP52" i="16"/>
  <c r="BO52" i="16"/>
  <c r="BN52" i="16"/>
  <c r="BM52" i="16"/>
  <c r="BL52" i="16"/>
  <c r="BK52" i="16"/>
  <c r="BJ52" i="16"/>
  <c r="BI52" i="16"/>
  <c r="BH52" i="16"/>
  <c r="BG52" i="16"/>
  <c r="BF52" i="16"/>
  <c r="BE52" i="16"/>
  <c r="BD52" i="16"/>
  <c r="BC52" i="16"/>
  <c r="BB52" i="16"/>
  <c r="BA52" i="16"/>
  <c r="AZ52" i="16"/>
  <c r="AY52" i="16"/>
  <c r="AX52" i="16"/>
  <c r="AW52" i="16"/>
  <c r="AV52" i="16"/>
  <c r="AU52" i="16"/>
  <c r="AT52" i="16"/>
  <c r="AS52" i="16"/>
  <c r="AR52" i="16"/>
  <c r="AQ52" i="16"/>
  <c r="AP52" i="16"/>
  <c r="AO52" i="16"/>
  <c r="AN52" i="16"/>
  <c r="AM52" i="16"/>
  <c r="AL52" i="16"/>
  <c r="AK52" i="16"/>
  <c r="AJ52" i="16"/>
  <c r="AI52" i="16"/>
  <c r="AH52" i="16"/>
  <c r="AG52" i="16"/>
  <c r="AF52" i="16"/>
  <c r="AE52" i="16"/>
  <c r="AD52" i="16"/>
  <c r="AC52" i="16"/>
  <c r="AB52" i="16"/>
  <c r="AA52" i="16"/>
  <c r="Z52" i="16"/>
  <c r="Y52" i="16"/>
  <c r="X52" i="16"/>
  <c r="W52" i="16"/>
  <c r="V52" i="16"/>
  <c r="U52" i="16"/>
  <c r="T52" i="16"/>
  <c r="S52" i="16"/>
  <c r="R52" i="16"/>
  <c r="Q52" i="16"/>
  <c r="P52" i="16"/>
  <c r="O52" i="16"/>
  <c r="N52" i="16"/>
  <c r="M52" i="16"/>
  <c r="L52" i="16"/>
  <c r="K52" i="16"/>
  <c r="J52" i="16"/>
  <c r="I52" i="16"/>
  <c r="H52" i="16"/>
  <c r="G52" i="16"/>
  <c r="F52" i="16"/>
  <c r="E52" i="16"/>
  <c r="D52" i="16"/>
  <c r="A52" i="16" s="1"/>
  <c r="C52" i="16"/>
  <c r="CT51" i="16"/>
  <c r="CS51" i="16"/>
  <c r="CR51" i="16"/>
  <c r="CQ51" i="16"/>
  <c r="CP51" i="16"/>
  <c r="CO51" i="16"/>
  <c r="CN51" i="16"/>
  <c r="CM51" i="16"/>
  <c r="CL51" i="16"/>
  <c r="CK51" i="16"/>
  <c r="CJ51" i="16"/>
  <c r="CI51" i="16"/>
  <c r="CH51" i="16"/>
  <c r="CG51" i="16"/>
  <c r="CF51" i="16"/>
  <c r="CE51" i="16"/>
  <c r="CD51" i="16"/>
  <c r="CC51" i="16"/>
  <c r="CB51" i="16"/>
  <c r="CA51" i="16"/>
  <c r="BZ51" i="16"/>
  <c r="BY51" i="16"/>
  <c r="BX51" i="16"/>
  <c r="BW51" i="16"/>
  <c r="BV51" i="16"/>
  <c r="BU51" i="16"/>
  <c r="BT51" i="16"/>
  <c r="BS51" i="16"/>
  <c r="BR51" i="16"/>
  <c r="BQ51" i="16"/>
  <c r="BP51" i="16"/>
  <c r="BO51" i="16"/>
  <c r="BN51" i="16"/>
  <c r="BM51" i="16"/>
  <c r="BL51" i="16"/>
  <c r="BK51" i="16"/>
  <c r="BJ51" i="16"/>
  <c r="BI51" i="16"/>
  <c r="BH51" i="16"/>
  <c r="BG51" i="16"/>
  <c r="BF51" i="16"/>
  <c r="BE51" i="16"/>
  <c r="BD51" i="16"/>
  <c r="BC51" i="16"/>
  <c r="BB51" i="16"/>
  <c r="BA51" i="16"/>
  <c r="AZ51" i="16"/>
  <c r="AY51" i="16"/>
  <c r="AX51" i="16"/>
  <c r="AW51" i="16"/>
  <c r="AV51" i="16"/>
  <c r="AU51" i="16"/>
  <c r="AT51" i="16"/>
  <c r="AS51" i="16"/>
  <c r="AR51" i="16"/>
  <c r="AQ51" i="16"/>
  <c r="AP51" i="16"/>
  <c r="AO51" i="16"/>
  <c r="AN51" i="16"/>
  <c r="AM51" i="16"/>
  <c r="AL51" i="16"/>
  <c r="AK51" i="16"/>
  <c r="AJ51" i="16"/>
  <c r="AI51" i="16"/>
  <c r="AH51" i="16"/>
  <c r="AG51" i="16"/>
  <c r="AF51" i="16"/>
  <c r="AE51" i="16"/>
  <c r="AD51" i="16"/>
  <c r="AC51" i="16"/>
  <c r="AB51" i="16"/>
  <c r="AA51" i="16"/>
  <c r="Z51" i="16"/>
  <c r="Y51" i="16"/>
  <c r="X51" i="16"/>
  <c r="W51" i="16"/>
  <c r="V51" i="16"/>
  <c r="U51" i="16"/>
  <c r="A51" i="16" s="1"/>
  <c r="T51" i="16"/>
  <c r="S51" i="16"/>
  <c r="R51" i="16"/>
  <c r="Q51" i="16"/>
  <c r="P51" i="16"/>
  <c r="O51" i="16"/>
  <c r="N51" i="16"/>
  <c r="M51" i="16"/>
  <c r="L51" i="16"/>
  <c r="K51" i="16"/>
  <c r="J51" i="16"/>
  <c r="I51" i="16"/>
  <c r="H51" i="16"/>
  <c r="G51" i="16"/>
  <c r="F51" i="16"/>
  <c r="E51" i="16"/>
  <c r="D51" i="16"/>
  <c r="C51" i="16"/>
  <c r="CT50" i="16"/>
  <c r="CS50" i="16"/>
  <c r="CR50" i="16"/>
  <c r="CQ50" i="16"/>
  <c r="CP50" i="16"/>
  <c r="CO50" i="16"/>
  <c r="CN50" i="16"/>
  <c r="CM50" i="16"/>
  <c r="CL50" i="16"/>
  <c r="CK50" i="16"/>
  <c r="CJ50" i="16"/>
  <c r="CI50" i="16"/>
  <c r="CH50" i="16"/>
  <c r="CG50" i="16"/>
  <c r="CF50" i="16"/>
  <c r="CE50" i="16"/>
  <c r="CD50" i="16"/>
  <c r="CC50" i="16"/>
  <c r="CB50" i="16"/>
  <c r="CA50" i="16"/>
  <c r="BZ50" i="16"/>
  <c r="BY50" i="16"/>
  <c r="BX50" i="16"/>
  <c r="BW50" i="16"/>
  <c r="BV50" i="16"/>
  <c r="BU50" i="16"/>
  <c r="BT50" i="16"/>
  <c r="BS50" i="16"/>
  <c r="BR50" i="16"/>
  <c r="BQ50" i="16"/>
  <c r="BP50" i="16"/>
  <c r="BO50" i="16"/>
  <c r="BN50" i="16"/>
  <c r="BM50" i="16"/>
  <c r="BL50" i="16"/>
  <c r="BK50" i="16"/>
  <c r="BJ50" i="16"/>
  <c r="BI50" i="16"/>
  <c r="BH50" i="16"/>
  <c r="BG50" i="16"/>
  <c r="BF50" i="16"/>
  <c r="BE50" i="16"/>
  <c r="BD50" i="16"/>
  <c r="BC50" i="16"/>
  <c r="BB50" i="16"/>
  <c r="BA50" i="16"/>
  <c r="AZ50" i="16"/>
  <c r="AY50" i="16"/>
  <c r="AX50" i="16"/>
  <c r="AW50" i="16"/>
  <c r="AV50" i="16"/>
  <c r="AU50" i="16"/>
  <c r="AT50" i="16"/>
  <c r="AS50" i="16"/>
  <c r="AR50" i="16"/>
  <c r="AQ50" i="16"/>
  <c r="AP50" i="16"/>
  <c r="AO50" i="16"/>
  <c r="AN50" i="16"/>
  <c r="AM50" i="16"/>
  <c r="AL50" i="16"/>
  <c r="AK50" i="16"/>
  <c r="AJ50" i="16"/>
  <c r="AI50" i="16"/>
  <c r="AH50" i="16"/>
  <c r="AG50" i="16"/>
  <c r="AF50" i="16"/>
  <c r="AE50" i="16"/>
  <c r="AD50" i="16"/>
  <c r="AC50" i="16"/>
  <c r="AB50" i="16"/>
  <c r="AA50" i="16"/>
  <c r="Z50" i="16"/>
  <c r="Y50" i="16"/>
  <c r="X50" i="16"/>
  <c r="W50" i="16"/>
  <c r="V50" i="16"/>
  <c r="U50" i="16"/>
  <c r="T50" i="16"/>
  <c r="S50" i="16"/>
  <c r="R50" i="16"/>
  <c r="A50" i="16" s="1"/>
  <c r="Q50" i="16"/>
  <c r="P50" i="16"/>
  <c r="O50" i="16"/>
  <c r="N50" i="16"/>
  <c r="M50" i="16"/>
  <c r="L50" i="16"/>
  <c r="K50" i="16"/>
  <c r="J50" i="16"/>
  <c r="I50" i="16"/>
  <c r="H50" i="16"/>
  <c r="G50" i="16"/>
  <c r="F50" i="16"/>
  <c r="E50" i="16"/>
  <c r="D50" i="16"/>
  <c r="C50" i="16"/>
  <c r="CT49" i="16"/>
  <c r="CS49" i="16"/>
  <c r="CR49" i="16"/>
  <c r="CQ49" i="16"/>
  <c r="CP49" i="16"/>
  <c r="CO49" i="16"/>
  <c r="CN49" i="16"/>
  <c r="CM49" i="16"/>
  <c r="CL49" i="16"/>
  <c r="CK49" i="16"/>
  <c r="CJ49" i="16"/>
  <c r="CI49" i="16"/>
  <c r="CH49" i="16"/>
  <c r="CG49" i="16"/>
  <c r="CF49" i="16"/>
  <c r="CE49" i="16"/>
  <c r="CD49" i="16"/>
  <c r="CC49" i="16"/>
  <c r="CB49" i="16"/>
  <c r="CA49" i="16"/>
  <c r="BZ49" i="16"/>
  <c r="BY49" i="16"/>
  <c r="BX49" i="16"/>
  <c r="BW49" i="16"/>
  <c r="BV49" i="16"/>
  <c r="BU49" i="16"/>
  <c r="BT49" i="16"/>
  <c r="BS49" i="16"/>
  <c r="BR49" i="16"/>
  <c r="BQ49" i="16"/>
  <c r="BP49" i="16"/>
  <c r="BO49" i="16"/>
  <c r="BN49" i="16"/>
  <c r="BM49" i="16"/>
  <c r="BL49" i="16"/>
  <c r="BK49" i="16"/>
  <c r="BJ49" i="16"/>
  <c r="BI49" i="16"/>
  <c r="BH49" i="16"/>
  <c r="BG49" i="16"/>
  <c r="BF49" i="16"/>
  <c r="BE49" i="16"/>
  <c r="BD49" i="16"/>
  <c r="BC49" i="16"/>
  <c r="BB49" i="16"/>
  <c r="BA49" i="16"/>
  <c r="AZ49" i="16"/>
  <c r="AY49" i="16"/>
  <c r="AX49" i="16"/>
  <c r="AW49" i="16"/>
  <c r="AV49" i="16"/>
  <c r="AU49" i="16"/>
  <c r="AT49" i="16"/>
  <c r="AS49" i="16"/>
  <c r="AR49" i="16"/>
  <c r="AQ49" i="16"/>
  <c r="AP49" i="16"/>
  <c r="AO49" i="16"/>
  <c r="AN49" i="16"/>
  <c r="AM49" i="16"/>
  <c r="AL49" i="16"/>
  <c r="AK49" i="16"/>
  <c r="AJ49" i="16"/>
  <c r="AI49" i="16"/>
  <c r="AH49" i="16"/>
  <c r="AG49" i="16"/>
  <c r="AF49" i="16"/>
  <c r="AE49" i="16"/>
  <c r="AD49" i="16"/>
  <c r="AC49" i="16"/>
  <c r="AB49" i="16"/>
  <c r="AA49" i="16"/>
  <c r="Z49" i="16"/>
  <c r="Y49" i="16"/>
  <c r="X49" i="16"/>
  <c r="W49" i="16"/>
  <c r="V49" i="16"/>
  <c r="U49" i="16"/>
  <c r="T49" i="16"/>
  <c r="S49" i="16"/>
  <c r="R49" i="16"/>
  <c r="Q49" i="16"/>
  <c r="P49" i="16"/>
  <c r="O49" i="16"/>
  <c r="N49" i="16"/>
  <c r="M49" i="16"/>
  <c r="L49" i="16"/>
  <c r="K49" i="16"/>
  <c r="J49" i="16"/>
  <c r="I49" i="16"/>
  <c r="H49" i="16"/>
  <c r="G49" i="16"/>
  <c r="F49" i="16"/>
  <c r="A49" i="16" s="1"/>
  <c r="E49" i="16"/>
  <c r="D49" i="16"/>
  <c r="C49" i="16"/>
  <c r="CT48" i="16"/>
  <c r="CS48" i="16"/>
  <c r="CR48" i="16"/>
  <c r="CQ48" i="16"/>
  <c r="CP48" i="16"/>
  <c r="CO48" i="16"/>
  <c r="CN48" i="16"/>
  <c r="CM48" i="16"/>
  <c r="CL48" i="16"/>
  <c r="CK48" i="16"/>
  <c r="CJ48" i="16"/>
  <c r="CI48" i="16"/>
  <c r="CH48" i="16"/>
  <c r="CG48" i="16"/>
  <c r="CF48" i="16"/>
  <c r="CE48" i="16"/>
  <c r="CD48" i="16"/>
  <c r="CC48" i="16"/>
  <c r="CB48" i="16"/>
  <c r="CA48" i="16"/>
  <c r="BZ48" i="16"/>
  <c r="BY48" i="16"/>
  <c r="BX48" i="16"/>
  <c r="BW48" i="16"/>
  <c r="BV48" i="16"/>
  <c r="BU48" i="16"/>
  <c r="BT48" i="16"/>
  <c r="BS48" i="16"/>
  <c r="BR48" i="16"/>
  <c r="BQ48" i="16"/>
  <c r="BP48" i="16"/>
  <c r="BO48" i="16"/>
  <c r="BN48" i="16"/>
  <c r="BM48" i="16"/>
  <c r="BL48" i="16"/>
  <c r="BK48" i="16"/>
  <c r="BJ48" i="16"/>
  <c r="BI48" i="16"/>
  <c r="BH48" i="16"/>
  <c r="BG48" i="16"/>
  <c r="BF48" i="16"/>
  <c r="BE48" i="16"/>
  <c r="BD48" i="16"/>
  <c r="BC48" i="16"/>
  <c r="BB48" i="16"/>
  <c r="BA48" i="16"/>
  <c r="AZ48" i="16"/>
  <c r="AY48" i="16"/>
  <c r="AX48" i="16"/>
  <c r="AW48" i="16"/>
  <c r="AV48" i="16"/>
  <c r="AU48" i="16"/>
  <c r="AT48" i="16"/>
  <c r="AS48" i="16"/>
  <c r="AR48" i="16"/>
  <c r="AQ48" i="16"/>
  <c r="AP48" i="16"/>
  <c r="AO48" i="16"/>
  <c r="AN48" i="16"/>
  <c r="AM48" i="16"/>
  <c r="AL48" i="16"/>
  <c r="AK48" i="16"/>
  <c r="AJ48" i="16"/>
  <c r="AI48" i="16"/>
  <c r="AH48" i="16"/>
  <c r="AG48" i="16"/>
  <c r="AF48" i="16"/>
  <c r="AE48" i="16"/>
  <c r="AD48" i="16"/>
  <c r="AC48" i="16"/>
  <c r="AB48" i="16"/>
  <c r="AA48" i="16"/>
  <c r="Z48" i="16"/>
  <c r="Y48" i="16"/>
  <c r="X48" i="16"/>
  <c r="W48" i="16"/>
  <c r="V48" i="16"/>
  <c r="U48" i="16"/>
  <c r="T48" i="16"/>
  <c r="S48" i="16"/>
  <c r="R48" i="16"/>
  <c r="Q48" i="16"/>
  <c r="P48" i="16"/>
  <c r="O48" i="16"/>
  <c r="N48" i="16"/>
  <c r="M48" i="16"/>
  <c r="L48" i="16"/>
  <c r="K48" i="16"/>
  <c r="J48" i="16"/>
  <c r="I48" i="16"/>
  <c r="H48" i="16"/>
  <c r="G48" i="16"/>
  <c r="F48" i="16"/>
  <c r="E48" i="16"/>
  <c r="D48" i="16"/>
  <c r="C48" i="16"/>
  <c r="A48" i="16" s="1"/>
  <c r="CT47" i="16"/>
  <c r="CS47" i="16"/>
  <c r="CR47" i="16"/>
  <c r="CQ47" i="16"/>
  <c r="CP47" i="16"/>
  <c r="CO47" i="16"/>
  <c r="CN47" i="16"/>
  <c r="CM47" i="16"/>
  <c r="CL47" i="16"/>
  <c r="CK47" i="16"/>
  <c r="CJ47" i="16"/>
  <c r="CI47" i="16"/>
  <c r="CH47" i="16"/>
  <c r="CG47" i="16"/>
  <c r="CF47" i="16"/>
  <c r="CE47" i="16"/>
  <c r="CD47" i="16"/>
  <c r="CC47" i="16"/>
  <c r="CB47" i="16"/>
  <c r="CA47" i="16"/>
  <c r="BZ47" i="16"/>
  <c r="BY47" i="16"/>
  <c r="BX47" i="16"/>
  <c r="BW47" i="16"/>
  <c r="BV47" i="16"/>
  <c r="BU47" i="16"/>
  <c r="BT47" i="16"/>
  <c r="BS47" i="16"/>
  <c r="BR47" i="16"/>
  <c r="BQ47" i="16"/>
  <c r="BP47" i="16"/>
  <c r="BO47" i="16"/>
  <c r="BN47" i="16"/>
  <c r="BM47" i="16"/>
  <c r="BL47" i="16"/>
  <c r="BK47" i="16"/>
  <c r="BJ47" i="16"/>
  <c r="BI47" i="16"/>
  <c r="BH47" i="16"/>
  <c r="BG47" i="16"/>
  <c r="BF47" i="16"/>
  <c r="BE47" i="16"/>
  <c r="BD47" i="16"/>
  <c r="BC47" i="16"/>
  <c r="BB47" i="16"/>
  <c r="BA47" i="16"/>
  <c r="AZ47" i="16"/>
  <c r="AY47" i="16"/>
  <c r="AX47" i="16"/>
  <c r="AW47" i="16"/>
  <c r="AV47" i="16"/>
  <c r="AU47" i="16"/>
  <c r="AT47" i="16"/>
  <c r="AS47" i="16"/>
  <c r="AR47" i="16"/>
  <c r="AQ47" i="16"/>
  <c r="AP47" i="16"/>
  <c r="AO47" i="16"/>
  <c r="AN47" i="16"/>
  <c r="AM47" i="16"/>
  <c r="AL47" i="16"/>
  <c r="AK47" i="16"/>
  <c r="AJ47" i="16"/>
  <c r="AI47" i="16"/>
  <c r="AH47" i="16"/>
  <c r="AG47" i="16"/>
  <c r="AF47" i="16"/>
  <c r="AE47" i="16"/>
  <c r="AD47" i="16"/>
  <c r="AC47" i="16"/>
  <c r="AB47" i="16"/>
  <c r="AA47" i="16"/>
  <c r="Z47" i="16"/>
  <c r="Y47" i="16"/>
  <c r="X47" i="16"/>
  <c r="W47" i="16"/>
  <c r="V47" i="16"/>
  <c r="U47" i="16"/>
  <c r="T47" i="16"/>
  <c r="S47" i="16"/>
  <c r="R47" i="16"/>
  <c r="Q47" i="16"/>
  <c r="P47" i="16"/>
  <c r="O47" i="16"/>
  <c r="N47" i="16"/>
  <c r="M47" i="16"/>
  <c r="L47" i="16"/>
  <c r="K47" i="16"/>
  <c r="J47" i="16"/>
  <c r="I47" i="16"/>
  <c r="H47" i="16"/>
  <c r="G47" i="16"/>
  <c r="F47" i="16"/>
  <c r="E47" i="16"/>
  <c r="D47" i="16"/>
  <c r="A47" i="16" s="1"/>
  <c r="C47" i="16"/>
  <c r="CT46" i="16"/>
  <c r="CS46" i="16"/>
  <c r="CR46" i="16"/>
  <c r="CQ46" i="16"/>
  <c r="CP46" i="16"/>
  <c r="CO46" i="16"/>
  <c r="CN46" i="16"/>
  <c r="CM46" i="16"/>
  <c r="CL46" i="16"/>
  <c r="CK46" i="16"/>
  <c r="CJ46" i="16"/>
  <c r="CI46" i="16"/>
  <c r="CH46" i="16"/>
  <c r="CG46" i="16"/>
  <c r="CF46" i="16"/>
  <c r="CE46" i="16"/>
  <c r="CD46" i="16"/>
  <c r="CC46" i="16"/>
  <c r="CB46" i="16"/>
  <c r="CA46" i="16"/>
  <c r="BZ46" i="16"/>
  <c r="BY46" i="16"/>
  <c r="BX46" i="16"/>
  <c r="BW46" i="16"/>
  <c r="BV46" i="16"/>
  <c r="BU46" i="16"/>
  <c r="BT46" i="16"/>
  <c r="BS46" i="16"/>
  <c r="BR46" i="16"/>
  <c r="BQ46" i="16"/>
  <c r="BP46" i="16"/>
  <c r="BO46" i="16"/>
  <c r="BN46" i="16"/>
  <c r="BM46" i="16"/>
  <c r="BL46" i="16"/>
  <c r="BK46" i="16"/>
  <c r="BJ46" i="16"/>
  <c r="BI46" i="16"/>
  <c r="BH46" i="16"/>
  <c r="BG46" i="16"/>
  <c r="BF46" i="16"/>
  <c r="BE46" i="16"/>
  <c r="BD46" i="16"/>
  <c r="BC46" i="16"/>
  <c r="BB46" i="16"/>
  <c r="BA46" i="16"/>
  <c r="AZ46" i="16"/>
  <c r="AY46" i="16"/>
  <c r="AX46" i="16"/>
  <c r="AW46" i="16"/>
  <c r="AV46" i="16"/>
  <c r="AU46" i="16"/>
  <c r="AT46" i="16"/>
  <c r="AS46" i="16"/>
  <c r="AR46" i="16"/>
  <c r="AQ46" i="16"/>
  <c r="AP46" i="16"/>
  <c r="AO46" i="16"/>
  <c r="AN46" i="16"/>
  <c r="AM46" i="16"/>
  <c r="AL46" i="16"/>
  <c r="AK46" i="16"/>
  <c r="AJ46" i="16"/>
  <c r="AI46" i="16"/>
  <c r="AH46" i="16"/>
  <c r="AG46" i="16"/>
  <c r="AF46" i="16"/>
  <c r="AE46" i="16"/>
  <c r="AD46" i="16"/>
  <c r="AC46" i="16"/>
  <c r="AB46" i="16"/>
  <c r="AA46" i="16"/>
  <c r="Z46" i="16"/>
  <c r="Y46" i="16"/>
  <c r="X46" i="16"/>
  <c r="W46" i="16"/>
  <c r="V46" i="16"/>
  <c r="U46" i="16"/>
  <c r="T46" i="16"/>
  <c r="S46" i="16"/>
  <c r="R46" i="16"/>
  <c r="Q46" i="16"/>
  <c r="P46" i="16"/>
  <c r="O46" i="16"/>
  <c r="N46" i="16"/>
  <c r="M46" i="16"/>
  <c r="L46" i="16"/>
  <c r="K46" i="16"/>
  <c r="J46" i="16"/>
  <c r="I46" i="16"/>
  <c r="H46" i="16"/>
  <c r="G46" i="16"/>
  <c r="F46" i="16"/>
  <c r="A46" i="16" s="1"/>
  <c r="E46" i="16"/>
  <c r="D46" i="16"/>
  <c r="C46" i="16"/>
  <c r="CT45" i="16"/>
  <c r="CS45" i="16"/>
  <c r="CR45" i="16"/>
  <c r="CQ45" i="16"/>
  <c r="CP45" i="16"/>
  <c r="CO45" i="16"/>
  <c r="CN45" i="16"/>
  <c r="CM45" i="16"/>
  <c r="CL45" i="16"/>
  <c r="CK45" i="16"/>
  <c r="CJ45" i="16"/>
  <c r="CI45" i="16"/>
  <c r="CH45" i="16"/>
  <c r="CG45" i="16"/>
  <c r="CF45" i="16"/>
  <c r="CE45" i="16"/>
  <c r="CD45" i="16"/>
  <c r="CC45" i="16"/>
  <c r="CB45" i="16"/>
  <c r="CA45" i="16"/>
  <c r="BZ45" i="16"/>
  <c r="BY45" i="16"/>
  <c r="BX45" i="16"/>
  <c r="BW45" i="16"/>
  <c r="BV45" i="16"/>
  <c r="BU45" i="16"/>
  <c r="BT45" i="16"/>
  <c r="BS45" i="16"/>
  <c r="BR45" i="16"/>
  <c r="BQ45" i="16"/>
  <c r="BP45" i="16"/>
  <c r="BO45" i="16"/>
  <c r="BN45" i="16"/>
  <c r="BM45" i="16"/>
  <c r="BL45" i="16"/>
  <c r="BK45" i="16"/>
  <c r="BJ45" i="16"/>
  <c r="BI45" i="16"/>
  <c r="BH45" i="16"/>
  <c r="BG45" i="16"/>
  <c r="BF45" i="16"/>
  <c r="BE45" i="16"/>
  <c r="BD45" i="16"/>
  <c r="BC45" i="16"/>
  <c r="BB45" i="16"/>
  <c r="BA45" i="16"/>
  <c r="AZ45" i="16"/>
  <c r="AY45" i="16"/>
  <c r="AX45" i="16"/>
  <c r="AW45" i="16"/>
  <c r="AV45" i="16"/>
  <c r="AU45" i="16"/>
  <c r="AT45" i="16"/>
  <c r="AS45" i="16"/>
  <c r="AR45" i="16"/>
  <c r="AQ45" i="16"/>
  <c r="AP45" i="16"/>
  <c r="AO45" i="16"/>
  <c r="AN45" i="16"/>
  <c r="AM45" i="16"/>
  <c r="AL45" i="16"/>
  <c r="AK45" i="16"/>
  <c r="AJ45" i="16"/>
  <c r="AI45" i="16"/>
  <c r="AH45" i="16"/>
  <c r="AG45" i="16"/>
  <c r="AF45" i="16"/>
  <c r="AE45" i="16"/>
  <c r="AD45" i="16"/>
  <c r="AC45" i="16"/>
  <c r="AB45" i="16"/>
  <c r="AA45" i="16"/>
  <c r="Z45" i="16"/>
  <c r="Y45" i="16"/>
  <c r="X45" i="16"/>
  <c r="W45" i="16"/>
  <c r="V45" i="16"/>
  <c r="U45" i="16"/>
  <c r="T45" i="16"/>
  <c r="S45" i="16"/>
  <c r="R45" i="16"/>
  <c r="Q45" i="16"/>
  <c r="P45" i="16"/>
  <c r="O45" i="16"/>
  <c r="N45" i="16"/>
  <c r="M45" i="16"/>
  <c r="L45" i="16"/>
  <c r="K45" i="16"/>
  <c r="J45" i="16"/>
  <c r="I45" i="16"/>
  <c r="H45" i="16"/>
  <c r="G45" i="16"/>
  <c r="F45" i="16"/>
  <c r="E45" i="16"/>
  <c r="D45" i="16"/>
  <c r="C45" i="16"/>
  <c r="A45" i="16" s="1"/>
  <c r="CT44" i="16"/>
  <c r="CS44" i="16"/>
  <c r="CR44" i="16"/>
  <c r="CQ44" i="16"/>
  <c r="CP44" i="16"/>
  <c r="CO44" i="16"/>
  <c r="CN44" i="16"/>
  <c r="CM44" i="16"/>
  <c r="CL44" i="16"/>
  <c r="CK44" i="16"/>
  <c r="CJ44" i="16"/>
  <c r="CI44" i="16"/>
  <c r="CH44" i="16"/>
  <c r="CG44" i="16"/>
  <c r="CF44" i="16"/>
  <c r="CE44" i="16"/>
  <c r="CD44" i="16"/>
  <c r="CC44" i="16"/>
  <c r="CB44" i="16"/>
  <c r="CA44" i="16"/>
  <c r="BZ44" i="16"/>
  <c r="BY44" i="16"/>
  <c r="BX44" i="16"/>
  <c r="BW44" i="16"/>
  <c r="BV44" i="16"/>
  <c r="BU44" i="16"/>
  <c r="BT44" i="16"/>
  <c r="BS44" i="16"/>
  <c r="BR44" i="16"/>
  <c r="BQ44" i="16"/>
  <c r="BP44" i="16"/>
  <c r="BO44" i="16"/>
  <c r="BN44" i="16"/>
  <c r="BM44" i="16"/>
  <c r="BL44" i="16"/>
  <c r="BK44" i="16"/>
  <c r="BJ44" i="16"/>
  <c r="BI44" i="16"/>
  <c r="BH44" i="16"/>
  <c r="BG44" i="16"/>
  <c r="BF44" i="16"/>
  <c r="BE44" i="16"/>
  <c r="BD44" i="16"/>
  <c r="BC44" i="16"/>
  <c r="BB44" i="16"/>
  <c r="BA44" i="16"/>
  <c r="AZ44" i="16"/>
  <c r="AY44" i="16"/>
  <c r="AX44" i="16"/>
  <c r="AW44" i="16"/>
  <c r="AV44" i="16"/>
  <c r="AU44" i="16"/>
  <c r="AT44" i="16"/>
  <c r="AS44" i="16"/>
  <c r="AR44" i="16"/>
  <c r="AQ44" i="16"/>
  <c r="AP44" i="16"/>
  <c r="AO44" i="16"/>
  <c r="AN44" i="16"/>
  <c r="AM44" i="16"/>
  <c r="AL44" i="16"/>
  <c r="AK44" i="16"/>
  <c r="AJ44" i="16"/>
  <c r="AI44" i="16"/>
  <c r="AH44" i="16"/>
  <c r="AG44" i="16"/>
  <c r="AF44" i="16"/>
  <c r="AE44" i="16"/>
  <c r="AD44" i="16"/>
  <c r="AC44" i="16"/>
  <c r="AB44" i="16"/>
  <c r="AA44" i="16"/>
  <c r="Z44" i="16"/>
  <c r="Y44" i="16"/>
  <c r="X44" i="16"/>
  <c r="W44" i="16"/>
  <c r="V44" i="16"/>
  <c r="U44" i="16"/>
  <c r="T44" i="16"/>
  <c r="S44" i="16"/>
  <c r="R44" i="16"/>
  <c r="Q44" i="16"/>
  <c r="P44" i="16"/>
  <c r="O44" i="16"/>
  <c r="N44" i="16"/>
  <c r="M44" i="16"/>
  <c r="L44" i="16"/>
  <c r="K44" i="16"/>
  <c r="J44" i="16"/>
  <c r="I44" i="16"/>
  <c r="H44" i="16"/>
  <c r="G44" i="16"/>
  <c r="F44" i="16"/>
  <c r="E44" i="16"/>
  <c r="D44" i="16"/>
  <c r="C44" i="16"/>
  <c r="A44" i="16"/>
  <c r="CT43" i="16"/>
  <c r="CS43" i="16"/>
  <c r="CR43" i="16"/>
  <c r="CQ43" i="16"/>
  <c r="CP43" i="16"/>
  <c r="CO43" i="16"/>
  <c r="CN43" i="16"/>
  <c r="CM43" i="16"/>
  <c r="CL43" i="16"/>
  <c r="CK43" i="16"/>
  <c r="CJ43" i="16"/>
  <c r="CI43" i="16"/>
  <c r="CH43" i="16"/>
  <c r="CG43" i="16"/>
  <c r="CF43" i="16"/>
  <c r="CE43" i="16"/>
  <c r="CD43" i="16"/>
  <c r="CC43" i="16"/>
  <c r="CB43" i="16"/>
  <c r="CA43" i="16"/>
  <c r="BZ43" i="16"/>
  <c r="BY43" i="16"/>
  <c r="BX43" i="16"/>
  <c r="BW43" i="16"/>
  <c r="BV43" i="16"/>
  <c r="BU43" i="16"/>
  <c r="BT43" i="16"/>
  <c r="BS43" i="16"/>
  <c r="BR43" i="16"/>
  <c r="BQ43" i="16"/>
  <c r="BP43" i="16"/>
  <c r="BO43" i="16"/>
  <c r="BN43" i="16"/>
  <c r="BM43" i="16"/>
  <c r="BL43" i="16"/>
  <c r="BK43" i="16"/>
  <c r="BJ43" i="16"/>
  <c r="BI43" i="16"/>
  <c r="BH43" i="16"/>
  <c r="BG43" i="16"/>
  <c r="BF43" i="16"/>
  <c r="BE43" i="16"/>
  <c r="BD43" i="16"/>
  <c r="BC43" i="16"/>
  <c r="BB43" i="16"/>
  <c r="BA43" i="16"/>
  <c r="AZ43" i="16"/>
  <c r="AY43" i="16"/>
  <c r="AX43" i="16"/>
  <c r="AW43" i="16"/>
  <c r="AV43" i="16"/>
  <c r="AU43" i="16"/>
  <c r="AT43" i="16"/>
  <c r="AS43" i="16"/>
  <c r="AR43" i="16"/>
  <c r="AQ43" i="16"/>
  <c r="AP43" i="16"/>
  <c r="AO43" i="16"/>
  <c r="AN43" i="16"/>
  <c r="AM43" i="16"/>
  <c r="AL43" i="16"/>
  <c r="AK43" i="16"/>
  <c r="AJ43" i="16"/>
  <c r="AI43" i="16"/>
  <c r="AH43" i="16"/>
  <c r="AG43" i="16"/>
  <c r="AF43" i="16"/>
  <c r="AE43" i="16"/>
  <c r="AD43" i="16"/>
  <c r="AC43" i="16"/>
  <c r="AB43" i="16"/>
  <c r="AA43" i="16"/>
  <c r="Z43" i="16"/>
  <c r="Y43" i="16"/>
  <c r="X43" i="16"/>
  <c r="W43" i="16"/>
  <c r="V43" i="16"/>
  <c r="U43" i="16"/>
  <c r="T43" i="16"/>
  <c r="S43" i="16"/>
  <c r="R43" i="16"/>
  <c r="Q43" i="16"/>
  <c r="P43" i="16"/>
  <c r="O43" i="16"/>
  <c r="N43" i="16"/>
  <c r="M43" i="16"/>
  <c r="L43" i="16"/>
  <c r="K43" i="16"/>
  <c r="J43" i="16"/>
  <c r="I43" i="16"/>
  <c r="H43" i="16"/>
  <c r="A43" i="16" s="1"/>
  <c r="G43" i="16"/>
  <c r="F43" i="16"/>
  <c r="E43" i="16"/>
  <c r="D43" i="16"/>
  <c r="C43" i="16"/>
  <c r="CT42" i="16"/>
  <c r="CS42" i="16"/>
  <c r="CR42" i="16"/>
  <c r="CQ42" i="16"/>
  <c r="CP42" i="16"/>
  <c r="CO42" i="16"/>
  <c r="CN42" i="16"/>
  <c r="CM42" i="16"/>
  <c r="CL42" i="16"/>
  <c r="CK42" i="16"/>
  <c r="CJ42" i="16"/>
  <c r="CI42" i="16"/>
  <c r="CH42" i="16"/>
  <c r="CG42" i="16"/>
  <c r="CF42" i="16"/>
  <c r="CE42" i="16"/>
  <c r="CD42" i="16"/>
  <c r="CC42" i="16"/>
  <c r="CB42" i="16"/>
  <c r="CA42" i="16"/>
  <c r="BZ42" i="16"/>
  <c r="BY42" i="16"/>
  <c r="BX42" i="16"/>
  <c r="BW42" i="16"/>
  <c r="BV42" i="16"/>
  <c r="BU42" i="16"/>
  <c r="BT42" i="16"/>
  <c r="BS42" i="16"/>
  <c r="BR42" i="16"/>
  <c r="BQ42" i="16"/>
  <c r="BP42" i="16"/>
  <c r="BO42" i="16"/>
  <c r="BN42" i="16"/>
  <c r="BM42" i="16"/>
  <c r="BL42" i="16"/>
  <c r="BK42" i="16"/>
  <c r="BJ42" i="16"/>
  <c r="BI42" i="16"/>
  <c r="BH42" i="16"/>
  <c r="BG42" i="16"/>
  <c r="BF42" i="16"/>
  <c r="BE42" i="16"/>
  <c r="BD42" i="16"/>
  <c r="BC42" i="16"/>
  <c r="BB42" i="16"/>
  <c r="BA42" i="16"/>
  <c r="AZ42" i="16"/>
  <c r="AY42" i="16"/>
  <c r="AX42" i="16"/>
  <c r="AW42" i="16"/>
  <c r="AV42" i="16"/>
  <c r="AU42" i="16"/>
  <c r="AT42" i="16"/>
  <c r="AS42" i="16"/>
  <c r="AR42" i="16"/>
  <c r="AQ42" i="16"/>
  <c r="AP42" i="16"/>
  <c r="AO42" i="16"/>
  <c r="AN42" i="16"/>
  <c r="AM42" i="16"/>
  <c r="AL42" i="16"/>
  <c r="AK42" i="16"/>
  <c r="AJ42" i="16"/>
  <c r="AI42" i="16"/>
  <c r="AH42" i="16"/>
  <c r="AG42" i="16"/>
  <c r="AF42" i="16"/>
  <c r="AE42" i="16"/>
  <c r="AD42" i="16"/>
  <c r="AC42" i="16"/>
  <c r="AB42" i="16"/>
  <c r="AA42" i="16"/>
  <c r="Z42" i="16"/>
  <c r="Y42" i="16"/>
  <c r="X42" i="16"/>
  <c r="W42" i="16"/>
  <c r="V42" i="16"/>
  <c r="U42" i="16"/>
  <c r="T42" i="16"/>
  <c r="S42" i="16"/>
  <c r="R42" i="16"/>
  <c r="Q42" i="16"/>
  <c r="P42" i="16"/>
  <c r="O42" i="16"/>
  <c r="N42" i="16"/>
  <c r="M42" i="16"/>
  <c r="L42" i="16"/>
  <c r="K42" i="16"/>
  <c r="J42" i="16"/>
  <c r="I42" i="16"/>
  <c r="H42" i="16"/>
  <c r="G42" i="16"/>
  <c r="F42" i="16"/>
  <c r="E42" i="16"/>
  <c r="A42" i="16" s="1"/>
  <c r="D42" i="16"/>
  <c r="C42" i="16"/>
  <c r="CT41" i="16"/>
  <c r="CS41" i="16"/>
  <c r="CR41" i="16"/>
  <c r="CQ41" i="16"/>
  <c r="CP41" i="16"/>
  <c r="CO41" i="16"/>
  <c r="CN41" i="16"/>
  <c r="CM41" i="16"/>
  <c r="CL41" i="16"/>
  <c r="CK41" i="16"/>
  <c r="CJ41" i="16"/>
  <c r="CI41" i="16"/>
  <c r="CH41" i="16"/>
  <c r="CG41" i="16"/>
  <c r="CF41" i="16"/>
  <c r="CE41" i="16"/>
  <c r="CD41" i="16"/>
  <c r="CC41" i="16"/>
  <c r="CB41" i="16"/>
  <c r="CA41" i="16"/>
  <c r="BZ41" i="16"/>
  <c r="BY41" i="16"/>
  <c r="BX41" i="16"/>
  <c r="BW41" i="16"/>
  <c r="BV41" i="16"/>
  <c r="BU41" i="16"/>
  <c r="BT41" i="16"/>
  <c r="BS41" i="16"/>
  <c r="BR41" i="16"/>
  <c r="BQ41" i="16"/>
  <c r="BP41" i="16"/>
  <c r="BO41" i="16"/>
  <c r="BN41" i="16"/>
  <c r="BM41" i="16"/>
  <c r="BL41" i="16"/>
  <c r="BK41" i="16"/>
  <c r="BJ41" i="16"/>
  <c r="BI41" i="16"/>
  <c r="BH41" i="16"/>
  <c r="BG41" i="16"/>
  <c r="BF41" i="16"/>
  <c r="BE41" i="16"/>
  <c r="BD41" i="16"/>
  <c r="BC41" i="16"/>
  <c r="BB41" i="16"/>
  <c r="BA41" i="16"/>
  <c r="AZ41" i="16"/>
  <c r="AY41" i="16"/>
  <c r="AX41" i="16"/>
  <c r="AW41" i="16"/>
  <c r="AV41" i="16"/>
  <c r="AU41" i="16"/>
  <c r="AT41" i="16"/>
  <c r="AS41" i="16"/>
  <c r="AR41" i="16"/>
  <c r="AQ41" i="16"/>
  <c r="AP41" i="16"/>
  <c r="AO41" i="16"/>
  <c r="AN41" i="16"/>
  <c r="AM41" i="16"/>
  <c r="AL41" i="16"/>
  <c r="AK41" i="16"/>
  <c r="AJ41" i="16"/>
  <c r="AI41" i="16"/>
  <c r="AH41" i="16"/>
  <c r="AG41" i="16"/>
  <c r="AF41" i="16"/>
  <c r="AE41" i="16"/>
  <c r="AD41" i="16"/>
  <c r="AC41" i="16"/>
  <c r="AB41" i="16"/>
  <c r="AA41" i="16"/>
  <c r="Z41" i="16"/>
  <c r="Y41" i="16"/>
  <c r="X41" i="16"/>
  <c r="W41" i="16"/>
  <c r="V41" i="16"/>
  <c r="U41" i="16"/>
  <c r="T41" i="16"/>
  <c r="S41" i="16"/>
  <c r="R41" i="16"/>
  <c r="Q41" i="16"/>
  <c r="P41" i="16"/>
  <c r="O41" i="16"/>
  <c r="N41" i="16"/>
  <c r="M41" i="16"/>
  <c r="L41" i="16"/>
  <c r="K41" i="16"/>
  <c r="A41" i="16" s="1"/>
  <c r="J41" i="16"/>
  <c r="I41" i="16"/>
  <c r="H41" i="16"/>
  <c r="G41" i="16"/>
  <c r="F41" i="16"/>
  <c r="E41" i="16"/>
  <c r="D41" i="16"/>
  <c r="C41" i="16"/>
  <c r="CT40" i="16"/>
  <c r="CS40" i="16"/>
  <c r="CR40" i="16"/>
  <c r="CQ40" i="16"/>
  <c r="CP40" i="16"/>
  <c r="CO40" i="16"/>
  <c r="CN40" i="16"/>
  <c r="CM40" i="16"/>
  <c r="CL40" i="16"/>
  <c r="CK40" i="16"/>
  <c r="CJ40" i="16"/>
  <c r="CI40" i="16"/>
  <c r="CH40" i="16"/>
  <c r="CG40" i="16"/>
  <c r="CF40" i="16"/>
  <c r="CE40" i="16"/>
  <c r="CD40" i="16"/>
  <c r="CC40" i="16"/>
  <c r="CB40" i="16"/>
  <c r="CA40" i="16"/>
  <c r="BZ40" i="16"/>
  <c r="BY40" i="16"/>
  <c r="BX40" i="16"/>
  <c r="BW40" i="16"/>
  <c r="BV40" i="16"/>
  <c r="BU40" i="16"/>
  <c r="BT40" i="16"/>
  <c r="BS40" i="16"/>
  <c r="BR40" i="16"/>
  <c r="BQ40" i="16"/>
  <c r="BP40" i="16"/>
  <c r="BO40" i="16"/>
  <c r="BN40" i="16"/>
  <c r="BM40" i="16"/>
  <c r="BL40" i="16"/>
  <c r="BK40" i="16"/>
  <c r="BJ40" i="16"/>
  <c r="BI40" i="16"/>
  <c r="BH40" i="16"/>
  <c r="BG40" i="16"/>
  <c r="BF40" i="16"/>
  <c r="BE40" i="16"/>
  <c r="BD40" i="16"/>
  <c r="BC40" i="16"/>
  <c r="BB40" i="16"/>
  <c r="BA40" i="16"/>
  <c r="AZ40" i="16"/>
  <c r="AY40" i="16"/>
  <c r="AX40" i="16"/>
  <c r="AW40" i="16"/>
  <c r="AV40" i="16"/>
  <c r="AU40" i="16"/>
  <c r="AT40" i="16"/>
  <c r="AS40" i="16"/>
  <c r="AR40" i="16"/>
  <c r="AQ40" i="16"/>
  <c r="AP40" i="16"/>
  <c r="AO40" i="16"/>
  <c r="AN40" i="16"/>
  <c r="AM40" i="16"/>
  <c r="AL40" i="16"/>
  <c r="AK40" i="16"/>
  <c r="AJ40" i="16"/>
  <c r="AI40" i="16"/>
  <c r="AH40" i="16"/>
  <c r="AG40" i="16"/>
  <c r="AF40" i="16"/>
  <c r="AE40" i="16"/>
  <c r="AD40" i="16"/>
  <c r="AC40" i="16"/>
  <c r="AB40" i="16"/>
  <c r="AA40" i="16"/>
  <c r="Z40" i="16"/>
  <c r="Y40" i="16"/>
  <c r="X40" i="16"/>
  <c r="W40" i="16"/>
  <c r="V40" i="16"/>
  <c r="U40" i="16"/>
  <c r="T40" i="16"/>
  <c r="S40" i="16"/>
  <c r="R40" i="16"/>
  <c r="Q40" i="16"/>
  <c r="P40" i="16"/>
  <c r="O40" i="16"/>
  <c r="N40" i="16"/>
  <c r="M40" i="16"/>
  <c r="L40" i="16"/>
  <c r="K40" i="16"/>
  <c r="J40" i="16"/>
  <c r="I40" i="16"/>
  <c r="H40" i="16"/>
  <c r="G40" i="16"/>
  <c r="F40" i="16"/>
  <c r="E40" i="16"/>
  <c r="D40" i="16"/>
  <c r="C40" i="16"/>
  <c r="A40" i="16" s="1"/>
  <c r="CT39" i="16"/>
  <c r="CS39" i="16"/>
  <c r="CR39" i="16"/>
  <c r="CQ39" i="16"/>
  <c r="CP39" i="16"/>
  <c r="CO39" i="16"/>
  <c r="CN39" i="16"/>
  <c r="CM39" i="16"/>
  <c r="CL39" i="16"/>
  <c r="CK39" i="16"/>
  <c r="CJ39" i="16"/>
  <c r="CI39" i="16"/>
  <c r="CH39" i="16"/>
  <c r="CG39" i="16"/>
  <c r="CF39" i="16"/>
  <c r="CE39" i="16"/>
  <c r="CD39" i="16"/>
  <c r="CC39" i="16"/>
  <c r="CB39" i="16"/>
  <c r="CA39" i="16"/>
  <c r="BZ39" i="16"/>
  <c r="BY39" i="16"/>
  <c r="BX39" i="16"/>
  <c r="BW39" i="16"/>
  <c r="BV39" i="16"/>
  <c r="BU39" i="16"/>
  <c r="BT39" i="16"/>
  <c r="BS39" i="16"/>
  <c r="BR39" i="16"/>
  <c r="BQ39" i="16"/>
  <c r="BP39" i="16"/>
  <c r="BO39" i="16"/>
  <c r="BN39" i="16"/>
  <c r="BM39" i="16"/>
  <c r="BL39" i="16"/>
  <c r="BK39" i="16"/>
  <c r="BJ39" i="16"/>
  <c r="BI39" i="16"/>
  <c r="BH39" i="16"/>
  <c r="BG39" i="16"/>
  <c r="BF39" i="16"/>
  <c r="BE39" i="16"/>
  <c r="BD39" i="16"/>
  <c r="BC39" i="16"/>
  <c r="BB39" i="16"/>
  <c r="BA39" i="16"/>
  <c r="AZ39" i="16"/>
  <c r="AY39" i="16"/>
  <c r="AX39" i="16"/>
  <c r="AW39" i="16"/>
  <c r="AV39" i="16"/>
  <c r="AU39" i="16"/>
  <c r="AT39" i="16"/>
  <c r="AS39" i="16"/>
  <c r="AR39" i="16"/>
  <c r="AQ39" i="16"/>
  <c r="AP39" i="16"/>
  <c r="AO39" i="16"/>
  <c r="AN39" i="16"/>
  <c r="AM39" i="16"/>
  <c r="AL39" i="16"/>
  <c r="AK39" i="16"/>
  <c r="AJ39" i="16"/>
  <c r="AI39" i="16"/>
  <c r="AH39" i="16"/>
  <c r="AG39" i="16"/>
  <c r="AF39" i="16"/>
  <c r="AE39" i="16"/>
  <c r="AD39" i="16"/>
  <c r="AC39" i="16"/>
  <c r="AB39" i="16"/>
  <c r="AA39" i="16"/>
  <c r="Z39" i="16"/>
  <c r="Y39" i="16"/>
  <c r="X39" i="16"/>
  <c r="W39" i="16"/>
  <c r="V39" i="16"/>
  <c r="U39" i="16"/>
  <c r="T39" i="16"/>
  <c r="S39" i="16"/>
  <c r="R39" i="16"/>
  <c r="Q39" i="16"/>
  <c r="P39" i="16"/>
  <c r="O39" i="16"/>
  <c r="N39" i="16"/>
  <c r="M39" i="16"/>
  <c r="L39" i="16"/>
  <c r="K39" i="16"/>
  <c r="J39" i="16"/>
  <c r="I39" i="16"/>
  <c r="H39" i="16"/>
  <c r="G39" i="16"/>
  <c r="F39" i="16"/>
  <c r="E39" i="16"/>
  <c r="A39" i="16" s="1"/>
  <c r="D39" i="16"/>
  <c r="C39" i="16"/>
  <c r="Q195" i="8"/>
  <c r="Q185" i="8"/>
  <c r="Q174" i="8"/>
  <c r="Q164" i="8"/>
  <c r="Q154" i="8"/>
  <c r="Q144" i="8"/>
  <c r="Q134" i="8"/>
  <c r="Q124" i="8"/>
  <c r="Q114" i="8"/>
  <c r="Q104" i="8"/>
  <c r="Q94" i="8"/>
  <c r="Q84" i="8"/>
  <c r="Q74" i="8"/>
  <c r="Q64" i="8"/>
  <c r="Q54" i="8"/>
  <c r="Q44" i="8"/>
  <c r="Q34" i="8"/>
  <c r="Q24" i="8"/>
  <c r="Q14" i="8"/>
  <c r="X13" i="2" l="1"/>
</calcChain>
</file>

<file path=xl/sharedStrings.xml><?xml version="1.0" encoding="utf-8"?>
<sst xmlns="http://schemas.openxmlformats.org/spreadsheetml/2006/main" count="13526" uniqueCount="778">
  <si>
    <t>Gnd_reeval</t>
  </si>
  <si>
    <t>MaeA</t>
  </si>
  <si>
    <t>PykA</t>
  </si>
  <si>
    <t>Edd</t>
  </si>
  <si>
    <t>Ppc-repeat</t>
  </si>
  <si>
    <t>AceB</t>
  </si>
  <si>
    <t>GltA</t>
  </si>
  <si>
    <t>PykF</t>
  </si>
  <si>
    <t>Eno</t>
  </si>
  <si>
    <t>Acs-repeat</t>
  </si>
  <si>
    <t>Eda</t>
  </si>
  <si>
    <t>AckA-repeat</t>
  </si>
  <si>
    <t>Pta</t>
  </si>
  <si>
    <t>AceA</t>
  </si>
  <si>
    <t>PfkA</t>
  </si>
  <si>
    <t>PckA</t>
  </si>
  <si>
    <t>Fbp</t>
  </si>
  <si>
    <t>Icd-reeval2</t>
  </si>
  <si>
    <t>MaeB-repipetrepeat</t>
  </si>
  <si>
    <t>[0,1,1,1]</t>
  </si>
  <si>
    <t>[1,1,0,0]</t>
  </si>
  <si>
    <t>[0,0,1,0]</t>
  </si>
  <si>
    <t>[1,0,0,0]</t>
  </si>
  <si>
    <t>[1,0,1,1]</t>
  </si>
  <si>
    <t>[1,0,1,0]</t>
  </si>
  <si>
    <t>[0,1,0,1]</t>
  </si>
  <si>
    <t>[1,0,0,1]</t>
  </si>
  <si>
    <t>[1,1,0,1]</t>
  </si>
  <si>
    <t>[0,0,1,1]</t>
  </si>
  <si>
    <t>[1,0,0,12]</t>
  </si>
  <si>
    <t>2SlambertW</t>
  </si>
  <si>
    <t>lambertW</t>
  </si>
  <si>
    <t>idx</t>
  </si>
  <si>
    <t>enzyme</t>
  </si>
  <si>
    <t>label</t>
  </si>
  <si>
    <t>setup</t>
  </si>
  <si>
    <t>timepoints_a</t>
  </si>
  <si>
    <t>timepoints_b</t>
  </si>
  <si>
    <t>precipitation_weak</t>
  </si>
  <si>
    <t>precipitation_strong</t>
  </si>
  <si>
    <t>calc</t>
  </si>
  <si>
    <t>2licl</t>
  </si>
  <si>
    <t>2kcl</t>
  </si>
  <si>
    <t>5nacl</t>
  </si>
  <si>
    <t>mgcl</t>
  </si>
  <si>
    <t>S1-name</t>
  </si>
  <si>
    <t>S1-m/z</t>
  </si>
  <si>
    <t>S2-name</t>
  </si>
  <si>
    <t>S2-m/z</t>
  </si>
  <si>
    <t>P1-name</t>
  </si>
  <si>
    <t>P1-m/z</t>
  </si>
  <si>
    <t>P2-name</t>
  </si>
  <si>
    <t>P2-m/z</t>
  </si>
  <si>
    <t>TECAN-file</t>
  </si>
  <si>
    <t>reactants-1</t>
  </si>
  <si>
    <t>reactants-2</t>
  </si>
  <si>
    <t>reactants-3</t>
  </si>
  <si>
    <t>reactants-4</t>
  </si>
  <si>
    <t>Gnd</t>
  </si>
  <si>
    <t>0 120 240 480 960 1920 3840 7680</t>
  </si>
  <si>
    <t>none</t>
  </si>
  <si>
    <t>6-Phosphogluconate</t>
  </si>
  <si>
    <t>NADP (ox)</t>
  </si>
  <si>
    <t>Pentose P</t>
  </si>
  <si>
    <t>NADPH (red)</t>
  </si>
  <si>
    <t>6pgc</t>
  </si>
  <si>
    <t>nadp+</t>
  </si>
  <si>
    <t>ru5p</t>
  </si>
  <si>
    <t>nadph</t>
  </si>
  <si>
    <t>fitfunction</t>
  </si>
  <si>
    <t/>
  </si>
  <si>
    <t>e4p,acp,prpp,carb-p,ppgpp</t>
  </si>
  <si>
    <t>Malate</t>
  </si>
  <si>
    <t>NAD (ox)</t>
  </si>
  <si>
    <t>Pyruvate</t>
  </si>
  <si>
    <t>NADH (red)</t>
  </si>
  <si>
    <t>mal</t>
  </si>
  <si>
    <t>nad+</t>
  </si>
  <si>
    <t>pyr</t>
  </si>
  <si>
    <t>nadh</t>
  </si>
  <si>
    <t xml:space="preserve"> </t>
  </si>
  <si>
    <t>Phosphoenolpyruvate</t>
  </si>
  <si>
    <t>ADP</t>
  </si>
  <si>
    <t>ATP</t>
  </si>
  <si>
    <t>pep</t>
  </si>
  <si>
    <t>adp</t>
  </si>
  <si>
    <t>atp</t>
  </si>
  <si>
    <t>0 390 780 1560 3120 6240 12480</t>
  </si>
  <si>
    <t>0 450 780 1560 3120 6240 12480</t>
  </si>
  <si>
    <t>X</t>
  </si>
  <si>
    <t>D-Glucono-1,5-lactone 6-phosphate</t>
  </si>
  <si>
    <t>kdpg</t>
  </si>
  <si>
    <t>Ppc</t>
  </si>
  <si>
    <t>Oxaloacetic acid</t>
  </si>
  <si>
    <t>oaa</t>
  </si>
  <si>
    <t>Acetyl-CoA</t>
  </si>
  <si>
    <t>Glyoxylic acid</t>
  </si>
  <si>
    <t>CoA</t>
  </si>
  <si>
    <t>accoa</t>
  </si>
  <si>
    <t>glx</t>
  </si>
  <si>
    <t>coa</t>
  </si>
  <si>
    <t>(Iso)Citrate</t>
  </si>
  <si>
    <t>icit</t>
  </si>
  <si>
    <t>standard</t>
  </si>
  <si>
    <t>Phosphoglycerate</t>
  </si>
  <si>
    <t>2pg</t>
  </si>
  <si>
    <t>Acs</t>
  </si>
  <si>
    <t>0 135 260 480 960 1920 3990 7680</t>
  </si>
  <si>
    <t>0 120 480 960 1920 3840 7680 10000</t>
  </si>
  <si>
    <t>AMP</t>
  </si>
  <si>
    <t>amp</t>
  </si>
  <si>
    <t>0 170 240 480 985 1920 3840 7680</t>
  </si>
  <si>
    <t>Glycerone phosphate</t>
  </si>
  <si>
    <t>gap</t>
  </si>
  <si>
    <t>AckA</t>
  </si>
  <si>
    <t>Acetyl-P</t>
  </si>
  <si>
    <t>Acetatic acid</t>
  </si>
  <si>
    <t>acp</t>
  </si>
  <si>
    <t>acetate</t>
  </si>
  <si>
    <t>0 120 255 480 960 1920 3840 7680</t>
  </si>
  <si>
    <t>0 120 240 480 960 2040 3840 7860</t>
  </si>
  <si>
    <t>phosphate</t>
  </si>
  <si>
    <t>Succinate</t>
  </si>
  <si>
    <t>succ</t>
  </si>
  <si>
    <t>Hexose P</t>
  </si>
  <si>
    <t>Hexose bisP</t>
  </si>
  <si>
    <t>f6p</t>
  </si>
  <si>
    <t>fbp</t>
  </si>
  <si>
    <t>0 160 275 480 960 1920 3840 7680</t>
  </si>
  <si>
    <t>0 120 240 480 1080 1920 4060 7894</t>
  </si>
  <si>
    <t>Icd</t>
  </si>
  <si>
    <t>0 120 240 510 960 1920 3840 7680</t>
  </si>
  <si>
    <t>Oxoglutarate</t>
  </si>
  <si>
    <t>akg</t>
  </si>
  <si>
    <t>MaeB</t>
  </si>
  <si>
    <t>0 260 480 960 1920 3840 7680 15360</t>
  </si>
  <si>
    <t>0 330 480 960 1920 3840 7680 15360</t>
  </si>
  <si>
    <t>eff n_excluded</t>
  </si>
  <si>
    <t>NaN</t>
  </si>
  <si>
    <t>meanAUC</t>
  </si>
  <si>
    <t>medianAUC</t>
  </si>
  <si>
    <t>stdAUC</t>
  </si>
  <si>
    <t>S1</t>
  </si>
  <si>
    <t>S2</t>
  </si>
  <si>
    <t>P1</t>
  </si>
  <si>
    <t>P2</t>
  </si>
  <si>
    <t>excluded based on visual inspection of effs, but wouldn’t change results??</t>
  </si>
  <si>
    <t>only 1 outlier</t>
  </si>
  <si>
    <t>Zwf</t>
  </si>
  <si>
    <t>excluded based on visual inspection of effs, high noise levels</t>
  </si>
  <si>
    <t>take both, because in 2a many are excluded</t>
  </si>
  <si>
    <t>set</t>
  </si>
  <si>
    <t>num</t>
  </si>
  <si>
    <t>metabolite</t>
  </si>
  <si>
    <t>abbreviation</t>
  </si>
  <si>
    <t>sodium num</t>
  </si>
  <si>
    <t>glucopyranose 6-phosphate</t>
  </si>
  <si>
    <t>g6p</t>
  </si>
  <si>
    <t>fructofuranose 6-phosphate</t>
  </si>
  <si>
    <t>fructose 1,6-bisphosphate</t>
  </si>
  <si>
    <t>dihydroxyacetonephosphate</t>
  </si>
  <si>
    <t>dhap</t>
  </si>
  <si>
    <t>UDPG</t>
  </si>
  <si>
    <t>udpg</t>
  </si>
  <si>
    <t>2,3-bisphosphoglycerate</t>
  </si>
  <si>
    <t>bpg</t>
  </si>
  <si>
    <t>3-phospho-D-glycerate</t>
  </si>
  <si>
    <t>3pg</t>
  </si>
  <si>
    <t>2-phospho-D-glycerate</t>
  </si>
  <si>
    <t>phosphoenolpyruvate</t>
  </si>
  <si>
    <t>pyruvate</t>
  </si>
  <si>
    <t>D-gluconate 6-phosphate</t>
  </si>
  <si>
    <t>control1</t>
  </si>
  <si>
    <t>D-ribulose 5-phosphate</t>
  </si>
  <si>
    <t>D-ribose 5-phosphate</t>
  </si>
  <si>
    <t>r5p</t>
  </si>
  <si>
    <t>D-erythrose 4-phosphate</t>
  </si>
  <si>
    <t>e4p</t>
  </si>
  <si>
    <t>2-dehydro-3-deoxy-D-gluconate 6-phosphate</t>
  </si>
  <si>
    <t>acetyl phosphate</t>
  </si>
  <si>
    <t>coenzyme A</t>
  </si>
  <si>
    <t>citrate</t>
  </si>
  <si>
    <t>cit</t>
  </si>
  <si>
    <t>isocitrate</t>
  </si>
  <si>
    <t>alpha-ketoglutarate (2-oxoglutarate)</t>
  </si>
  <si>
    <t>succinate</t>
  </si>
  <si>
    <t>fumarate</t>
  </si>
  <si>
    <t>fum</t>
  </si>
  <si>
    <t>control2</t>
  </si>
  <si>
    <t>malate</t>
  </si>
  <si>
    <t>oxaloacetate</t>
  </si>
  <si>
    <t>glyoxylate</t>
  </si>
  <si>
    <t>NAD+</t>
  </si>
  <si>
    <t>NAD(P)+</t>
  </si>
  <si>
    <t>GMP</t>
  </si>
  <si>
    <t>gmp</t>
  </si>
  <si>
    <t>GDP</t>
  </si>
  <si>
    <t>gdp</t>
  </si>
  <si>
    <t>GTP</t>
  </si>
  <si>
    <t>gtp</t>
  </si>
  <si>
    <t>control3</t>
  </si>
  <si>
    <t>CMP</t>
  </si>
  <si>
    <t>cmp</t>
  </si>
  <si>
    <t>CDP</t>
  </si>
  <si>
    <t>cdp</t>
  </si>
  <si>
    <t>CTP</t>
  </si>
  <si>
    <t>ctp</t>
  </si>
  <si>
    <t>UMP</t>
  </si>
  <si>
    <t>ump</t>
  </si>
  <si>
    <t>UDP</t>
  </si>
  <si>
    <t>udp</t>
  </si>
  <si>
    <t>UTP</t>
  </si>
  <si>
    <t>utp</t>
  </si>
  <si>
    <t>IMP</t>
  </si>
  <si>
    <t>imp</t>
  </si>
  <si>
    <t>cAMP</t>
  </si>
  <si>
    <t>camp</t>
  </si>
  <si>
    <t>cGMP</t>
  </si>
  <si>
    <t>cgmp</t>
  </si>
  <si>
    <t>5-phospho-D-ribose 1-diphosphate</t>
  </si>
  <si>
    <t>prpp</t>
  </si>
  <si>
    <t>phenylpyruvate</t>
  </si>
  <si>
    <t>phepyr</t>
  </si>
  <si>
    <t>control4</t>
  </si>
  <si>
    <t>glucosamine-6-p</t>
  </si>
  <si>
    <t>glca-6p</t>
  </si>
  <si>
    <t>n acetyl glucosamine</t>
  </si>
  <si>
    <t>glcnac</t>
  </si>
  <si>
    <t>pantothenate</t>
  </si>
  <si>
    <t>panto</t>
  </si>
  <si>
    <t>homocysteine</t>
  </si>
  <si>
    <t>hcys</t>
  </si>
  <si>
    <t>glycine</t>
  </si>
  <si>
    <t>gly</t>
  </si>
  <si>
    <t>serine</t>
  </si>
  <si>
    <t>ser</t>
  </si>
  <si>
    <t>methionine</t>
  </si>
  <si>
    <t>met</t>
  </si>
  <si>
    <t>aspartate</t>
  </si>
  <si>
    <t>asp</t>
  </si>
  <si>
    <t>carbamoyl phosphate</t>
  </si>
  <si>
    <t>carb-p</t>
  </si>
  <si>
    <t>glutathione red</t>
  </si>
  <si>
    <t>gluth-r</t>
  </si>
  <si>
    <t>glutathione ox</t>
  </si>
  <si>
    <t>gluth-o</t>
  </si>
  <si>
    <t>control5</t>
  </si>
  <si>
    <t>NADH</t>
  </si>
  <si>
    <t>NADPH</t>
  </si>
  <si>
    <t>FAD</t>
  </si>
  <si>
    <t>fad</t>
  </si>
  <si>
    <t>UDP-GlcNac</t>
  </si>
  <si>
    <t>udpglcnac</t>
  </si>
  <si>
    <t>D-glyceraldehyde 3-phosphate</t>
  </si>
  <si>
    <t>spermidine</t>
  </si>
  <si>
    <t>sper</t>
  </si>
  <si>
    <t>ppGpp</t>
  </si>
  <si>
    <t>ppgpp</t>
  </si>
  <si>
    <t>cis-aconitate</t>
  </si>
  <si>
    <t>acon</t>
  </si>
  <si>
    <t>acetyl-CoA</t>
  </si>
  <si>
    <t>TMP</t>
  </si>
  <si>
    <t>dtmp</t>
  </si>
  <si>
    <t>TTP</t>
  </si>
  <si>
    <t>dttp</t>
  </si>
  <si>
    <t>control6</t>
  </si>
  <si>
    <t>glucose-1-phosphate</t>
  </si>
  <si>
    <t>g1p</t>
  </si>
  <si>
    <t>galactose-1-phosphate</t>
  </si>
  <si>
    <t>gal1p</t>
  </si>
  <si>
    <t>fructose 1-phosphate</t>
  </si>
  <si>
    <t>f1p</t>
  </si>
  <si>
    <t>glycerol</t>
  </si>
  <si>
    <t>glyc</t>
  </si>
  <si>
    <t>glycerol3P</t>
  </si>
  <si>
    <t>glyc3p</t>
  </si>
  <si>
    <t>calcium [eff]</t>
  </si>
  <si>
    <t>lithium chloride [eff*2]</t>
  </si>
  <si>
    <t>potassium chloride [eff*2] dipotassium</t>
  </si>
  <si>
    <t>sodium chloride [eff*5] pentasodium</t>
  </si>
  <si>
    <t>magnesium chloride [eff]</t>
  </si>
  <si>
    <t>no enzyme</t>
  </si>
  <si>
    <t>noenz</t>
  </si>
  <si>
    <t>control7</t>
  </si>
  <si>
    <t>asparagine</t>
  </si>
  <si>
    <t>asn</t>
  </si>
  <si>
    <t>histidine</t>
  </si>
  <si>
    <t>his</t>
  </si>
  <si>
    <t>phenylalanine</t>
  </si>
  <si>
    <t>phe</t>
  </si>
  <si>
    <t>leucine</t>
  </si>
  <si>
    <t>leu</t>
  </si>
  <si>
    <t>homoserine</t>
  </si>
  <si>
    <t>hser</t>
  </si>
  <si>
    <t>cysteine</t>
  </si>
  <si>
    <t>cys</t>
  </si>
  <si>
    <t>shikimate</t>
  </si>
  <si>
    <t>shik</t>
  </si>
  <si>
    <t>ornithine</t>
  </si>
  <si>
    <t>orni</t>
  </si>
  <si>
    <t>cystathione</t>
  </si>
  <si>
    <t>cystath</t>
  </si>
  <si>
    <t>spacer1</t>
  </si>
  <si>
    <t>spacer2</t>
  </si>
  <si>
    <t>control8</t>
  </si>
  <si>
    <t>control all</t>
  </si>
  <si>
    <t>ctrl_all</t>
  </si>
  <si>
    <t>control 1st set</t>
  </si>
  <si>
    <t>ctrl_1st</t>
  </si>
  <si>
    <t>control 2nd set</t>
  </si>
  <si>
    <t>ctrl_2nd</t>
  </si>
  <si>
    <t>sperm</t>
  </si>
  <si>
    <t>control</t>
  </si>
  <si>
    <t>S1-eligible</t>
  </si>
  <si>
    <t>S2-eligible</t>
  </si>
  <si>
    <t>P1-eligible</t>
  </si>
  <si>
    <t>P2-eligible</t>
  </si>
  <si>
    <t>ion-eligible</t>
  </si>
  <si>
    <t>doesn’t really matter for results, but excluded because S1 significantly better</t>
  </si>
  <si>
    <t>wouldn’t change results if we include, but excluded because S1 significantly better</t>
  </si>
  <si>
    <t>S1-sets1to4</t>
  </si>
  <si>
    <t>S2-sets1to4</t>
  </si>
  <si>
    <t>P1-sets1to4</t>
  </si>
  <si>
    <t>P2-sets1to4</t>
  </si>
  <si>
    <t>S1-sets5to8</t>
  </si>
  <si>
    <t>S2-sets5to8</t>
  </si>
  <si>
    <t>P2-sets5to8</t>
  </si>
  <si>
    <t>P1-sets5to8</t>
  </si>
  <si>
    <t>mean R2 (controls)</t>
  </si>
  <si>
    <t>minimum R2 (controls)</t>
  </si>
  <si>
    <t>maximum std</t>
  </si>
  <si>
    <t>sets1-8</t>
  </si>
  <si>
    <t>mean R2</t>
  </si>
  <si>
    <t>minimum R2</t>
  </si>
  <si>
    <t>SELECTION OF ELIGIBLE ION TRACES FOR EACH ENZYMES</t>
  </si>
  <si>
    <t xml:space="preserve">From the two to four reactants of each enzyme, each in theory holds the same information on enzymatic activity but with expected variance in data quality based on their chemical properties. </t>
  </si>
  <si>
    <t xml:space="preserve">We selected the reactants that yielded the best R-squared values as well as those within 0.1 range of the best R-squared value. Borderline cases were resolved through visual inspection. </t>
  </si>
  <si>
    <t>To select the best-quality ion traces for each enzyme, a least-squares fit was performed on each timeseries from control assays (i.e., assays without effector).</t>
  </si>
  <si>
    <t>comment</t>
  </si>
  <si>
    <t>Here, the mean and minimum R2 (goodness of fit) are shown for the reactants (substrate 1 and 2, product 1 and 2 - S1,S2,P1,P2) each enzyme, separated by measurement batch (sets 1 to 4 and 5 to 8 - see "effectors" sheet in this Excel to see the batches) on the left, and lumped together on the right.</t>
  </si>
  <si>
    <t>Also shown is the mean, median and standard deviation of areas under the curves of the fits. As well as the number of timecourses that have to be excluded for the tested effectors (eff n_excluded)</t>
  </si>
  <si>
    <r>
      <t xml:space="preserve">Ion traces with several controls with R2 below 0.7 or its R2 deviated more than 0.1 from the ion series of the same enzyme with the best R2, they were excluded - </t>
    </r>
    <r>
      <rPr>
        <b/>
        <sz val="10"/>
        <color theme="1"/>
        <rFont val="Arial"/>
        <family val="2"/>
      </rPr>
      <t>MARKED IN RED</t>
    </r>
  </si>
  <si>
    <r>
      <t xml:space="preserve">If only a single control timeseries contributed to a low mean or minimum R2, only the one outlier was excluded (from all analyses) but the ion trace was still considered eligible - </t>
    </r>
    <r>
      <rPr>
        <b/>
        <sz val="10"/>
        <color theme="1"/>
        <rFont val="Arial"/>
        <family val="2"/>
      </rPr>
      <t>MARKED IN YELLOW</t>
    </r>
  </si>
  <si>
    <t>final decision</t>
  </si>
  <si>
    <r>
      <t>All borderline cases and additional information obtained by inspecting other parameters or visual inspection of control and effector assays are found in the comment column and are</t>
    </r>
    <r>
      <rPr>
        <b/>
        <sz val="10"/>
        <color theme="1"/>
        <rFont val="Arial"/>
        <family val="2"/>
      </rPr>
      <t xml:space="preserve"> </t>
    </r>
    <r>
      <rPr>
        <b/>
        <sz val="10"/>
        <color theme="0"/>
        <rFont val="Arial"/>
        <family val="2"/>
      </rPr>
      <t>MARKED IN PURPLE</t>
    </r>
  </si>
  <si>
    <t>excluded based on visual inspection of effs, but wouldn’t change results other than adding noise</t>
  </si>
  <si>
    <t>including or excluding does not qualitatively change results</t>
  </si>
  <si>
    <t>many effector assays did not pass quality criteria, including or excluding all ion traces does not qualitatively change results</t>
  </si>
  <si>
    <t>many control and most effector assays do not pass quality criteria</t>
  </si>
  <si>
    <t>excluded because standard deviations larger than in other reactants, but wouldn’t change final results</t>
  </si>
  <si>
    <t>including or excluding does not change results (either way no hits)</t>
  </si>
  <si>
    <t>some outliers, including or excluding does not change results (either way no hits)</t>
  </si>
  <si>
    <t>considerably worse than others, also visually</t>
  </si>
  <si>
    <t>mainly driven by one outlier</t>
  </si>
  <si>
    <t>lower R2 driven by 2 outliers</t>
  </si>
  <si>
    <t>very low quality</t>
  </si>
  <si>
    <t>many outliers, wouldn’t change results if we include, but excluded because S1 significantly better</t>
  </si>
  <si>
    <t>excluded because S1 significantly better</t>
  </si>
  <si>
    <t>good quality, therefore keeping this half in</t>
  </si>
  <si>
    <t>low quality throughout whole set, therefore excluded</t>
  </si>
  <si>
    <t>passing quality criteria</t>
  </si>
  <si>
    <t>not passing quality criteria</t>
  </si>
  <si>
    <t>decision (also) based on visual inspection or additional parameters, see comments</t>
  </si>
  <si>
    <t>0/1</t>
  </si>
  <si>
    <t>enzyme does not have second substrate/product</t>
  </si>
  <si>
    <t>eligible</t>
  </si>
  <si>
    <t>not eligible</t>
  </si>
  <si>
    <t>only 1 (or 2) outliers, otherwise passing criteria</t>
  </si>
  <si>
    <t>LEGEND</t>
  </si>
  <si>
    <t>date</t>
  </si>
  <si>
    <t>n_replicates</t>
  </si>
  <si>
    <t>assayend [min]</t>
  </si>
  <si>
    <t>rescale upper bound</t>
  </si>
  <si>
    <t>precipitation weak pos</t>
  </si>
  <si>
    <t>precipitation weak</t>
  </si>
  <si>
    <t>precipitation strong pos</t>
  </si>
  <si>
    <t>precipitation strong</t>
  </si>
  <si>
    <t>manual exclusion notes</t>
  </si>
  <si>
    <t>new lower equ</t>
  </si>
  <si>
    <t>salt activator</t>
  </si>
  <si>
    <t>salt inhibitor</t>
  </si>
  <si>
    <t>A6,F5,F7</t>
  </si>
  <si>
    <t>B3,B5,D10,E9</t>
  </si>
  <si>
    <t>excluded 8th control because not added</t>
  </si>
  <si>
    <t>A6</t>
  </si>
  <si>
    <t>B3,B5,D10,E9,F5,F7</t>
  </si>
  <si>
    <t>removed 1st replicate of dttp (empty)</t>
  </si>
  <si>
    <t>cys,coa,glx</t>
  </si>
  <si>
    <t>calc,5nacl</t>
  </si>
  <si>
    <t>20210509 maeA_triplicates_labelled.xlsx</t>
  </si>
  <si>
    <t>20200728 gnd_triplicates_labelled.xlsx</t>
  </si>
  <si>
    <t>20210521 maeB_triplicates_labelled.xlsx</t>
  </si>
  <si>
    <t>20200730 icd_triplicates_labelled.xlsx</t>
  </si>
  <si>
    <t>20200803 zwf_triplicates_labelled.xlsx</t>
  </si>
  <si>
    <t>// see "ions_excl_overview" sheet for details</t>
  </si>
  <si>
    <t>Gnd-reeval</t>
  </si>
  <si>
    <t>spermi</t>
  </si>
  <si>
    <t>MANUAL CHANGES:</t>
  </si>
  <si>
    <t xml:space="preserve"> -</t>
  </si>
  <si>
    <t>controls</t>
  </si>
  <si>
    <t>removed Icd-glyox and oaa (not considered significant), also only work together…</t>
  </si>
  <si>
    <t>PfkA-cit not added, database says it works on PfkA and cites literature that shows only that it works on PfkB</t>
  </si>
  <si>
    <t>o2</t>
  </si>
  <si>
    <t>h2o2</t>
  </si>
  <si>
    <t>oxa</t>
  </si>
  <si>
    <t>glu</t>
  </si>
  <si>
    <t>succoa</t>
  </si>
  <si>
    <t>nh3</t>
  </si>
  <si>
    <t>removed iIcd glyox and oaa (not considered significatn), also only work together…</t>
  </si>
  <si>
    <t>-</t>
  </si>
  <si>
    <t>didn’t add Pfk-cit, because only works on PFK2</t>
  </si>
  <si>
    <t>ADDED FROM BRENDA (manual)</t>
  </si>
  <si>
    <t>FLAGS</t>
  </si>
  <si>
    <t>null</t>
  </si>
  <si>
    <t>weakINH</t>
  </si>
  <si>
    <t>S</t>
  </si>
  <si>
    <t>ctrl</t>
  </si>
  <si>
    <t>P</t>
  </si>
  <si>
    <t>strINH</t>
  </si>
  <si>
    <t>r2</t>
  </si>
  <si>
    <t>oor</t>
  </si>
  <si>
    <t>equ</t>
  </si>
  <si>
    <t>spac</t>
  </si>
  <si>
    <t>precip</t>
  </si>
  <si>
    <t>altR</t>
  </si>
  <si>
    <t>salt</t>
  </si>
  <si>
    <t>equ-h</t>
  </si>
  <si>
    <t>INH-equ?</t>
  </si>
  <si>
    <t>strINH-equ?</t>
  </si>
  <si>
    <t>equ-h (L)</t>
  </si>
  <si>
    <t>equ?</t>
  </si>
  <si>
    <t>weakACT</t>
  </si>
  <si>
    <t>star</t>
  </si>
  <si>
    <t>strongACT</t>
  </si>
  <si>
    <t>'g6p'</t>
  </si>
  <si>
    <t>'f6p'</t>
  </si>
  <si>
    <t>'fbp'</t>
  </si>
  <si>
    <t>'dhap'</t>
  </si>
  <si>
    <t>'udpg'</t>
  </si>
  <si>
    <t>'bpg'</t>
  </si>
  <si>
    <t>'3pg'</t>
  </si>
  <si>
    <t>'2pg'</t>
  </si>
  <si>
    <t>'pep'</t>
  </si>
  <si>
    <t>'pyr'</t>
  </si>
  <si>
    <t>'6pgc'</t>
  </si>
  <si>
    <t>'control1'</t>
  </si>
  <si>
    <t>'akg'</t>
  </si>
  <si>
    <t>'succ'</t>
  </si>
  <si>
    <t>'fum'</t>
  </si>
  <si>
    <t>'control2'</t>
  </si>
  <si>
    <t>'mal'</t>
  </si>
  <si>
    <t>'oaa'</t>
  </si>
  <si>
    <t>'glx'</t>
  </si>
  <si>
    <t>'nad+'</t>
  </si>
  <si>
    <t>'nadp+'</t>
  </si>
  <si>
    <t>'amp'</t>
  </si>
  <si>
    <t>'adp'</t>
  </si>
  <si>
    <t>'atp'</t>
  </si>
  <si>
    <t>'gmp'</t>
  </si>
  <si>
    <t>'gdp'</t>
  </si>
  <si>
    <t>'gtp'</t>
  </si>
  <si>
    <t>'control3'</t>
  </si>
  <si>
    <t>'cmp'</t>
  </si>
  <si>
    <t>'cdp'</t>
  </si>
  <si>
    <t>'ctp'</t>
  </si>
  <si>
    <t>'ump'</t>
  </si>
  <si>
    <t>'udp'</t>
  </si>
  <si>
    <t>'utp'</t>
  </si>
  <si>
    <t>'imp'</t>
  </si>
  <si>
    <t>'camp'</t>
  </si>
  <si>
    <t>'cgmp'</t>
  </si>
  <si>
    <t>'prpp'</t>
  </si>
  <si>
    <t>'phepyr'</t>
  </si>
  <si>
    <t>'control4'</t>
  </si>
  <si>
    <t>'glca-6p'</t>
  </si>
  <si>
    <t>'glcnac'</t>
  </si>
  <si>
    <t>'panto'</t>
  </si>
  <si>
    <t>'hcys'</t>
  </si>
  <si>
    <t>'gly'</t>
  </si>
  <si>
    <t>'ser'</t>
  </si>
  <si>
    <t>'met'</t>
  </si>
  <si>
    <t>'asp'</t>
  </si>
  <si>
    <t>'carb-p'</t>
  </si>
  <si>
    <t>'gluth-r'</t>
  </si>
  <si>
    <t>'gluth-o'</t>
  </si>
  <si>
    <t>'control5'</t>
  </si>
  <si>
    <t>'nadh'</t>
  </si>
  <si>
    <t>'nadph'</t>
  </si>
  <si>
    <t>'fad'</t>
  </si>
  <si>
    <t>'udpglcnac'</t>
  </si>
  <si>
    <t>'gap'</t>
  </si>
  <si>
    <t>'sper'</t>
  </si>
  <si>
    <t>'ppgpp'</t>
  </si>
  <si>
    <t>'acon'</t>
  </si>
  <si>
    <t>'accoa'</t>
  </si>
  <si>
    <t>'dtmp'</t>
  </si>
  <si>
    <t>'dttp'</t>
  </si>
  <si>
    <t>'control6'</t>
  </si>
  <si>
    <t>'g1p'</t>
  </si>
  <si>
    <t>'gal1p'</t>
  </si>
  <si>
    <t>'f1p'</t>
  </si>
  <si>
    <t>'glyc'</t>
  </si>
  <si>
    <t>'glyc3p'</t>
  </si>
  <si>
    <t>'calc'</t>
  </si>
  <si>
    <t>'2licl'</t>
  </si>
  <si>
    <t>'2kcl'</t>
  </si>
  <si>
    <t>'5nacl'</t>
  </si>
  <si>
    <t>'mgcl'</t>
  </si>
  <si>
    <t>'noenz'</t>
  </si>
  <si>
    <t>'control7'</t>
  </si>
  <si>
    <t>'asn'</t>
  </si>
  <si>
    <t>'his'</t>
  </si>
  <si>
    <t>'phe'</t>
  </si>
  <si>
    <t>'leu'</t>
  </si>
  <si>
    <t>'hser'</t>
  </si>
  <si>
    <t>'cys'</t>
  </si>
  <si>
    <t>'shik'</t>
  </si>
  <si>
    <t>'orni'</t>
  </si>
  <si>
    <t>'cystath'</t>
  </si>
  <si>
    <t>'spacer1'</t>
  </si>
  <si>
    <t>'spacer2'</t>
  </si>
  <si>
    <t>'control8'</t>
  </si>
  <si>
    <t>[]</t>
  </si>
  <si>
    <t>'S'</t>
  </si>
  <si>
    <t>'P'</t>
  </si>
  <si>
    <t>'oor'</t>
  </si>
  <si>
    <t>'equ-l'</t>
  </si>
  <si>
    <t>'r2'</t>
  </si>
  <si>
    <t>mean(log2activities_scaled_fitted)</t>
  </si>
  <si>
    <t>std(log2activities_scaled_fitted)</t>
  </si>
  <si>
    <t>'precip'</t>
  </si>
  <si>
    <t>'PRECIP'</t>
  </si>
  <si>
    <t>'calc '</t>
  </si>
  <si>
    <t>'5nacl '</t>
  </si>
  <si>
    <t>'ru5p'</t>
  </si>
  <si>
    <t>'r5p'</t>
  </si>
  <si>
    <t>'e4p'</t>
  </si>
  <si>
    <t>'kdpg'</t>
  </si>
  <si>
    <t>'acp'</t>
  </si>
  <si>
    <t>'coa'</t>
  </si>
  <si>
    <t>'cit'</t>
  </si>
  <si>
    <t>'icit'</t>
  </si>
  <si>
    <t>μ – (.675)σ</t>
  </si>
  <si>
    <t>scoreabs</t>
  </si>
  <si>
    <t>score</t>
  </si>
  <si>
    <t>3xstd</t>
  </si>
  <si>
    <t>enz</t>
  </si>
  <si>
    <t>ADDED FROM ECOCYC (manually)</t>
  </si>
  <si>
    <t>m</t>
  </si>
  <si>
    <t>gene</t>
  </si>
  <si>
    <t>pfkA</t>
  </si>
  <si>
    <t>eno</t>
  </si>
  <si>
    <t>pykF</t>
  </si>
  <si>
    <t>pykA</t>
  </si>
  <si>
    <t>zwf</t>
  </si>
  <si>
    <t>gnd</t>
  </si>
  <si>
    <t>edd</t>
  </si>
  <si>
    <t>eda</t>
  </si>
  <si>
    <t>gltA</t>
  </si>
  <si>
    <t>icd</t>
  </si>
  <si>
    <t>maeA</t>
  </si>
  <si>
    <t>maeB</t>
  </si>
  <si>
    <t>ppc</t>
  </si>
  <si>
    <t>pck</t>
  </si>
  <si>
    <t>pta</t>
  </si>
  <si>
    <t>ackA</t>
  </si>
  <si>
    <t>acs</t>
  </si>
  <si>
    <t>aceA</t>
  </si>
  <si>
    <t>aceB</t>
  </si>
  <si>
    <t>/</t>
  </si>
  <si>
    <t>acP</t>
  </si>
  <si>
    <t>threo-icit</t>
  </si>
  <si>
    <t>3410-37000</t>
  </si>
  <si>
    <t>h2o</t>
  </si>
  <si>
    <t>NADP+</t>
  </si>
  <si>
    <t>hydrogencarbonat</t>
  </si>
  <si>
    <t>coA</t>
  </si>
  <si>
    <t>glyox</t>
  </si>
  <si>
    <t>S3</t>
  </si>
  <si>
    <t>na</t>
  </si>
  <si>
    <r>
      <t>S1 K</t>
    </r>
    <r>
      <rPr>
        <b/>
        <vertAlign val="subscript"/>
        <sz val="11"/>
        <color theme="1"/>
        <rFont val="Calibri"/>
        <family val="2"/>
        <scheme val="minor"/>
      </rPr>
      <t>M</t>
    </r>
    <r>
      <rPr>
        <b/>
        <sz val="11"/>
        <color theme="1"/>
        <rFont val="Calibri"/>
        <family val="2"/>
        <scheme val="minor"/>
      </rPr>
      <t xml:space="preserve"> [uM]</t>
    </r>
  </si>
  <si>
    <r>
      <t>S2 K</t>
    </r>
    <r>
      <rPr>
        <b/>
        <vertAlign val="subscript"/>
        <sz val="11"/>
        <color theme="1"/>
        <rFont val="Calibri"/>
        <family val="2"/>
        <scheme val="minor"/>
      </rPr>
      <t>M</t>
    </r>
    <r>
      <rPr>
        <b/>
        <sz val="11"/>
        <color theme="1"/>
        <rFont val="Calibri"/>
        <family val="2"/>
        <scheme val="minor"/>
      </rPr>
      <t xml:space="preserve"> [uM]</t>
    </r>
  </si>
  <si>
    <r>
      <t>S3 K</t>
    </r>
    <r>
      <rPr>
        <b/>
        <vertAlign val="subscript"/>
        <sz val="11"/>
        <color theme="1"/>
        <rFont val="Calibri"/>
        <family val="2"/>
        <scheme val="minor"/>
      </rPr>
      <t>M</t>
    </r>
    <r>
      <rPr>
        <b/>
        <sz val="11"/>
        <color theme="1"/>
        <rFont val="Calibri"/>
        <family val="2"/>
        <scheme val="minor"/>
      </rPr>
      <t xml:space="preserve"> [uM]</t>
    </r>
  </si>
  <si>
    <r>
      <t>maximum K</t>
    </r>
    <r>
      <rPr>
        <b/>
        <vertAlign val="subscript"/>
        <sz val="11"/>
        <color theme="1"/>
        <rFont val="Calibri"/>
        <family val="2"/>
        <scheme val="minor"/>
      </rPr>
      <t>M</t>
    </r>
    <r>
      <rPr>
        <b/>
        <sz val="11"/>
        <color theme="1"/>
        <rFont val="Calibri"/>
        <family val="2"/>
        <scheme val="minor"/>
      </rPr>
      <t xml:space="preserve"> [uM]</t>
    </r>
  </si>
  <si>
    <t>maximum measured intracellular concentration across studies [mM]</t>
  </si>
  <si>
    <t>Metabolite</t>
  </si>
  <si>
    <t>abbr.</t>
  </si>
  <si>
    <t>max(ALL)</t>
  </si>
  <si>
    <t>max(Bennett)</t>
  </si>
  <si>
    <t>max(Kochanowski)</t>
  </si>
  <si>
    <t>max(Gerosa)</t>
  </si>
  <si>
    <t>extended data in supplementary table 7</t>
  </si>
  <si>
    <r>
      <t>K</t>
    </r>
    <r>
      <rPr>
        <b/>
        <vertAlign val="subscript"/>
        <sz val="11"/>
        <color theme="1"/>
        <rFont val="Calibri"/>
        <family val="2"/>
        <scheme val="minor"/>
      </rPr>
      <t>M</t>
    </r>
    <r>
      <rPr>
        <b/>
        <sz val="11"/>
        <color theme="1"/>
        <rFont val="Calibri"/>
        <family val="2"/>
        <scheme val="minor"/>
      </rPr>
      <t xml:space="preserve"> values for substrates of tested enzymes obtained from the Ecocyc database</t>
    </r>
  </si>
  <si>
    <t>type</t>
  </si>
  <si>
    <t>sum of effectors</t>
  </si>
  <si>
    <t>split</t>
  </si>
  <si>
    <t>Pgi</t>
  </si>
  <si>
    <t>interm</t>
  </si>
  <si>
    <t>FbaA/B</t>
  </si>
  <si>
    <t>Pgl</t>
  </si>
  <si>
    <t>Rpi</t>
  </si>
  <si>
    <t>Rpe</t>
  </si>
  <si>
    <t>TktA/B</t>
  </si>
  <si>
    <t>TalA/B</t>
  </si>
  <si>
    <t>Tpi</t>
  </si>
  <si>
    <t>GapA</t>
  </si>
  <si>
    <t>Pgk</t>
  </si>
  <si>
    <t>Gpm</t>
  </si>
  <si>
    <t>Pdh</t>
  </si>
  <si>
    <t>AcnA/B</t>
  </si>
  <si>
    <t>SucAB</t>
  </si>
  <si>
    <t>SucCD</t>
  </si>
  <si>
    <t>Sdh</t>
  </si>
  <si>
    <t>Fum</t>
  </si>
  <si>
    <t>Mqo</t>
  </si>
  <si>
    <t>Mdh</t>
  </si>
  <si>
    <t>irrev</t>
  </si>
  <si>
    <t>PykF/A</t>
  </si>
  <si>
    <t>Pps</t>
  </si>
  <si>
    <t>other</t>
  </si>
  <si>
    <t>MaeA/B</t>
  </si>
  <si>
    <t>4d</t>
  </si>
  <si>
    <t>Zwf*</t>
  </si>
  <si>
    <t>Enzyme</t>
  </si>
  <si>
    <t>Effectors</t>
  </si>
  <si>
    <t>Mean (log2-fold activity change)</t>
  </si>
  <si>
    <t>Median (log2-fold activity change)</t>
  </si>
  <si>
    <t>Lower quantile (log2-fold activity change)</t>
  </si>
  <si>
    <t>Higher quantile (log2-fold activity change)</t>
  </si>
  <si>
    <t>1st quantile (log2-fold activity change)</t>
  </si>
  <si>
    <t>SCORE abs(1st quantile)</t>
  </si>
  <si>
    <t>hit (score &gt; 1.131)</t>
  </si>
  <si>
    <t>weak (score &gt; 0.565)</t>
  </si>
  <si>
    <t>mode</t>
  </si>
  <si>
    <t>strong effect (score &gt; 2.00)</t>
  </si>
  <si>
    <t>novel?</t>
  </si>
  <si>
    <t>Flag</t>
  </si>
  <si>
    <t>Any flag?</t>
  </si>
  <si>
    <t>ANY (database)</t>
  </si>
  <si>
    <t>ONLY Ecocyc</t>
  </si>
  <si>
    <t>ONLY BRENDA</t>
  </si>
  <si>
    <t>In Ecocyc</t>
  </si>
  <si>
    <t>In BRENDA</t>
  </si>
  <si>
    <t>Ecocyc∩BRENDA</t>
  </si>
  <si>
    <t>In SMRN</t>
  </si>
  <si>
    <t>Alternative reactant?</t>
  </si>
  <si>
    <t>n_ions</t>
  </si>
  <si>
    <t>ions excluded</t>
  </si>
  <si>
    <t>fit function</t>
  </si>
  <si>
    <t>venn id</t>
  </si>
  <si>
    <t>smrn</t>
  </si>
  <si>
    <t>Photometer</t>
  </si>
  <si>
    <t>id</t>
  </si>
  <si>
    <t xml:space="preserve">                     </t>
  </si>
  <si>
    <t>reactants-5</t>
  </si>
  <si>
    <t>add info</t>
  </si>
  <si>
    <t>6pgl</t>
  </si>
  <si>
    <t>CO2</t>
  </si>
  <si>
    <t>h20</t>
  </si>
  <si>
    <t>h20 -&gt; h+</t>
  </si>
  <si>
    <t>phosphate -&gt; hydrogencarbonate</t>
  </si>
  <si>
    <t>acetate -&gt; diphosphate</t>
  </si>
  <si>
    <t>Unit</t>
  </si>
  <si>
    <t>I</t>
  </si>
  <si>
    <t>II</t>
  </si>
  <si>
    <t>III</t>
  </si>
  <si>
    <t>IV</t>
  </si>
  <si>
    <t>V</t>
  </si>
  <si>
    <t>VI</t>
  </si>
  <si>
    <t>VII</t>
  </si>
  <si>
    <t>VIII</t>
  </si>
  <si>
    <t>Nr</t>
  </si>
  <si>
    <t>CCM</t>
  </si>
  <si>
    <t>glycolysis</t>
  </si>
  <si>
    <t>aa synth</t>
  </si>
  <si>
    <t>aa</t>
  </si>
  <si>
    <t>6-Phospho-D-glucono-1,5-lactone</t>
  </si>
  <si>
    <t>CAS/KEGG</t>
  </si>
  <si>
    <t>C00092</t>
  </si>
  <si>
    <t>C05345</t>
  </si>
  <si>
    <t>C00354</t>
  </si>
  <si>
    <t>C00111</t>
  </si>
  <si>
    <t>C00029</t>
  </si>
  <si>
    <t>C01159</t>
  </si>
  <si>
    <t>C00197</t>
  </si>
  <si>
    <t>C00631</t>
  </si>
  <si>
    <t>C00074</t>
  </si>
  <si>
    <t>C00022</t>
  </si>
  <si>
    <t>C00345</t>
  </si>
  <si>
    <t>C00199</t>
  </si>
  <si>
    <t>C00117</t>
  </si>
  <si>
    <t>C00279</t>
  </si>
  <si>
    <t>C04442</t>
  </si>
  <si>
    <t>C00227</t>
  </si>
  <si>
    <t>C00010</t>
  </si>
  <si>
    <t>C00158</t>
  </si>
  <si>
    <t>C00451</t>
  </si>
  <si>
    <t>C00026</t>
  </si>
  <si>
    <t>C00042</t>
  </si>
  <si>
    <t>C00122</t>
  </si>
  <si>
    <t>C00149</t>
  </si>
  <si>
    <t>C00036</t>
  </si>
  <si>
    <t>C00048</t>
  </si>
  <si>
    <t>C00003</t>
  </si>
  <si>
    <t>C00006</t>
  </si>
  <si>
    <t>C00020</t>
  </si>
  <si>
    <t>C00008</t>
  </si>
  <si>
    <t>C00002</t>
  </si>
  <si>
    <t>C00144</t>
  </si>
  <si>
    <t>C00035</t>
  </si>
  <si>
    <t>C00044</t>
  </si>
  <si>
    <t>C00055</t>
  </si>
  <si>
    <t>C00112</t>
  </si>
  <si>
    <t>C00063</t>
  </si>
  <si>
    <t>C00105</t>
  </si>
  <si>
    <t>C00015</t>
  </si>
  <si>
    <t>C00075</t>
  </si>
  <si>
    <t>C00130</t>
  </si>
  <si>
    <t>C00575</t>
  </si>
  <si>
    <t>C00942</t>
  </si>
  <si>
    <t>C00119</t>
  </si>
  <si>
    <t>C00166</t>
  </si>
  <si>
    <t>C00352</t>
  </si>
  <si>
    <t>C03878</t>
  </si>
  <si>
    <t>C00864</t>
  </si>
  <si>
    <t>C00155</t>
  </si>
  <si>
    <t>C00037</t>
  </si>
  <si>
    <t>C00065</t>
  </si>
  <si>
    <t>C00073</t>
  </si>
  <si>
    <t>C00049</t>
  </si>
  <si>
    <t>C00169</t>
  </si>
  <si>
    <t>C00051</t>
  </si>
  <si>
    <t>C00127</t>
  </si>
  <si>
    <t>C00004</t>
  </si>
  <si>
    <t>C00005</t>
  </si>
  <si>
    <t>C00016</t>
  </si>
  <si>
    <t>C00043</t>
  </si>
  <si>
    <t>C00118</t>
  </si>
  <si>
    <t>C00315</t>
  </si>
  <si>
    <t>C01228</t>
  </si>
  <si>
    <t>C00417</t>
  </si>
  <si>
    <t>C00024</t>
  </si>
  <si>
    <t>C00364</t>
  </si>
  <si>
    <t>C00459</t>
  </si>
  <si>
    <t>C00103</t>
  </si>
  <si>
    <t>C00446</t>
  </si>
  <si>
    <t>C01094</t>
  </si>
  <si>
    <t>C00116</t>
  </si>
  <si>
    <t>C00093</t>
  </si>
  <si>
    <t>C00152</t>
  </si>
  <si>
    <t>C00135</t>
  </si>
  <si>
    <t>C00079</t>
  </si>
  <si>
    <t>C00123</t>
  </si>
  <si>
    <t>C00263</t>
  </si>
  <si>
    <t>C00097</t>
  </si>
  <si>
    <t>C00493</t>
  </si>
  <si>
    <t>C00077</t>
  </si>
  <si>
    <t>C02291</t>
  </si>
  <si>
    <t>C00033</t>
  </si>
  <si>
    <t>C01236</t>
  </si>
  <si>
    <t>Mean [log2-fold activity change]</t>
  </si>
  <si>
    <t>Median [log2-fold activity change]</t>
  </si>
  <si>
    <t>Lower quantile [log2-fold activity change]</t>
  </si>
  <si>
    <t>Higher quantile [log2-fold activity change]</t>
  </si>
  <si>
    <t>1st quantile [log2-fold activity change]</t>
  </si>
  <si>
    <t>SCORE (abs 1st quantile)</t>
  </si>
  <si>
    <t>chemical similarity (simCOMP2-local)</t>
  </si>
  <si>
    <t>pathway1</t>
  </si>
  <si>
    <t>pathway2</t>
  </si>
  <si>
    <t>effectors</t>
  </si>
  <si>
    <t>enzymes</t>
  </si>
  <si>
    <t>ppp</t>
  </si>
  <si>
    <t>tca</t>
  </si>
  <si>
    <t>edp</t>
  </si>
  <si>
    <t>redox</t>
  </si>
  <si>
    <t>nucleotides</t>
  </si>
  <si>
    <t>nucl</t>
  </si>
  <si>
    <t>amino acids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</si>
</sst>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0" x14ac:knownFonts="1">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9"/>
      <color theme="1"/>
      <name val="Calibri Light"/>
      <family val="2"/>
      <scheme val="major"/>
    </font>
    <font>
      <b/>
      <sz val="11"/>
      <color theme="0" tint="-0.249977111117893"/>
      <name val="Calibri"/>
      <family val="2"/>
      <scheme val="minor"/>
    </font>
    <font>
      <sz val="11"/>
      <color theme="0" tint="-0.249977111117893"/>
      <name val="Calibri"/>
      <family val="2"/>
      <scheme val="minor"/>
    </font>
    <font>
      <sz val="11"/>
      <color rgb="FF000000"/>
      <name val="Calibri"/>
      <family val="2"/>
      <scheme val="minor"/>
    </font>
    <font>
      <b/>
      <sz val="11"/>
      <color rgb="FFFF0000"/>
      <name val="Calibri"/>
      <family val="2"/>
      <scheme val="minor"/>
    </font>
    <font>
      <sz val="9"/>
      <color theme="1"/>
      <name val="Calibri"/>
      <family val="2"/>
      <scheme val="minor"/>
    </font>
    <font>
      <b/>
      <sz val="16"/>
      <color theme="1"/>
      <name val="Calibri"/>
      <family val="2"/>
      <scheme val="minor"/>
    </font>
    <font>
      <sz val="10"/>
      <name val="Arial"/>
      <family val="2"/>
    </font>
    <font>
      <sz val="8"/>
      <name val="Calibri"/>
      <family val="2"/>
      <scheme val="minor"/>
    </font>
    <font>
      <sz val="10"/>
      <color theme="1"/>
      <name val="Arial"/>
      <family val="2"/>
    </font>
    <font>
      <b/>
      <sz val="14"/>
      <color theme="1"/>
      <name val="Calibri"/>
      <family val="2"/>
      <scheme val="minor"/>
    </font>
    <font>
      <b/>
      <sz val="10"/>
      <color theme="1"/>
      <name val="Arial"/>
      <family val="2"/>
    </font>
    <font>
      <sz val="11"/>
      <color rgb="FFFFFF00"/>
      <name val="Calibri"/>
      <family val="2"/>
      <scheme val="minor"/>
    </font>
    <font>
      <b/>
      <sz val="10"/>
      <color theme="0"/>
      <name val="Arial"/>
      <family val="2"/>
    </font>
    <font>
      <b/>
      <sz val="14"/>
      <color theme="0"/>
      <name val="Calibri"/>
      <family val="2"/>
      <scheme val="minor"/>
    </font>
    <font>
      <sz val="11"/>
      <color theme="0" tint="-0.34998626667073579"/>
      <name val="Calibri"/>
      <family val="2"/>
      <scheme val="minor"/>
    </font>
    <font>
      <b/>
      <u/>
      <sz val="11"/>
      <color theme="1"/>
      <name val="Calibri"/>
      <family val="2"/>
      <scheme val="minor"/>
    </font>
    <font>
      <b/>
      <sz val="14"/>
      <color theme="1"/>
      <name val="Arial"/>
      <family val="2"/>
    </font>
    <font>
      <b/>
      <sz val="11"/>
      <color theme="1"/>
      <name val="Arial"/>
      <family val="2"/>
    </font>
    <font>
      <sz val="14"/>
      <color theme="1"/>
      <name val="Arial"/>
      <family val="2"/>
    </font>
    <font>
      <sz val="14"/>
      <color theme="1"/>
      <name val="Calibri"/>
      <family val="2"/>
      <scheme val="minor"/>
    </font>
    <font>
      <b/>
      <sz val="11"/>
      <color rgb="FF000000"/>
      <name val="Calibri"/>
      <family val="2"/>
      <scheme val="minor"/>
    </font>
    <font>
      <b/>
      <sz val="12"/>
      <color theme="0"/>
      <name val="Calibri"/>
      <family val="2"/>
      <scheme val="minor"/>
    </font>
    <font>
      <sz val="12"/>
      <color theme="0"/>
      <name val="Calibri"/>
      <family val="2"/>
      <scheme val="minor"/>
    </font>
    <font>
      <b/>
      <sz val="8"/>
      <color theme="1"/>
      <name val="Calibri"/>
      <family val="2"/>
      <scheme val="minor"/>
    </font>
    <font>
      <b/>
      <sz val="11"/>
      <color theme="2" tint="-0.499984740745262"/>
      <name val="Calibri"/>
      <family val="2"/>
      <scheme val="minor"/>
    </font>
    <font>
      <sz val="8"/>
      <color theme="1"/>
      <name val="Calibri"/>
      <family val="2"/>
      <scheme val="minor"/>
    </font>
    <font>
      <b/>
      <sz val="8"/>
      <color theme="0"/>
      <name val="Calibri"/>
      <family val="2"/>
      <scheme val="minor"/>
    </font>
    <font>
      <b/>
      <vertAlign val="subscript"/>
      <sz val="11"/>
      <color theme="1"/>
      <name val="Calibri"/>
      <family val="2"/>
      <scheme val="minor"/>
    </font>
    <font>
      <b/>
      <sz val="12"/>
      <color theme="1"/>
      <name val="Calibri"/>
      <family val="2"/>
      <scheme val="minor"/>
    </font>
    <font>
      <b/>
      <u/>
      <sz val="11"/>
      <color rgb="FFFFC000"/>
      <name val="Calibri"/>
      <family val="2"/>
      <scheme val="minor"/>
    </font>
    <font>
      <b/>
      <u/>
      <sz val="11"/>
      <color theme="0" tint="-0.34998626667073579"/>
      <name val="Calibri"/>
      <family val="2"/>
      <scheme val="minor"/>
    </font>
    <font>
      <b/>
      <sz val="11"/>
      <color rgb="FFFFC000"/>
      <name val="Calibri"/>
      <family val="2"/>
      <scheme val="minor"/>
    </font>
    <font>
      <u/>
      <sz val="11"/>
      <color theme="10"/>
      <name val="Calibri"/>
      <family val="2"/>
      <scheme val="minor"/>
    </font>
    <font>
      <u/>
      <sz val="11"/>
      <color theme="1"/>
      <name val="Calibri"/>
      <family val="2"/>
      <scheme val="minor"/>
    </font>
  </fonts>
  <fills count="29">
    <fill>
      <patternFill patternType="none"/>
    </fill>
    <fill>
      <patternFill patternType="gray125"/>
    </fill>
    <fill>
      <patternFill patternType="solid">
        <fgColor rgb="FF92D050"/>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C000"/>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499984740745262"/>
        <bgColor indexed="64"/>
      </patternFill>
    </fill>
    <fill>
      <patternFill patternType="solid">
        <fgColor rgb="FFFF0000"/>
        <bgColor indexed="64"/>
      </patternFill>
    </fill>
    <fill>
      <patternFill patternType="solid">
        <fgColor rgb="FF7030A0"/>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rgb="FF00B050"/>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rgb="FF00B0F0"/>
        <bgColor indexed="64"/>
      </patternFill>
    </fill>
    <fill>
      <patternFill patternType="solid">
        <fgColor rgb="FF0070C0"/>
        <bgColor indexed="64"/>
      </patternFill>
    </fill>
    <fill>
      <patternFill patternType="solid">
        <fgColor theme="9" tint="-0.249977111117893"/>
        <bgColor indexed="64"/>
      </patternFill>
    </fill>
    <fill>
      <patternFill patternType="solid">
        <fgColor theme="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1" tint="0.34998626667073579"/>
        <bgColor indexed="64"/>
      </patternFill>
    </fill>
  </fills>
  <borders count="2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s>
  <cellStyleXfs count="3">
    <xf numFmtId="0" fontId="0" fillId="0" borderId="0"/>
    <xf numFmtId="0" fontId="12" fillId="0" borderId="0"/>
    <xf numFmtId="0" fontId="38" fillId="0" borderId="0" applyNumberFormat="0" applyFill="0" applyBorder="0" applyAlignment="0" applyProtection="0"/>
  </cellStyleXfs>
  <cellXfs count="299">
    <xf numFmtId="0" fontId="0" fillId="0" borderId="0" xfId="0"/>
    <xf numFmtId="0" fontId="0" fillId="5" borderId="0" xfId="0" applyFill="1" applyAlignment="1">
      <alignment horizontal="center"/>
    </xf>
    <xf numFmtId="0" fontId="7" fillId="0" borderId="0" xfId="0" applyFont="1" applyAlignment="1">
      <alignment horizontal="center"/>
    </xf>
    <xf numFmtId="0" fontId="0" fillId="3" borderId="0" xfId="0" applyFill="1"/>
    <xf numFmtId="0" fontId="0" fillId="0" borderId="0" xfId="0" applyAlignment="1">
      <alignment horizontal="center"/>
    </xf>
    <xf numFmtId="0" fontId="0" fillId="4" borderId="0" xfId="0" applyFill="1" applyAlignment="1">
      <alignment horizontal="center"/>
    </xf>
    <xf numFmtId="0" fontId="3" fillId="0" borderId="0" xfId="0" applyFont="1"/>
    <xf numFmtId="0" fontId="0" fillId="0" borderId="0" xfId="0" applyAlignment="1">
      <alignment horizontal="left"/>
    </xf>
    <xf numFmtId="0" fontId="0" fillId="7" borderId="0" xfId="0" applyFill="1" applyAlignment="1">
      <alignment horizontal="center"/>
    </xf>
    <xf numFmtId="0" fontId="0" fillId="8" borderId="0" xfId="0" applyFill="1"/>
    <xf numFmtId="0" fontId="8" fillId="0" borderId="0" xfId="0" applyFont="1"/>
    <xf numFmtId="0" fontId="0" fillId="9" borderId="0" xfId="0" applyFill="1"/>
    <xf numFmtId="0" fontId="0" fillId="0" borderId="0" xfId="0" quotePrefix="1"/>
    <xf numFmtId="0" fontId="0" fillId="10" borderId="0" xfId="0" applyFill="1" applyAlignment="1">
      <alignment horizontal="center"/>
    </xf>
    <xf numFmtId="0" fontId="0" fillId="10" borderId="0" xfId="0" applyFill="1"/>
    <xf numFmtId="0" fontId="3" fillId="0" borderId="0" xfId="0" applyFont="1" applyAlignment="1">
      <alignment horizontal="left"/>
    </xf>
    <xf numFmtId="0" fontId="0" fillId="0" borderId="3" xfId="0" applyBorder="1"/>
    <xf numFmtId="0" fontId="4" fillId="11" borderId="0" xfId="0" applyFont="1" applyFill="1"/>
    <xf numFmtId="0" fontId="1" fillId="11" borderId="0" xfId="0" applyFont="1" applyFill="1"/>
    <xf numFmtId="0" fontId="0" fillId="11" borderId="0" xfId="0" applyFill="1"/>
    <xf numFmtId="0" fontId="0" fillId="12" borderId="0" xfId="0" applyFill="1"/>
    <xf numFmtId="0" fontId="3" fillId="2" borderId="8" xfId="0" applyFont="1" applyFill="1" applyBorder="1" applyAlignment="1">
      <alignment horizontal="right"/>
    </xf>
    <xf numFmtId="0" fontId="3" fillId="8" borderId="9" xfId="0" applyFont="1" applyFill="1" applyBorder="1" applyAlignment="1">
      <alignment horizontal="right"/>
    </xf>
    <xf numFmtId="0" fontId="3" fillId="2" borderId="9" xfId="0" applyFont="1" applyFill="1" applyBorder="1" applyAlignment="1">
      <alignment horizontal="right"/>
    </xf>
    <xf numFmtId="0" fontId="3" fillId="13" borderId="10" xfId="0" applyFont="1" applyFill="1" applyBorder="1" applyAlignment="1">
      <alignment horizontal="right"/>
    </xf>
    <xf numFmtId="0" fontId="3" fillId="0" borderId="3" xfId="0" applyFont="1" applyBorder="1" applyAlignment="1">
      <alignment horizontal="center"/>
    </xf>
    <xf numFmtId="0" fontId="3" fillId="0" borderId="0" xfId="0" applyFont="1" applyAlignment="1">
      <alignment horizontal="center"/>
    </xf>
    <xf numFmtId="0" fontId="0" fillId="14" borderId="0" xfId="0" applyFill="1" applyAlignment="1">
      <alignment horizontal="center"/>
    </xf>
    <xf numFmtId="0" fontId="0" fillId="4" borderId="0" xfId="0" applyFill="1" applyAlignment="1">
      <alignment horizontal="left"/>
    </xf>
    <xf numFmtId="0" fontId="0" fillId="4" borderId="0" xfId="0" applyFill="1"/>
    <xf numFmtId="0" fontId="0" fillId="6" borderId="0" xfId="0" applyFill="1" applyAlignment="1">
      <alignment horizontal="center"/>
    </xf>
    <xf numFmtId="0" fontId="0" fillId="15" borderId="0" xfId="0" applyFill="1" applyAlignment="1">
      <alignment horizontal="left"/>
    </xf>
    <xf numFmtId="0" fontId="0" fillId="15" borderId="0" xfId="0" applyFill="1" applyAlignment="1">
      <alignment horizontal="center"/>
    </xf>
    <xf numFmtId="0" fontId="0" fillId="9" borderId="0" xfId="0" applyFill="1" applyAlignment="1">
      <alignment horizontal="center"/>
    </xf>
    <xf numFmtId="0" fontId="0" fillId="8" borderId="0" xfId="0" applyFill="1" applyAlignment="1">
      <alignment horizontal="center"/>
    </xf>
    <xf numFmtId="0" fontId="0" fillId="5" borderId="0" xfId="0" applyFill="1"/>
    <xf numFmtId="0" fontId="0" fillId="7" borderId="0" xfId="0" applyFill="1"/>
    <xf numFmtId="0" fontId="0" fillId="15" borderId="0" xfId="0" applyFill="1"/>
    <xf numFmtId="0" fontId="9" fillId="8" borderId="0" xfId="0" applyFont="1" applyFill="1" applyAlignment="1">
      <alignment horizontal="center"/>
    </xf>
    <xf numFmtId="0" fontId="2" fillId="8" borderId="0" xfId="0" applyFont="1" applyFill="1" applyAlignment="1">
      <alignment horizontal="center"/>
    </xf>
    <xf numFmtId="0" fontId="0" fillId="5" borderId="0" xfId="0" applyFill="1" applyAlignment="1">
      <alignment horizontal="left"/>
    </xf>
    <xf numFmtId="0" fontId="0" fillId="7" borderId="0" xfId="0" applyFill="1" applyAlignment="1">
      <alignment horizontal="left"/>
    </xf>
    <xf numFmtId="0" fontId="0" fillId="12" borderId="0" xfId="0" applyFill="1" applyAlignment="1">
      <alignment horizontal="center"/>
    </xf>
    <xf numFmtId="0" fontId="0" fillId="14" borderId="0" xfId="0" applyFill="1"/>
    <xf numFmtId="0" fontId="0" fillId="16" borderId="0" xfId="0" applyFill="1" applyAlignment="1">
      <alignment horizontal="center"/>
    </xf>
    <xf numFmtId="0" fontId="0" fillId="17" borderId="0" xfId="0" applyFill="1" applyAlignment="1">
      <alignment horizontal="center"/>
    </xf>
    <xf numFmtId="0" fontId="0" fillId="17" borderId="0" xfId="0" applyFill="1"/>
    <xf numFmtId="164" fontId="0" fillId="0" borderId="0" xfId="0" applyNumberFormat="1" applyAlignment="1">
      <alignment horizontal="center"/>
    </xf>
    <xf numFmtId="0" fontId="1" fillId="0" borderId="0" xfId="0" applyFont="1"/>
    <xf numFmtId="0" fontId="1" fillId="0" borderId="0" xfId="0" applyFont="1" applyAlignment="1">
      <alignment horizontal="center"/>
    </xf>
    <xf numFmtId="0" fontId="0" fillId="0" borderId="6" xfId="0" applyBorder="1" applyAlignment="1">
      <alignment horizontal="left"/>
    </xf>
    <xf numFmtId="0" fontId="14" fillId="0" borderId="0" xfId="0" applyFont="1"/>
    <xf numFmtId="0" fontId="15" fillId="0" borderId="0" xfId="0" applyFont="1"/>
    <xf numFmtId="0" fontId="11" fillId="0" borderId="0" xfId="0" applyFont="1"/>
    <xf numFmtId="0" fontId="0" fillId="2" borderId="0" xfId="0" applyFill="1" applyAlignment="1">
      <alignment horizontal="center"/>
    </xf>
    <xf numFmtId="0" fontId="3" fillId="6" borderId="0" xfId="0" applyFont="1" applyFill="1" applyAlignment="1">
      <alignment horizontal="center"/>
    </xf>
    <xf numFmtId="0" fontId="4" fillId="0" borderId="0" xfId="0" applyFont="1"/>
    <xf numFmtId="0" fontId="19" fillId="0" borderId="0" xfId="0" applyFont="1"/>
    <xf numFmtId="0" fontId="17" fillId="0" borderId="0" xfId="0" applyFont="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10" borderId="15" xfId="0" applyFill="1" applyBorder="1" applyAlignment="1">
      <alignment horizontal="center"/>
    </xf>
    <xf numFmtId="0" fontId="0" fillId="0" borderId="15"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2" borderId="15" xfId="0" applyFill="1" applyBorder="1" applyAlignment="1">
      <alignment horizontal="center"/>
    </xf>
    <xf numFmtId="0" fontId="0" fillId="12" borderId="15" xfId="0" applyFill="1" applyBorder="1" applyAlignment="1">
      <alignment horizontal="center"/>
    </xf>
    <xf numFmtId="0" fontId="0" fillId="8" borderId="15" xfId="0" applyFill="1" applyBorder="1" applyAlignment="1">
      <alignment horizontal="center"/>
    </xf>
    <xf numFmtId="0" fontId="0" fillId="6" borderId="15" xfId="0" applyFill="1" applyBorder="1" applyAlignment="1">
      <alignment horizontal="center"/>
    </xf>
    <xf numFmtId="0" fontId="0" fillId="10" borderId="17" xfId="0" applyFill="1" applyBorder="1" applyAlignment="1">
      <alignment horizontal="center"/>
    </xf>
    <xf numFmtId="0" fontId="0" fillId="10" borderId="18" xfId="0" applyFill="1" applyBorder="1" applyAlignment="1">
      <alignment horizontal="center"/>
    </xf>
    <xf numFmtId="0" fontId="0" fillId="2" borderId="17" xfId="0" applyFill="1" applyBorder="1" applyAlignment="1">
      <alignment horizontal="center"/>
    </xf>
    <xf numFmtId="0" fontId="0" fillId="2" borderId="18" xfId="0" applyFill="1" applyBorder="1" applyAlignment="1">
      <alignment horizontal="center"/>
    </xf>
    <xf numFmtId="0" fontId="4" fillId="11" borderId="17" xfId="0" applyFont="1" applyFill="1" applyBorder="1" applyAlignment="1">
      <alignment horizontal="center"/>
    </xf>
    <xf numFmtId="0" fontId="4" fillId="11" borderId="18" xfId="0" applyFont="1" applyFill="1" applyBorder="1" applyAlignment="1">
      <alignment horizontal="center"/>
    </xf>
    <xf numFmtId="0" fontId="4" fillId="0" borderId="0" xfId="0" applyFont="1" applyAlignment="1">
      <alignment horizontal="center"/>
    </xf>
    <xf numFmtId="0" fontId="1" fillId="10" borderId="8" xfId="0" applyFont="1" applyFill="1" applyBorder="1" applyAlignment="1">
      <alignment horizontal="center"/>
    </xf>
    <xf numFmtId="0" fontId="3" fillId="2" borderId="9" xfId="0" applyFont="1" applyFill="1" applyBorder="1" applyAlignment="1">
      <alignment horizontal="center"/>
    </xf>
    <xf numFmtId="0" fontId="3" fillId="2" borderId="10" xfId="0" applyFont="1" applyFill="1" applyBorder="1" applyAlignment="1">
      <alignment horizontal="center"/>
    </xf>
    <xf numFmtId="0" fontId="3" fillId="0" borderId="11" xfId="0" applyFont="1" applyBorder="1" applyAlignment="1">
      <alignment horizontal="left"/>
    </xf>
    <xf numFmtId="0" fontId="20" fillId="0" borderId="0" xfId="0" applyFont="1" applyAlignment="1">
      <alignment horizontal="center"/>
    </xf>
    <xf numFmtId="0" fontId="20" fillId="0" borderId="0" xfId="0" applyFont="1"/>
    <xf numFmtId="0" fontId="4" fillId="11" borderId="0" xfId="0" applyFont="1" applyFill="1" applyAlignment="1">
      <alignment horizontal="center"/>
    </xf>
    <xf numFmtId="0" fontId="7" fillId="0" borderId="17" xfId="0" applyFont="1" applyBorder="1" applyAlignment="1">
      <alignment horizontal="center"/>
    </xf>
    <xf numFmtId="0" fontId="7" fillId="0" borderId="18" xfId="0" applyFont="1" applyBorder="1" applyAlignment="1">
      <alignment horizontal="center"/>
    </xf>
    <xf numFmtId="0" fontId="4" fillId="11" borderId="15" xfId="0" applyFont="1" applyFill="1" applyBorder="1" applyAlignment="1">
      <alignment horizontal="center"/>
    </xf>
    <xf numFmtId="0" fontId="4" fillId="2" borderId="0" xfId="0" applyFont="1" applyFill="1" applyAlignment="1">
      <alignment horizontal="center"/>
    </xf>
    <xf numFmtId="0" fontId="4" fillId="10" borderId="0" xfId="0" applyFont="1" applyFill="1" applyAlignment="1">
      <alignment horizontal="center"/>
    </xf>
    <xf numFmtId="0" fontId="3" fillId="0" borderId="14" xfId="0" applyFont="1" applyBorder="1" applyAlignment="1">
      <alignment horizontal="left"/>
    </xf>
    <xf numFmtId="0" fontId="3" fillId="0" borderId="16" xfId="0" applyFont="1" applyBorder="1" applyAlignment="1">
      <alignment horizontal="left"/>
    </xf>
    <xf numFmtId="0" fontId="6" fillId="0" borderId="14" xfId="0" applyFont="1" applyBorder="1" applyAlignment="1">
      <alignment horizontal="left"/>
    </xf>
    <xf numFmtId="0" fontId="6" fillId="0" borderId="16" xfId="0" applyFont="1" applyBorder="1" applyAlignment="1">
      <alignment horizontal="left"/>
    </xf>
    <xf numFmtId="0" fontId="1" fillId="0" borderId="0" xfId="0" applyFont="1" applyAlignment="1">
      <alignment horizontal="left"/>
    </xf>
    <xf numFmtId="0" fontId="0" fillId="8" borderId="18" xfId="0" applyFill="1" applyBorder="1" applyAlignment="1">
      <alignment horizontal="center"/>
    </xf>
    <xf numFmtId="0" fontId="3" fillId="2" borderId="8" xfId="0" applyFont="1" applyFill="1" applyBorder="1" applyAlignment="1">
      <alignment horizontal="center"/>
    </xf>
    <xf numFmtId="0" fontId="1" fillId="10" borderId="9" xfId="0" applyFont="1" applyFill="1" applyBorder="1" applyAlignment="1">
      <alignment horizontal="center"/>
    </xf>
    <xf numFmtId="0" fontId="1" fillId="11" borderId="10" xfId="0" applyFont="1" applyFill="1" applyBorder="1" applyAlignment="1">
      <alignment horizontal="center"/>
    </xf>
    <xf numFmtId="0" fontId="3" fillId="8" borderId="9" xfId="0" applyFont="1" applyFill="1" applyBorder="1" applyAlignment="1">
      <alignment horizontal="center"/>
    </xf>
    <xf numFmtId="0" fontId="3" fillId="14" borderId="9" xfId="0" applyFont="1" applyFill="1" applyBorder="1" applyAlignment="1">
      <alignment horizontal="center"/>
    </xf>
    <xf numFmtId="0" fontId="3" fillId="14" borderId="10" xfId="0" applyFont="1" applyFill="1" applyBorder="1" applyAlignment="1">
      <alignment horizontal="center"/>
    </xf>
    <xf numFmtId="0" fontId="3" fillId="8" borderId="8" xfId="0" applyFont="1" applyFill="1" applyBorder="1" applyAlignment="1">
      <alignment horizontal="center"/>
    </xf>
    <xf numFmtId="0" fontId="1" fillId="11" borderId="8" xfId="0" applyFont="1" applyFill="1" applyBorder="1" applyAlignment="1">
      <alignment horizontal="center"/>
    </xf>
    <xf numFmtId="0" fontId="1" fillId="11" borderId="9" xfId="0" applyFont="1" applyFill="1" applyBorder="1" applyAlignment="1">
      <alignment horizontal="center"/>
    </xf>
    <xf numFmtId="0" fontId="1" fillId="10" borderId="10" xfId="0" applyFont="1" applyFill="1" applyBorder="1" applyAlignment="1">
      <alignment horizontal="center"/>
    </xf>
    <xf numFmtId="0" fontId="3" fillId="8" borderId="10" xfId="0" applyFont="1" applyFill="1" applyBorder="1" applyAlignment="1">
      <alignment horizontal="center"/>
    </xf>
    <xf numFmtId="0" fontId="20" fillId="0" borderId="15" xfId="0" applyFont="1" applyBorder="1" applyAlignment="1">
      <alignment horizontal="center"/>
    </xf>
    <xf numFmtId="0" fontId="20" fillId="0" borderId="17" xfId="0" applyFont="1" applyBorder="1" applyAlignment="1">
      <alignment horizontal="center"/>
    </xf>
    <xf numFmtId="0" fontId="20" fillId="0" borderId="18" xfId="0" applyFont="1" applyBorder="1" applyAlignment="1">
      <alignment horizontal="center"/>
    </xf>
    <xf numFmtId="0" fontId="3" fillId="12" borderId="10" xfId="0" applyFont="1" applyFill="1" applyBorder="1" applyAlignment="1">
      <alignment horizontal="center"/>
    </xf>
    <xf numFmtId="0" fontId="3" fillId="2" borderId="0" xfId="0" applyFont="1" applyFill="1" applyAlignment="1">
      <alignment horizontal="center"/>
    </xf>
    <xf numFmtId="0" fontId="3" fillId="8" borderId="0" xfId="0" applyFont="1" applyFill="1" applyAlignment="1">
      <alignment horizontal="center"/>
    </xf>
    <xf numFmtId="0" fontId="3" fillId="14" borderId="0" xfId="0" applyFont="1" applyFill="1" applyAlignment="1">
      <alignment horizontal="center"/>
    </xf>
    <xf numFmtId="0" fontId="1" fillId="10" borderId="0" xfId="0" applyFont="1" applyFill="1" applyAlignment="1">
      <alignment horizontal="center"/>
    </xf>
    <xf numFmtId="0" fontId="1" fillId="11" borderId="0" xfId="0" applyFont="1" applyFill="1" applyAlignment="1">
      <alignment horizontal="center"/>
    </xf>
    <xf numFmtId="0" fontId="21" fillId="0" borderId="0" xfId="0" applyFont="1" applyAlignment="1">
      <alignment horizontal="center"/>
    </xf>
    <xf numFmtId="0" fontId="5" fillId="0" borderId="3" xfId="0" applyFont="1" applyBorder="1" applyAlignment="1">
      <alignment horizontal="left"/>
    </xf>
    <xf numFmtId="0" fontId="2" fillId="0" borderId="0" xfId="0" applyFont="1"/>
    <xf numFmtId="0" fontId="5" fillId="0" borderId="0" xfId="0" applyFont="1" applyAlignment="1">
      <alignment horizontal="left"/>
    </xf>
    <xf numFmtId="0" fontId="0" fillId="0" borderId="0" xfId="0" applyAlignment="1">
      <alignment horizontal="right"/>
    </xf>
    <xf numFmtId="0" fontId="5" fillId="0" borderId="0" xfId="0" applyFont="1" applyAlignment="1">
      <alignment horizontal="right"/>
    </xf>
    <xf numFmtId="0" fontId="5" fillId="0" borderId="1" xfId="0" applyFont="1" applyBorder="1" applyAlignment="1">
      <alignment horizontal="left"/>
    </xf>
    <xf numFmtId="0" fontId="5" fillId="0" borderId="3" xfId="0" applyFont="1" applyBorder="1" applyAlignment="1">
      <alignment horizontal="center"/>
    </xf>
    <xf numFmtId="0" fontId="5" fillId="0" borderId="2" xfId="0" applyFont="1" applyBorder="1" applyAlignment="1">
      <alignment horizontal="left"/>
    </xf>
    <xf numFmtId="0" fontId="5" fillId="0" borderId="4" xfId="0" applyFont="1" applyBorder="1" applyAlignment="1">
      <alignment horizontal="left"/>
    </xf>
    <xf numFmtId="0" fontId="5" fillId="0" borderId="5" xfId="0" applyFont="1" applyBorder="1" applyAlignment="1">
      <alignment horizontal="left"/>
    </xf>
    <xf numFmtId="0" fontId="0" fillId="0" borderId="6" xfId="0" applyBorder="1" applyAlignment="1">
      <alignment horizontal="center"/>
    </xf>
    <xf numFmtId="0" fontId="0" fillId="0" borderId="7" xfId="0" applyBorder="1" applyAlignment="1">
      <alignment horizontal="center"/>
    </xf>
    <xf numFmtId="0" fontId="3" fillId="0" borderId="3" xfId="0" applyFont="1" applyBorder="1"/>
    <xf numFmtId="0" fontId="10" fillId="0" borderId="3" xfId="0" applyFont="1" applyBorder="1"/>
    <xf numFmtId="0" fontId="16" fillId="0" borderId="3" xfId="0" applyFont="1" applyBorder="1" applyAlignment="1">
      <alignment horizontal="left"/>
    </xf>
    <xf numFmtId="0" fontId="16" fillId="0" borderId="0" xfId="0" applyFont="1"/>
    <xf numFmtId="0" fontId="14" fillId="0" borderId="0" xfId="0" applyFont="1" applyAlignment="1">
      <alignment horizontal="left"/>
    </xf>
    <xf numFmtId="0" fontId="14" fillId="0" borderId="0" xfId="0" applyFont="1" applyAlignment="1">
      <alignment horizontal="center"/>
    </xf>
    <xf numFmtId="0" fontId="0" fillId="0" borderId="19" xfId="0" applyBorder="1"/>
    <xf numFmtId="0" fontId="3" fillId="0" borderId="19" xfId="0" applyFont="1" applyBorder="1" applyAlignment="1">
      <alignment horizontal="center"/>
    </xf>
    <xf numFmtId="0" fontId="22" fillId="0" borderId="19" xfId="0" applyFont="1" applyBorder="1"/>
    <xf numFmtId="0" fontId="22" fillId="0" borderId="19" xfId="0" applyFont="1" applyBorder="1" applyAlignment="1">
      <alignment horizontal="center"/>
    </xf>
    <xf numFmtId="0" fontId="24" fillId="0" borderId="19" xfId="0" applyFont="1" applyBorder="1"/>
    <xf numFmtId="0" fontId="25" fillId="0" borderId="0" xfId="0" applyFont="1"/>
    <xf numFmtId="49" fontId="23" fillId="0" borderId="19" xfId="0" applyNumberFormat="1" applyFont="1" applyBorder="1" applyAlignment="1">
      <alignment horizontal="center"/>
    </xf>
    <xf numFmtId="0" fontId="23" fillId="0" borderId="0" xfId="0" applyFont="1" applyAlignment="1">
      <alignment horizontal="center"/>
    </xf>
    <xf numFmtId="0" fontId="3" fillId="0" borderId="19" xfId="0" applyFont="1" applyBorder="1"/>
    <xf numFmtId="0" fontId="3" fillId="17" borderId="19" xfId="0" applyFont="1" applyFill="1" applyBorder="1"/>
    <xf numFmtId="0" fontId="0" fillId="0" borderId="19" xfId="0" applyBorder="1" applyAlignment="1">
      <alignment horizontal="center"/>
    </xf>
    <xf numFmtId="0" fontId="0" fillId="17" borderId="19" xfId="0" applyFill="1" applyBorder="1" applyAlignment="1">
      <alignment horizontal="center"/>
    </xf>
    <xf numFmtId="0" fontId="0" fillId="3" borderId="19" xfId="0" applyFill="1" applyBorder="1" applyAlignment="1">
      <alignment horizontal="center"/>
    </xf>
    <xf numFmtId="0" fontId="1" fillId="18" borderId="0" xfId="0" applyFont="1" applyFill="1" applyAlignment="1">
      <alignment horizontal="center"/>
    </xf>
    <xf numFmtId="0" fontId="26" fillId="0" borderId="19" xfId="0" applyFont="1" applyBorder="1"/>
    <xf numFmtId="0" fontId="1" fillId="18" borderId="19" xfId="0" applyFont="1" applyFill="1" applyBorder="1" applyAlignment="1">
      <alignment horizontal="center"/>
    </xf>
    <xf numFmtId="0" fontId="3" fillId="0" borderId="20" xfId="0" applyFont="1" applyBorder="1"/>
    <xf numFmtId="0" fontId="0" fillId="0" borderId="20" xfId="0" applyBorder="1" applyAlignment="1">
      <alignment horizontal="center"/>
    </xf>
    <xf numFmtId="0" fontId="0" fillId="17" borderId="20" xfId="0" applyFill="1" applyBorder="1" applyAlignment="1">
      <alignment horizontal="center"/>
    </xf>
    <xf numFmtId="0" fontId="0" fillId="3" borderId="20" xfId="0" applyFill="1" applyBorder="1" applyAlignment="1">
      <alignment horizontal="center"/>
    </xf>
    <xf numFmtId="0" fontId="0" fillId="0" borderId="20" xfId="0" applyBorder="1"/>
    <xf numFmtId="0" fontId="1" fillId="0" borderId="20" xfId="0" applyFont="1" applyBorder="1" applyAlignment="1">
      <alignment horizontal="center"/>
    </xf>
    <xf numFmtId="0" fontId="0" fillId="3" borderId="20" xfId="0" applyFill="1" applyBorder="1"/>
    <xf numFmtId="0" fontId="0" fillId="3" borderId="19" xfId="0" applyFill="1" applyBorder="1"/>
    <xf numFmtId="0" fontId="3" fillId="8" borderId="0" xfId="0" applyFont="1" applyFill="1"/>
    <xf numFmtId="0" fontId="1" fillId="8" borderId="0" xfId="0" applyFont="1" applyFill="1" applyAlignment="1">
      <alignment horizontal="center"/>
    </xf>
    <xf numFmtId="0" fontId="1" fillId="10" borderId="20" xfId="0" applyFont="1" applyFill="1" applyBorder="1" applyAlignment="1">
      <alignment horizontal="center"/>
    </xf>
    <xf numFmtId="0" fontId="1" fillId="10" borderId="19" xfId="0" applyFont="1" applyFill="1" applyBorder="1" applyAlignment="1">
      <alignment horizontal="center"/>
    </xf>
    <xf numFmtId="0" fontId="3" fillId="8" borderId="19" xfId="0" applyFont="1" applyFill="1" applyBorder="1"/>
    <xf numFmtId="0" fontId="1" fillId="0" borderId="19" xfId="0" applyFont="1" applyBorder="1" applyAlignment="1">
      <alignment horizontal="center"/>
    </xf>
    <xf numFmtId="0" fontId="3" fillId="0" borderId="19" xfId="0" applyFont="1" applyBorder="1" applyAlignment="1">
      <alignment horizontal="left"/>
    </xf>
    <xf numFmtId="0" fontId="3" fillId="14" borderId="19" xfId="0" applyFont="1" applyFill="1" applyBorder="1" applyAlignment="1">
      <alignment horizontal="left"/>
    </xf>
    <xf numFmtId="0" fontId="3" fillId="0" borderId="21" xfId="0" applyFont="1" applyBorder="1" applyAlignment="1">
      <alignment horizontal="left"/>
    </xf>
    <xf numFmtId="0" fontId="0" fillId="14" borderId="19" xfId="0" applyFill="1" applyBorder="1" applyAlignment="1">
      <alignment horizontal="center"/>
    </xf>
    <xf numFmtId="0" fontId="3" fillId="14" borderId="0" xfId="0" applyFont="1" applyFill="1" applyAlignment="1">
      <alignment horizontal="left"/>
    </xf>
    <xf numFmtId="0" fontId="3" fillId="4" borderId="0" xfId="0" applyFont="1" applyFill="1" applyAlignment="1">
      <alignment horizontal="center"/>
    </xf>
    <xf numFmtId="0" fontId="3" fillId="19" borderId="0" xfId="0" applyFont="1" applyFill="1" applyAlignment="1">
      <alignment horizontal="center"/>
    </xf>
    <xf numFmtId="0" fontId="3" fillId="20" borderId="0" xfId="0" applyFont="1" applyFill="1" applyAlignment="1">
      <alignment horizontal="center"/>
    </xf>
    <xf numFmtId="0" fontId="27" fillId="21" borderId="19" xfId="0" applyFont="1" applyFill="1" applyBorder="1" applyAlignment="1">
      <alignment horizontal="center"/>
    </xf>
    <xf numFmtId="0" fontId="3" fillId="14" borderId="19" xfId="0" applyFont="1" applyFill="1" applyBorder="1"/>
    <xf numFmtId="0" fontId="28" fillId="11" borderId="19" xfId="0" applyFont="1" applyFill="1" applyBorder="1" applyAlignment="1">
      <alignment horizontal="center"/>
    </xf>
    <xf numFmtId="0" fontId="27" fillId="11" borderId="19" xfId="0" applyFont="1" applyFill="1" applyBorder="1" applyAlignment="1">
      <alignment horizontal="center"/>
    </xf>
    <xf numFmtId="0" fontId="28" fillId="0" borderId="19" xfId="0" applyFont="1" applyBorder="1" applyAlignment="1">
      <alignment horizontal="center"/>
    </xf>
    <xf numFmtId="0" fontId="0" fillId="21" borderId="0" xfId="0" applyFill="1"/>
    <xf numFmtId="0" fontId="1" fillId="21" borderId="0" xfId="0" applyFont="1" applyFill="1" applyAlignment="1">
      <alignment horizontal="center"/>
    </xf>
    <xf numFmtId="0" fontId="29" fillId="12" borderId="19" xfId="0" applyFont="1" applyFill="1" applyBorder="1" applyAlignment="1">
      <alignment horizontal="center"/>
    </xf>
    <xf numFmtId="0" fontId="30" fillId="14" borderId="19" xfId="0" applyFont="1" applyFill="1" applyBorder="1" applyAlignment="1">
      <alignment horizontal="center"/>
    </xf>
    <xf numFmtId="0" fontId="31" fillId="22" borderId="19" xfId="0" applyFont="1" applyFill="1" applyBorder="1" applyAlignment="1">
      <alignment horizontal="center"/>
    </xf>
    <xf numFmtId="0" fontId="1" fillId="17" borderId="19" xfId="0" applyFont="1" applyFill="1" applyBorder="1" applyAlignment="1">
      <alignment horizontal="center"/>
    </xf>
    <xf numFmtId="0" fontId="31" fillId="0" borderId="19" xfId="0" applyFont="1" applyBorder="1" applyAlignment="1">
      <alignment horizontal="center"/>
    </xf>
    <xf numFmtId="0" fontId="0" fillId="6" borderId="19" xfId="0" applyFill="1" applyBorder="1"/>
    <xf numFmtId="0" fontId="30" fillId="15" borderId="19" xfId="0" applyFont="1" applyFill="1" applyBorder="1" applyAlignment="1">
      <alignment horizontal="center"/>
    </xf>
    <xf numFmtId="11" fontId="32" fillId="23" borderId="19" xfId="0" applyNumberFormat="1" applyFont="1" applyFill="1" applyBorder="1" applyAlignment="1">
      <alignment horizontal="center"/>
    </xf>
    <xf numFmtId="0" fontId="3" fillId="10" borderId="19" xfId="0" applyFont="1" applyFill="1" applyBorder="1"/>
    <xf numFmtId="0" fontId="3" fillId="9" borderId="19" xfId="0" applyFont="1" applyFill="1" applyBorder="1"/>
    <xf numFmtId="0" fontId="0" fillId="0" borderId="1"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23" xfId="0" applyBorder="1"/>
    <xf numFmtId="0" fontId="1" fillId="6" borderId="19" xfId="0" applyFont="1" applyFill="1" applyBorder="1" applyAlignment="1">
      <alignment horizontal="center"/>
    </xf>
    <xf numFmtId="0" fontId="31" fillId="6" borderId="19" xfId="0" applyFont="1" applyFill="1" applyBorder="1" applyAlignment="1">
      <alignment horizontal="center"/>
    </xf>
    <xf numFmtId="0" fontId="1" fillId="21" borderId="19" xfId="0" applyFont="1" applyFill="1" applyBorder="1" applyAlignment="1">
      <alignment horizontal="center"/>
    </xf>
    <xf numFmtId="0" fontId="31" fillId="6" borderId="19" xfId="0" applyFont="1" applyFill="1" applyBorder="1" applyAlignment="1">
      <alignment horizontal="left"/>
    </xf>
    <xf numFmtId="11" fontId="31" fillId="2" borderId="19" xfId="0" applyNumberFormat="1" applyFont="1" applyFill="1" applyBorder="1" applyAlignment="1">
      <alignment horizontal="center"/>
    </xf>
    <xf numFmtId="0" fontId="26" fillId="0" borderId="0" xfId="0" applyFont="1"/>
    <xf numFmtId="0" fontId="0" fillId="24" borderId="0" xfId="0" applyFill="1"/>
    <xf numFmtId="0" fontId="0" fillId="6" borderId="0" xfId="0" applyFill="1"/>
    <xf numFmtId="0" fontId="25" fillId="0" borderId="0" xfId="0" applyFont="1" applyAlignment="1">
      <alignment horizontal="center"/>
    </xf>
    <xf numFmtId="0" fontId="0" fillId="25" borderId="0" xfId="0" applyFill="1" applyAlignment="1">
      <alignment horizontal="center"/>
    </xf>
    <xf numFmtId="0" fontId="0" fillId="0" borderId="0" xfId="0" applyBorder="1"/>
    <xf numFmtId="0" fontId="0" fillId="0" borderId="0" xfId="0" applyBorder="1" applyAlignment="1">
      <alignment horizontal="right"/>
    </xf>
    <xf numFmtId="17" fontId="0" fillId="0" borderId="0" xfId="0" applyNumberFormat="1" applyBorder="1"/>
    <xf numFmtId="0" fontId="1" fillId="0" borderId="0" xfId="0" applyFont="1" applyFill="1"/>
    <xf numFmtId="0" fontId="0" fillId="0" borderId="0" xfId="0" applyFill="1"/>
    <xf numFmtId="0" fontId="4" fillId="0" borderId="0" xfId="0" applyFont="1" applyFill="1"/>
    <xf numFmtId="0" fontId="3" fillId="21" borderId="0" xfId="0" applyFont="1" applyFill="1" applyAlignment="1">
      <alignment horizontal="left"/>
    </xf>
    <xf numFmtId="0" fontId="1" fillId="0" borderId="0" xfId="0" applyFont="1" applyFill="1" applyAlignment="1">
      <alignment horizontal="center"/>
    </xf>
    <xf numFmtId="0" fontId="0" fillId="2" borderId="0" xfId="0" applyFill="1"/>
    <xf numFmtId="0" fontId="0" fillId="0" borderId="0" xfId="0" applyFont="1"/>
    <xf numFmtId="0" fontId="0" fillId="0" borderId="0" xfId="0" applyFont="1" applyFill="1" applyBorder="1" applyAlignment="1">
      <alignment horizontal="left"/>
    </xf>
    <xf numFmtId="0" fontId="0" fillId="0" borderId="0" xfId="0" applyFont="1" applyFill="1" applyBorder="1" applyAlignment="1">
      <alignment horizontal="center"/>
    </xf>
    <xf numFmtId="0" fontId="3" fillId="0" borderId="2" xfId="0" applyFont="1" applyBorder="1" applyAlignment="1">
      <alignment horizontal="left"/>
    </xf>
    <xf numFmtId="0" fontId="3" fillId="0" borderId="21" xfId="0" applyFont="1" applyBorder="1" applyAlignment="1">
      <alignment horizontal="center"/>
    </xf>
    <xf numFmtId="0" fontId="3" fillId="8" borderId="4" xfId="0" applyFont="1" applyFill="1" applyBorder="1" applyAlignment="1">
      <alignment horizontal="center"/>
    </xf>
    <xf numFmtId="164" fontId="3" fillId="8" borderId="6" xfId="0" applyNumberFormat="1" applyFont="1" applyFill="1" applyBorder="1" applyAlignment="1">
      <alignment horizontal="center"/>
    </xf>
    <xf numFmtId="164" fontId="9" fillId="8" borderId="6" xfId="0" applyNumberFormat="1" applyFont="1" applyFill="1" applyBorder="1" applyAlignment="1">
      <alignment horizontal="center"/>
    </xf>
    <xf numFmtId="164" fontId="3" fillId="14" borderId="6" xfId="0" applyNumberFormat="1" applyFont="1" applyFill="1" applyBorder="1" applyAlignment="1">
      <alignment horizontal="center"/>
    </xf>
    <xf numFmtId="0" fontId="3" fillId="14" borderId="6" xfId="0" applyFont="1" applyFill="1" applyBorder="1" applyAlignment="1">
      <alignment horizontal="center"/>
    </xf>
    <xf numFmtId="0" fontId="0" fillId="28" borderId="0" xfId="0" applyFill="1"/>
    <xf numFmtId="0" fontId="0" fillId="28" borderId="0" xfId="0" applyFill="1" applyAlignment="1">
      <alignment horizontal="center"/>
    </xf>
    <xf numFmtId="0" fontId="3" fillId="28" borderId="6" xfId="0" applyFont="1" applyFill="1" applyBorder="1" applyAlignment="1">
      <alignment horizontal="center"/>
    </xf>
    <xf numFmtId="164" fontId="0" fillId="14" borderId="6" xfId="0" applyNumberFormat="1" applyFill="1" applyBorder="1" applyAlignment="1">
      <alignment horizontal="center"/>
    </xf>
    <xf numFmtId="0" fontId="0" fillId="0" borderId="3" xfId="0" applyBorder="1" applyAlignment="1">
      <alignment horizontal="center"/>
    </xf>
    <xf numFmtId="0" fontId="3" fillId="14" borderId="4" xfId="0" applyFont="1" applyFill="1" applyBorder="1" applyAlignment="1">
      <alignment horizontal="center"/>
    </xf>
    <xf numFmtId="164" fontId="0" fillId="14" borderId="3" xfId="0" applyNumberFormat="1" applyFill="1" applyBorder="1" applyAlignment="1">
      <alignment horizontal="center"/>
    </xf>
    <xf numFmtId="0" fontId="0" fillId="14" borderId="3" xfId="0" applyFill="1" applyBorder="1"/>
    <xf numFmtId="0" fontId="34" fillId="8" borderId="25" xfId="0" applyFont="1" applyFill="1" applyBorder="1" applyAlignment="1">
      <alignment vertical="center"/>
    </xf>
    <xf numFmtId="0" fontId="34" fillId="8" borderId="22" xfId="0" applyFont="1" applyFill="1" applyBorder="1" applyAlignment="1">
      <alignment vertical="center"/>
    </xf>
    <xf numFmtId="0" fontId="34" fillId="8" borderId="6" xfId="0" applyFont="1" applyFill="1" applyBorder="1" applyAlignment="1">
      <alignment vertical="center"/>
    </xf>
    <xf numFmtId="0" fontId="34" fillId="8" borderId="7" xfId="0" applyFont="1" applyFill="1" applyBorder="1" applyAlignment="1">
      <alignment vertical="center"/>
    </xf>
    <xf numFmtId="0" fontId="0" fillId="0" borderId="19" xfId="0" applyFont="1" applyFill="1" applyBorder="1" applyAlignment="1">
      <alignment horizontal="left"/>
    </xf>
    <xf numFmtId="0" fontId="0" fillId="0" borderId="19" xfId="0" applyFont="1" applyFill="1" applyBorder="1" applyAlignment="1">
      <alignment horizontal="center"/>
    </xf>
    <xf numFmtId="0" fontId="3" fillId="0" borderId="19" xfId="0" applyFont="1" applyFill="1" applyBorder="1" applyAlignment="1">
      <alignment horizontal="center"/>
    </xf>
    <xf numFmtId="0" fontId="3" fillId="3" borderId="19" xfId="0" applyFont="1" applyFill="1" applyBorder="1" applyAlignment="1">
      <alignment horizontal="center"/>
    </xf>
    <xf numFmtId="0" fontId="0" fillId="0" borderId="19" xfId="0" applyFont="1" applyFill="1" applyBorder="1" applyAlignment="1">
      <alignment horizontal="left" vertical="top" wrapText="1"/>
    </xf>
    <xf numFmtId="0" fontId="3" fillId="0" borderId="19" xfId="0" applyFont="1" applyFill="1" applyBorder="1" applyAlignment="1">
      <alignment horizontal="left"/>
    </xf>
    <xf numFmtId="0" fontId="34" fillId="8" borderId="0" xfId="0" applyFont="1" applyFill="1" applyBorder="1" applyAlignment="1">
      <alignment vertical="center"/>
    </xf>
    <xf numFmtId="0" fontId="3" fillId="0" borderId="5" xfId="0" applyFont="1" applyBorder="1" applyAlignment="1">
      <alignment horizontal="center"/>
    </xf>
    <xf numFmtId="164" fontId="0" fillId="14" borderId="0" xfId="0" applyNumberFormat="1" applyFill="1" applyBorder="1" applyAlignment="1">
      <alignment horizontal="center"/>
    </xf>
    <xf numFmtId="164" fontId="2" fillId="7" borderId="0" xfId="0" applyNumberFormat="1" applyFont="1" applyFill="1" applyBorder="1" applyAlignment="1">
      <alignment horizontal="center"/>
    </xf>
    <xf numFmtId="164" fontId="0" fillId="26" borderId="7" xfId="0" applyNumberFormat="1" applyFill="1" applyBorder="1" applyAlignment="1">
      <alignment horizontal="center"/>
    </xf>
    <xf numFmtId="164" fontId="0" fillId="27" borderId="0" xfId="0" applyNumberFormat="1" applyFill="1" applyBorder="1" applyAlignment="1">
      <alignment horizontal="center"/>
    </xf>
    <xf numFmtId="164" fontId="0" fillId="7" borderId="0" xfId="0" applyNumberFormat="1" applyFill="1" applyBorder="1" applyAlignment="1">
      <alignment horizontal="center"/>
    </xf>
    <xf numFmtId="164" fontId="20" fillId="7" borderId="0" xfId="0" applyNumberFormat="1" applyFont="1" applyFill="1" applyBorder="1" applyAlignment="1">
      <alignment horizontal="center"/>
    </xf>
    <xf numFmtId="164" fontId="0" fillId="14" borderId="7" xfId="0" applyNumberFormat="1" applyFill="1" applyBorder="1"/>
    <xf numFmtId="164" fontId="2" fillId="26" borderId="7" xfId="0" applyNumberFormat="1" applyFont="1" applyFill="1" applyBorder="1" applyAlignment="1">
      <alignment horizontal="center"/>
    </xf>
    <xf numFmtId="0" fontId="0" fillId="14" borderId="0" xfId="0" applyFill="1" applyBorder="1"/>
    <xf numFmtId="164" fontId="0" fillId="28" borderId="0" xfId="0" applyNumberFormat="1" applyFill="1" applyBorder="1" applyAlignment="1">
      <alignment horizontal="center"/>
    </xf>
    <xf numFmtId="0" fontId="0" fillId="28" borderId="0" xfId="0" applyFill="1" applyBorder="1"/>
    <xf numFmtId="164" fontId="0" fillId="28" borderId="7" xfId="0" applyNumberFormat="1" applyFill="1" applyBorder="1"/>
    <xf numFmtId="164" fontId="2" fillId="27" borderId="0" xfId="0" applyNumberFormat="1" applyFont="1" applyFill="1" applyBorder="1" applyAlignment="1">
      <alignment horizontal="center"/>
    </xf>
    <xf numFmtId="164" fontId="0" fillId="14" borderId="5" xfId="0" applyNumberFormat="1" applyFill="1" applyBorder="1"/>
    <xf numFmtId="0" fontId="34" fillId="8" borderId="24" xfId="0" applyFont="1" applyFill="1" applyBorder="1" applyAlignment="1">
      <alignment horizontal="left" vertical="center"/>
    </xf>
    <xf numFmtId="0" fontId="21" fillId="0" borderId="0" xfId="0" applyFont="1"/>
    <xf numFmtId="0" fontId="21" fillId="0" borderId="0" xfId="0" applyFont="1" applyAlignment="1">
      <alignment horizontal="left"/>
    </xf>
    <xf numFmtId="0" fontId="35" fillId="0" borderId="0" xfId="0" applyFont="1" applyAlignment="1">
      <alignment horizontal="right"/>
    </xf>
    <xf numFmtId="0" fontId="36" fillId="0" borderId="0" xfId="0" applyFont="1" applyAlignment="1">
      <alignment horizontal="left"/>
    </xf>
    <xf numFmtId="0" fontId="1" fillId="9" borderId="0" xfId="0" applyFont="1" applyFill="1" applyAlignment="1">
      <alignment horizontal="left"/>
    </xf>
    <xf numFmtId="0" fontId="1" fillId="9" borderId="0" xfId="0" applyFont="1" applyFill="1" applyAlignment="1">
      <alignment horizontal="right"/>
    </xf>
    <xf numFmtId="0" fontId="4" fillId="9" borderId="0" xfId="0" applyFont="1" applyFill="1" applyAlignment="1">
      <alignment horizontal="right"/>
    </xf>
    <xf numFmtId="0" fontId="0" fillId="9" borderId="0" xfId="0" applyFill="1" applyAlignment="1">
      <alignment horizontal="right"/>
    </xf>
    <xf numFmtId="0" fontId="4" fillId="0" borderId="0" xfId="0" applyFont="1" applyAlignment="1">
      <alignment horizontal="right"/>
    </xf>
    <xf numFmtId="0" fontId="3" fillId="0" borderId="0" xfId="0" applyFont="1" applyAlignment="1">
      <alignment horizontal="right"/>
    </xf>
    <xf numFmtId="0" fontId="37" fillId="0" borderId="0" xfId="0" applyFont="1" applyAlignment="1">
      <alignment horizontal="right"/>
    </xf>
    <xf numFmtId="0" fontId="1" fillId="0" borderId="0" xfId="0" applyFont="1" applyAlignment="1">
      <alignment horizontal="right"/>
    </xf>
    <xf numFmtId="0" fontId="9" fillId="0" borderId="0" xfId="0" applyFont="1" applyAlignment="1">
      <alignment horizontal="right"/>
    </xf>
    <xf numFmtId="0" fontId="3" fillId="8" borderId="0" xfId="0" applyFont="1" applyFill="1" applyAlignment="1">
      <alignment horizontal="left"/>
    </xf>
    <xf numFmtId="0" fontId="3" fillId="8" borderId="0" xfId="0" applyFont="1" applyFill="1" applyAlignment="1">
      <alignment horizontal="right"/>
    </xf>
    <xf numFmtId="0" fontId="0" fillId="8" borderId="0" xfId="0" applyFill="1" applyAlignment="1">
      <alignment horizontal="right"/>
    </xf>
    <xf numFmtId="0" fontId="4" fillId="8" borderId="0" xfId="0" applyFont="1" applyFill="1" applyAlignment="1">
      <alignment horizontal="right"/>
    </xf>
    <xf numFmtId="0" fontId="1" fillId="8" borderId="0" xfId="0" applyFont="1" applyFill="1" applyAlignment="1">
      <alignment horizontal="right"/>
    </xf>
    <xf numFmtId="0" fontId="5" fillId="0" borderId="0" xfId="0" applyFont="1" applyBorder="1" applyAlignment="1">
      <alignment horizontal="center"/>
    </xf>
    <xf numFmtId="0" fontId="5" fillId="0" borderId="0" xfId="0" applyFont="1" applyFill="1" applyBorder="1" applyAlignment="1">
      <alignment horizontal="left"/>
    </xf>
    <xf numFmtId="0" fontId="0" fillId="0" borderId="0" xfId="0" applyFill="1" applyBorder="1" applyAlignment="1">
      <alignment horizontal="center"/>
    </xf>
    <xf numFmtId="0" fontId="3" fillId="0" borderId="0" xfId="0" applyFont="1" applyFill="1" applyBorder="1"/>
    <xf numFmtId="0" fontId="3" fillId="0" borderId="0" xfId="0" applyFont="1" applyFill="1" applyBorder="1" applyAlignment="1">
      <alignment horizontal="left"/>
    </xf>
    <xf numFmtId="0" fontId="0" fillId="0" borderId="0" xfId="0" applyFill="1" applyBorder="1"/>
    <xf numFmtId="0" fontId="0" fillId="0" borderId="0" xfId="0" applyFill="1" applyBorder="1" applyAlignment="1">
      <alignment horizontal="left"/>
    </xf>
    <xf numFmtId="0" fontId="3" fillId="0" borderId="0" xfId="0" applyFont="1" applyFill="1" applyBorder="1" applyAlignment="1">
      <alignment horizontal="center"/>
    </xf>
    <xf numFmtId="0" fontId="39" fillId="0" borderId="0" xfId="2" applyFont="1" applyFill="1" applyBorder="1" applyAlignment="1">
      <alignment horizontal="center"/>
    </xf>
    <xf numFmtId="0" fontId="0" fillId="0" borderId="0" xfId="0" applyFont="1" applyFill="1" applyBorder="1"/>
    <xf numFmtId="0" fontId="39" fillId="0" borderId="0" xfId="2" applyFont="1" applyFill="1" applyBorder="1" applyAlignment="1">
      <alignment horizontal="center" vertical="top" wrapText="1"/>
    </xf>
    <xf numFmtId="0" fontId="35" fillId="0" borderId="0" xfId="0" applyFont="1" applyAlignment="1">
      <alignment horizontal="left"/>
    </xf>
    <xf numFmtId="2" fontId="21" fillId="0" borderId="0" xfId="0" applyNumberFormat="1" applyFont="1" applyAlignment="1">
      <alignment horizontal="left"/>
    </xf>
    <xf numFmtId="164" fontId="3" fillId="0" borderId="0" xfId="0" applyNumberFormat="1" applyFont="1" applyAlignment="1">
      <alignment horizontal="center"/>
    </xf>
    <xf numFmtId="0" fontId="37" fillId="0" borderId="0" xfId="0" applyFont="1" applyAlignment="1">
      <alignment horizontal="center"/>
    </xf>
    <xf numFmtId="2" fontId="0" fillId="0" borderId="0" xfId="0" applyNumberFormat="1" applyAlignment="1">
      <alignment horizontal="center"/>
    </xf>
    <xf numFmtId="0" fontId="9" fillId="0" borderId="0" xfId="0" applyFont="1" applyAlignment="1">
      <alignment horizontal="center"/>
    </xf>
    <xf numFmtId="164" fontId="4" fillId="9" borderId="0" xfId="0" applyNumberFormat="1" applyFont="1" applyFill="1" applyAlignment="1">
      <alignment horizontal="center"/>
    </xf>
    <xf numFmtId="164" fontId="1" fillId="9" borderId="0" xfId="0" applyNumberFormat="1" applyFont="1" applyFill="1" applyAlignment="1">
      <alignment horizontal="center"/>
    </xf>
    <xf numFmtId="0" fontId="4" fillId="9" borderId="0" xfId="0" applyFont="1" applyFill="1" applyAlignment="1">
      <alignment horizontal="center"/>
    </xf>
    <xf numFmtId="0" fontId="1" fillId="9" borderId="0" xfId="0" applyFont="1" applyFill="1" applyAlignment="1">
      <alignment horizontal="center"/>
    </xf>
    <xf numFmtId="2" fontId="1" fillId="0" borderId="0" xfId="0" applyNumberFormat="1" applyFont="1" applyAlignment="1">
      <alignment horizontal="center"/>
    </xf>
    <xf numFmtId="0" fontId="0" fillId="0" borderId="0" xfId="0" applyFont="1" applyBorder="1" applyAlignment="1">
      <alignment horizontal="center"/>
    </xf>
    <xf numFmtId="0" fontId="39" fillId="0" borderId="0" xfId="2" applyFont="1" applyBorder="1" applyAlignment="1">
      <alignment horizontal="center"/>
    </xf>
    <xf numFmtId="0" fontId="0" fillId="0" borderId="0" xfId="0" applyFont="1" applyBorder="1" applyAlignment="1">
      <alignment horizontal="left"/>
    </xf>
  </cellXfs>
  <cellStyles count="3">
    <cellStyle name="Hyperlink" xfId="2" builtinId="8"/>
    <cellStyle name="Normal" xfId="0" builtinId="0"/>
    <cellStyle name="Normal 2" xfId="1" xr:uid="{66651E18-E949-4CD5-93C9-ABCAD99E3949}"/>
  </cellStyles>
  <dxfs count="92">
    <dxf>
      <fill>
        <patternFill>
          <bgColor rgb="FF7030A0"/>
        </patternFill>
      </fill>
    </dxf>
    <dxf>
      <fill>
        <patternFill>
          <bgColor rgb="FF7030A0"/>
        </patternFill>
      </fill>
    </dxf>
    <dxf>
      <fill>
        <patternFill>
          <bgColor rgb="FF92D050"/>
        </patternFill>
      </fill>
    </dxf>
    <dxf>
      <fill>
        <patternFill>
          <bgColor theme="3" tint="0.749961851863155"/>
        </patternFill>
      </fill>
    </dxf>
    <dxf>
      <font>
        <color theme="0"/>
      </font>
      <fill>
        <patternFill>
          <bgColor rgb="FF7030A0"/>
        </patternFill>
      </fill>
    </dxf>
    <dxf>
      <font>
        <color theme="0"/>
      </font>
      <fill>
        <patternFill>
          <bgColor rgb="FF7030A0"/>
        </patternFill>
      </fill>
    </dxf>
    <dxf>
      <fill>
        <patternFill>
          <bgColor rgb="FF92D050"/>
        </patternFill>
      </fill>
    </dxf>
    <dxf>
      <fill>
        <patternFill>
          <bgColor theme="3" tint="0.749961851863155"/>
        </patternFill>
      </fill>
    </dxf>
    <dxf>
      <fill>
        <patternFill>
          <bgColor rgb="FF92D050"/>
        </patternFill>
      </fill>
    </dxf>
    <dxf>
      <fill>
        <patternFill>
          <bgColor theme="3" tint="0.749961851863155"/>
        </patternFill>
      </fill>
    </dxf>
    <dxf>
      <fill>
        <patternFill>
          <bgColor rgb="FF92D050"/>
        </patternFill>
      </fill>
    </dxf>
    <dxf>
      <fill>
        <patternFill>
          <bgColor theme="3" tint="0.749961851863155"/>
        </patternFill>
      </fill>
    </dxf>
    <dxf>
      <font>
        <color rgb="FF9C5700"/>
      </font>
      <fill>
        <patternFill>
          <bgColor rgb="FFFFEB9C"/>
        </patternFill>
      </fill>
    </dxf>
    <dxf>
      <font>
        <color rgb="FF9C5700"/>
      </font>
      <fill>
        <patternFill>
          <bgColor rgb="FFFFEB9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strike/>
        <color theme="0"/>
      </font>
      <fill>
        <patternFill patternType="none">
          <bgColor auto="1"/>
        </patternFill>
      </fill>
    </dxf>
    <dxf>
      <font>
        <b val="0"/>
        <i val="0"/>
        <color theme="0"/>
      </font>
    </dxf>
    <dxf>
      <font>
        <b val="0"/>
        <i val="0"/>
        <color theme="0"/>
      </font>
    </dxf>
    <dxf>
      <font>
        <b val="0"/>
        <i val="0"/>
        <color theme="0"/>
      </font>
    </dxf>
    <dxf>
      <font>
        <color rgb="FF006100"/>
      </font>
      <fill>
        <patternFill>
          <bgColor rgb="FFC6EFCE"/>
        </patternFill>
      </fill>
    </dxf>
    <dxf>
      <font>
        <color rgb="FF9C5700"/>
      </font>
      <fill>
        <patternFill>
          <bgColor rgb="FFFFEB9C"/>
        </patternFill>
      </fill>
    </dxf>
    <dxf>
      <font>
        <color theme="1"/>
      </font>
      <fill>
        <patternFill>
          <bgColor rgb="FFFFC000"/>
        </patternFill>
      </fill>
    </dxf>
    <dxf>
      <font>
        <color theme="1"/>
      </font>
      <fill>
        <patternFill>
          <bgColor theme="0" tint="-0.24994659260841701"/>
        </patternFill>
      </fill>
    </dxf>
    <dxf>
      <font>
        <color rgb="FF006100"/>
      </font>
      <fill>
        <patternFill>
          <bgColor rgb="FFC6EFCE"/>
        </patternFill>
      </fill>
    </dxf>
    <dxf>
      <font>
        <color rgb="FF9C5700"/>
      </font>
      <fill>
        <patternFill>
          <bgColor rgb="FFFFEB9C"/>
        </patternFill>
      </fill>
    </dxf>
    <dxf>
      <font>
        <color theme="1"/>
      </font>
      <fill>
        <patternFill>
          <bgColor rgb="FFFFC000"/>
        </patternFill>
      </fill>
    </dxf>
    <dxf>
      <font>
        <color theme="1"/>
      </font>
      <fill>
        <patternFill>
          <bgColor theme="0" tint="-0.24994659260841701"/>
        </patternFill>
      </fill>
    </dxf>
    <dxf>
      <font>
        <color theme="0"/>
      </font>
    </dxf>
    <dxf>
      <font>
        <color theme="0"/>
      </font>
    </dxf>
    <dxf>
      <fill>
        <patternFill>
          <bgColor theme="3" tint="0.749961851863155"/>
        </patternFill>
      </fill>
    </dxf>
    <dxf>
      <fill>
        <patternFill>
          <bgColor theme="9" tint="0.59996337778862885"/>
        </patternFill>
      </fill>
    </dxf>
    <dxf>
      <fill>
        <patternFill>
          <bgColor theme="3" tint="0.749961851863155"/>
        </patternFill>
      </fill>
    </dxf>
    <dxf>
      <fill>
        <patternFill>
          <bgColor theme="9" tint="0.59996337778862885"/>
        </patternFill>
      </fill>
    </dxf>
    <dxf>
      <fill>
        <patternFill>
          <bgColor theme="3" tint="0.749961851863155"/>
        </patternFill>
      </fill>
    </dxf>
    <dxf>
      <fill>
        <patternFill>
          <bgColor theme="9" tint="0.59996337778862885"/>
        </patternFill>
      </fill>
    </dxf>
    <dxf>
      <font>
        <color theme="0"/>
      </font>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color theme="0"/>
      </font>
    </dxf>
    <dxf>
      <font>
        <color theme="0"/>
      </font>
    </dxf>
    <dxf>
      <fill>
        <patternFill>
          <bgColor rgb="FF7030A0"/>
        </patternFill>
      </fill>
    </dxf>
    <dxf>
      <fill>
        <patternFill>
          <bgColor rgb="FF92D050"/>
        </patternFill>
      </fill>
    </dxf>
    <dxf>
      <fill>
        <patternFill>
          <bgColor theme="3" tint="0.749961851863155"/>
        </patternFill>
      </fill>
    </dxf>
    <dxf>
      <font>
        <color theme="0"/>
      </font>
      <fill>
        <patternFill>
          <bgColor rgb="FF7030A0"/>
        </patternFill>
      </fill>
    </dxf>
    <dxf>
      <fill>
        <patternFill>
          <bgColor rgb="FF92D050"/>
        </patternFill>
      </fill>
    </dxf>
    <dxf>
      <fill>
        <patternFill>
          <bgColor theme="3" tint="0.749961851863155"/>
        </patternFill>
      </fill>
    </dxf>
    <dxf>
      <font>
        <color rgb="FF9C5700"/>
      </font>
      <fill>
        <patternFill>
          <bgColor rgb="FFFFEB9C"/>
        </patternFill>
      </fill>
    </dxf>
    <dxf>
      <fill>
        <patternFill>
          <bgColor theme="0" tint="-0.499984740745262"/>
        </patternFill>
      </fill>
    </dxf>
    <dxf>
      <fill>
        <patternFill>
          <bgColor theme="0" tint="-0.499984740745262"/>
        </patternFill>
      </fill>
    </dxf>
    <dxf>
      <font>
        <strike/>
        <color theme="0"/>
      </font>
      <fill>
        <patternFill patternType="none">
          <bgColor auto="1"/>
        </patternFill>
      </fill>
    </dxf>
    <dxf>
      <font>
        <b val="0"/>
        <i val="0"/>
        <color theme="0"/>
      </font>
    </dxf>
    <dxf>
      <font>
        <color rgb="FF006100"/>
      </font>
      <fill>
        <patternFill>
          <bgColor rgb="FFC6EFCE"/>
        </patternFill>
      </fill>
    </dxf>
    <dxf>
      <font>
        <color rgb="FF9C5700"/>
      </font>
      <fill>
        <patternFill>
          <bgColor rgb="FFFFEB9C"/>
        </patternFill>
      </fill>
    </dxf>
    <dxf>
      <font>
        <color theme="1"/>
      </font>
      <fill>
        <patternFill>
          <bgColor rgb="FFFFC000"/>
        </patternFill>
      </fill>
    </dxf>
    <dxf>
      <font>
        <color theme="1"/>
      </font>
      <fill>
        <patternFill>
          <bgColor theme="0" tint="-0.24994659260841701"/>
        </patternFill>
      </fill>
    </dxf>
    <dxf>
      <font>
        <color theme="0"/>
      </font>
    </dxf>
    <dxf>
      <fill>
        <patternFill>
          <bgColor theme="3" tint="0.749961851863155"/>
        </patternFill>
      </fill>
    </dxf>
    <dxf>
      <fill>
        <patternFill>
          <bgColor theme="9" tint="0.59996337778862885"/>
        </patternFill>
      </fill>
    </dxf>
    <dxf>
      <fill>
        <patternFill>
          <bgColor theme="3" tint="0.749961851863155"/>
        </patternFill>
      </fill>
    </dxf>
    <dxf>
      <fill>
        <patternFill>
          <bgColor theme="9" tint="0.59996337778862885"/>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pasteur\SysBC-Home\chgruber\Desktop\==MANUSCRIPT%20WIP\==submission\=0d=pnas\supp%20figures\SUPPLEMENTARY_scoreoverview.xlsx" TargetMode="External"/><Relationship Id="rId1" Type="http://schemas.openxmlformats.org/officeDocument/2006/relationships/externalLinkPath" Target="file:///\\pasteur\SysBC-Home\chgruber\Desktop\==MANUSCRIPT%20WIP\==submission\=0d=pnas\supp%20figures\SUPPLEMENTARY_scoreovervie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aw"/>
      <sheetName val="Sheet6"/>
      <sheetName val="overview_all"/>
      <sheetName val="4c"/>
      <sheetName val="4d"/>
      <sheetName val="overview_extra"/>
      <sheetName val="pathway_mapping"/>
      <sheetName val="histogram_effs"/>
      <sheetName val="histogram_KMs"/>
    </sheetNames>
    <sheetDataSet>
      <sheetData sheetId="0" refreshError="1"/>
      <sheetData sheetId="1" refreshError="1"/>
      <sheetData sheetId="2" refreshError="1"/>
      <sheetData sheetId="3">
        <row r="2">
          <cell r="A2" t="str">
            <v>PfkA</v>
          </cell>
        </row>
        <row r="3">
          <cell r="A3" t="str">
            <v>PykF</v>
          </cell>
        </row>
        <row r="4">
          <cell r="A4" t="str">
            <v>PfkA</v>
          </cell>
        </row>
        <row r="5">
          <cell r="A5" t="str">
            <v>PfkA</v>
          </cell>
        </row>
        <row r="6">
          <cell r="A6" t="str">
            <v>PckA</v>
          </cell>
        </row>
        <row r="7">
          <cell r="A7" t="str">
            <v>MaeB</v>
          </cell>
        </row>
        <row r="8">
          <cell r="A8" t="str">
            <v>MaeA</v>
          </cell>
        </row>
        <row r="9">
          <cell r="A9" t="str">
            <v>GltA</v>
          </cell>
        </row>
        <row r="10">
          <cell r="A10" t="str">
            <v>GltA</v>
          </cell>
        </row>
        <row r="11">
          <cell r="A11" t="str">
            <v>Fbp</v>
          </cell>
        </row>
        <row r="12">
          <cell r="A12" t="str">
            <v>AckA</v>
          </cell>
        </row>
        <row r="13">
          <cell r="A13" t="str">
            <v>MaeB</v>
          </cell>
        </row>
        <row r="14">
          <cell r="A14" t="str">
            <v>PykF</v>
          </cell>
        </row>
        <row r="15">
          <cell r="A15" t="str">
            <v>PfkA</v>
          </cell>
        </row>
        <row r="16">
          <cell r="A16" t="str">
            <v>PckA</v>
          </cell>
        </row>
        <row r="17">
          <cell r="A17" t="str">
            <v>Gnd</v>
          </cell>
        </row>
        <row r="18">
          <cell r="A18" t="str">
            <v>Acs</v>
          </cell>
        </row>
        <row r="19">
          <cell r="A19" t="str">
            <v>AceA</v>
          </cell>
        </row>
        <row r="20">
          <cell r="A20" t="str">
            <v>Zwf*</v>
          </cell>
        </row>
        <row r="21">
          <cell r="A21" t="str">
            <v>Zwf*</v>
          </cell>
        </row>
        <row r="22">
          <cell r="A22" t="str">
            <v>MaeB</v>
          </cell>
        </row>
        <row r="23">
          <cell r="A23" t="str">
            <v>MaeA</v>
          </cell>
        </row>
        <row r="24">
          <cell r="A24" t="str">
            <v>Fbp</v>
          </cell>
        </row>
        <row r="25">
          <cell r="A25" t="str">
            <v>Fbp</v>
          </cell>
        </row>
        <row r="26">
          <cell r="A26" t="str">
            <v>MaeB</v>
          </cell>
        </row>
        <row r="27">
          <cell r="A27" t="str">
            <v>MaeA</v>
          </cell>
        </row>
        <row r="28">
          <cell r="A28" t="str">
            <v>PykF</v>
          </cell>
        </row>
        <row r="29">
          <cell r="A29" t="str">
            <v>PykF</v>
          </cell>
        </row>
        <row r="30">
          <cell r="A30" t="str">
            <v>PykF</v>
          </cell>
        </row>
        <row r="31">
          <cell r="A31" t="str">
            <v>PykF</v>
          </cell>
        </row>
        <row r="32">
          <cell r="A32" t="str">
            <v>PykF</v>
          </cell>
        </row>
        <row r="33">
          <cell r="A33" t="str">
            <v>PykF</v>
          </cell>
        </row>
        <row r="34">
          <cell r="A34" t="str">
            <v>PykF</v>
          </cell>
        </row>
        <row r="35">
          <cell r="A35" t="str">
            <v>PykA</v>
          </cell>
        </row>
        <row r="36">
          <cell r="A36" t="str">
            <v>Pta</v>
          </cell>
        </row>
        <row r="37">
          <cell r="A37" t="str">
            <v>Pta</v>
          </cell>
        </row>
        <row r="38">
          <cell r="A38" t="str">
            <v>Pta</v>
          </cell>
        </row>
        <row r="39">
          <cell r="A39" t="str">
            <v>Pta</v>
          </cell>
        </row>
        <row r="40">
          <cell r="A40" t="str">
            <v>Ppc</v>
          </cell>
        </row>
        <row r="41">
          <cell r="A41" t="str">
            <v>Ppc</v>
          </cell>
        </row>
        <row r="42">
          <cell r="A42" t="str">
            <v>Ppc</v>
          </cell>
        </row>
        <row r="43">
          <cell r="A43" t="str">
            <v>Ppc</v>
          </cell>
        </row>
        <row r="44">
          <cell r="A44" t="str">
            <v>Ppc</v>
          </cell>
        </row>
        <row r="45">
          <cell r="A45" t="str">
            <v>Ppc</v>
          </cell>
        </row>
        <row r="46">
          <cell r="A46" t="str">
            <v>Ppc</v>
          </cell>
        </row>
        <row r="47">
          <cell r="A47" t="str">
            <v>Ppc</v>
          </cell>
        </row>
        <row r="48">
          <cell r="A48" t="str">
            <v>Ppc</v>
          </cell>
        </row>
        <row r="49">
          <cell r="A49" t="str">
            <v>Ppc</v>
          </cell>
        </row>
        <row r="50">
          <cell r="A50" t="str">
            <v>PfkA</v>
          </cell>
        </row>
        <row r="51">
          <cell r="A51" t="str">
            <v>PfkA</v>
          </cell>
        </row>
        <row r="52">
          <cell r="A52" t="str">
            <v>PfkA</v>
          </cell>
        </row>
        <row r="53">
          <cell r="A53" t="str">
            <v>PfkA</v>
          </cell>
        </row>
        <row r="54">
          <cell r="A54" t="str">
            <v>PfkA</v>
          </cell>
        </row>
        <row r="55">
          <cell r="A55" t="str">
            <v>PfkA</v>
          </cell>
        </row>
        <row r="56">
          <cell r="A56" t="str">
            <v>PfkA</v>
          </cell>
        </row>
        <row r="57">
          <cell r="A57" t="str">
            <v>MaeB</v>
          </cell>
        </row>
        <row r="58">
          <cell r="A58" t="str">
            <v>MaeB</v>
          </cell>
        </row>
        <row r="59">
          <cell r="A59" t="str">
            <v>MaeB</v>
          </cell>
        </row>
        <row r="60">
          <cell r="A60" t="str">
            <v>MaeB</v>
          </cell>
        </row>
        <row r="61">
          <cell r="A61" t="str">
            <v>MaeB</v>
          </cell>
        </row>
        <row r="62">
          <cell r="A62" t="str">
            <v>MaeB</v>
          </cell>
        </row>
        <row r="63">
          <cell r="A63" t="str">
            <v>MaeB</v>
          </cell>
        </row>
        <row r="64">
          <cell r="A64" t="str">
            <v>MaeB</v>
          </cell>
        </row>
        <row r="65">
          <cell r="A65" t="str">
            <v>MaeB</v>
          </cell>
        </row>
        <row r="66">
          <cell r="A66" t="str">
            <v>MaeA</v>
          </cell>
        </row>
        <row r="67">
          <cell r="A67" t="str">
            <v>MaeA</v>
          </cell>
        </row>
        <row r="68">
          <cell r="A68" t="str">
            <v>MaeA</v>
          </cell>
        </row>
        <row r="69">
          <cell r="A69" t="str">
            <v>Gnd</v>
          </cell>
        </row>
        <row r="70">
          <cell r="A70" t="str">
            <v>Gnd</v>
          </cell>
        </row>
        <row r="71">
          <cell r="A71" t="str">
            <v>GltA</v>
          </cell>
        </row>
        <row r="72">
          <cell r="A72" t="str">
            <v>Fbp</v>
          </cell>
        </row>
        <row r="73">
          <cell r="A73" t="str">
            <v>Fbp</v>
          </cell>
        </row>
        <row r="74">
          <cell r="A74" t="str">
            <v>Fbp</v>
          </cell>
        </row>
        <row r="75">
          <cell r="A75" t="str">
            <v>Fbp</v>
          </cell>
        </row>
        <row r="76">
          <cell r="A76" t="str">
            <v>Fbp</v>
          </cell>
        </row>
        <row r="77">
          <cell r="A77" t="str">
            <v>Fbp</v>
          </cell>
        </row>
        <row r="78">
          <cell r="A78" t="str">
            <v>Fbp</v>
          </cell>
        </row>
        <row r="79">
          <cell r="A79" t="str">
            <v>Fbp</v>
          </cell>
        </row>
        <row r="80">
          <cell r="A80" t="str">
            <v>Fbp</v>
          </cell>
        </row>
        <row r="81">
          <cell r="A81" t="str">
            <v>Fbp</v>
          </cell>
        </row>
        <row r="82">
          <cell r="A82" t="str">
            <v>Fbp</v>
          </cell>
        </row>
        <row r="83">
          <cell r="A83" t="str">
            <v>Fbp</v>
          </cell>
        </row>
        <row r="84">
          <cell r="A84" t="str">
            <v>Fbp</v>
          </cell>
        </row>
        <row r="85">
          <cell r="A85" t="str">
            <v>Fbp</v>
          </cell>
        </row>
        <row r="86">
          <cell r="A86" t="str">
            <v>Fbp</v>
          </cell>
        </row>
        <row r="87">
          <cell r="A87" t="str">
            <v>Fbp</v>
          </cell>
        </row>
        <row r="88">
          <cell r="A88" t="str">
            <v>Edd</v>
          </cell>
        </row>
        <row r="89">
          <cell r="A89" t="str">
            <v>Eda</v>
          </cell>
        </row>
        <row r="90">
          <cell r="A90" t="str">
            <v>Acs</v>
          </cell>
        </row>
        <row r="91">
          <cell r="A91" t="str">
            <v>Acs</v>
          </cell>
        </row>
        <row r="92">
          <cell r="A92" t="str">
            <v>Acs</v>
          </cell>
        </row>
        <row r="93">
          <cell r="A93" t="str">
            <v>Acs</v>
          </cell>
        </row>
        <row r="94">
          <cell r="A94" t="str">
            <v>Acs</v>
          </cell>
        </row>
        <row r="95">
          <cell r="A95" t="str">
            <v>AckA</v>
          </cell>
        </row>
        <row r="96">
          <cell r="A96" t="str">
            <v>AckA</v>
          </cell>
        </row>
        <row r="97">
          <cell r="A97" t="str">
            <v>AckA</v>
          </cell>
        </row>
        <row r="98">
          <cell r="A98" t="str">
            <v>AckA</v>
          </cell>
        </row>
        <row r="99">
          <cell r="A99" t="str">
            <v>AckA</v>
          </cell>
        </row>
        <row r="100">
          <cell r="A100" t="str">
            <v>AckA</v>
          </cell>
        </row>
        <row r="101">
          <cell r="A101" t="str">
            <v>AckA</v>
          </cell>
        </row>
        <row r="102">
          <cell r="A102" t="str">
            <v>AckA</v>
          </cell>
        </row>
        <row r="103">
          <cell r="A103" t="str">
            <v>AckA</v>
          </cell>
        </row>
        <row r="104">
          <cell r="A104" t="str">
            <v>AceA</v>
          </cell>
        </row>
        <row r="105">
          <cell r="A105" t="str">
            <v>AceA</v>
          </cell>
        </row>
        <row r="106">
          <cell r="A106" t="str">
            <v>AceA</v>
          </cell>
        </row>
        <row r="107">
          <cell r="A107" t="str">
            <v>AceA</v>
          </cell>
        </row>
        <row r="108">
          <cell r="A108" t="str">
            <v>AceA</v>
          </cell>
        </row>
        <row r="109">
          <cell r="A109" t="str">
            <v>AceA</v>
          </cell>
        </row>
        <row r="110">
          <cell r="A110" t="str">
            <v>AceA</v>
          </cell>
        </row>
        <row r="111">
          <cell r="A111" t="str">
            <v>AceA</v>
          </cell>
        </row>
        <row r="112">
          <cell r="A112" t="str">
            <v>AceA</v>
          </cell>
        </row>
        <row r="113">
          <cell r="A113" t="str">
            <v>AceA</v>
          </cell>
        </row>
        <row r="114">
          <cell r="A114" t="str">
            <v>AceA</v>
          </cell>
        </row>
        <row r="115">
          <cell r="A115" t="str">
            <v>AceA</v>
          </cell>
        </row>
        <row r="116">
          <cell r="A116" t="str">
            <v>PykF</v>
          </cell>
        </row>
        <row r="117">
          <cell r="A117" t="str">
            <v>PckA</v>
          </cell>
        </row>
        <row r="118">
          <cell r="A118" t="str">
            <v>MaeB</v>
          </cell>
        </row>
        <row r="119">
          <cell r="A119" t="str">
            <v>MaeB</v>
          </cell>
        </row>
        <row r="120">
          <cell r="A120" t="str">
            <v>MaeB</v>
          </cell>
        </row>
        <row r="121">
          <cell r="A121" t="str">
            <v>Acs</v>
          </cell>
        </row>
        <row r="122">
          <cell r="A122" t="str">
            <v>AceA</v>
          </cell>
        </row>
        <row r="123">
          <cell r="A123" t="str">
            <v>AceB</v>
          </cell>
        </row>
      </sheetData>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2.xml.rels><?xml version="1.0" encoding="UTF-8" standalone="yes"?>
<Relationships xmlns="http://schemas.openxmlformats.org/package/2006/relationships"><Relationship Id="rId26" Type="http://schemas.openxmlformats.org/officeDocument/2006/relationships/hyperlink" Target="http://www.genome.ad.jp/dbget-bin/www_bget?C00575" TargetMode="External"/><Relationship Id="rId21" Type="http://schemas.openxmlformats.org/officeDocument/2006/relationships/hyperlink" Target="http://www.genome.ad.jp/dbget-bin/www_bget?C00144" TargetMode="External"/><Relationship Id="rId42" Type="http://schemas.openxmlformats.org/officeDocument/2006/relationships/hyperlink" Target="http://www.genome.ad.jp/dbget-bin/www_bget?C00118" TargetMode="External"/><Relationship Id="rId47" Type="http://schemas.openxmlformats.org/officeDocument/2006/relationships/hyperlink" Target="http://www.genome.ad.jp/dbget-bin/www_bget?C00227" TargetMode="External"/><Relationship Id="rId63" Type="http://schemas.openxmlformats.org/officeDocument/2006/relationships/hyperlink" Target="http://www.genome.ad.jp/dbget-bin/www_bget?C00024" TargetMode="External"/><Relationship Id="rId68" Type="http://schemas.openxmlformats.org/officeDocument/2006/relationships/hyperlink" Target="http://www.genome.ad.jp/dbget-bin/www_bget?C00123" TargetMode="External"/><Relationship Id="rId16" Type="http://schemas.openxmlformats.org/officeDocument/2006/relationships/hyperlink" Target="http://www.genome.ad.jp/dbget-bin/www_bget?C00036" TargetMode="External"/><Relationship Id="rId11" Type="http://schemas.openxmlformats.org/officeDocument/2006/relationships/hyperlink" Target="http://www.genome.ad.jp/dbget-bin/www_bget?C00158" TargetMode="External"/><Relationship Id="rId24" Type="http://schemas.openxmlformats.org/officeDocument/2006/relationships/hyperlink" Target="http://www.genome.ad.jp/dbget-bin/www_bget?C00112" TargetMode="External"/><Relationship Id="rId32" Type="http://schemas.openxmlformats.org/officeDocument/2006/relationships/hyperlink" Target="http://www.genome.ad.jp/dbget-bin/www_bget?C00016" TargetMode="External"/><Relationship Id="rId37" Type="http://schemas.openxmlformats.org/officeDocument/2006/relationships/hyperlink" Target="http://www.genome.ad.jp/dbget-bin/www_bget?C00459" TargetMode="External"/><Relationship Id="rId40" Type="http://schemas.openxmlformats.org/officeDocument/2006/relationships/hyperlink" Target="http://www.genome.ad.jp/dbget-bin/www_bget?C00075" TargetMode="External"/><Relationship Id="rId45" Type="http://schemas.openxmlformats.org/officeDocument/2006/relationships/hyperlink" Target="http://www.genome.ad.jp/dbget-bin/www_bget?C00111" TargetMode="External"/><Relationship Id="rId53" Type="http://schemas.openxmlformats.org/officeDocument/2006/relationships/hyperlink" Target="http://www.genome.ad.jp/dbget-bin/www_bget?C00864" TargetMode="External"/><Relationship Id="rId58" Type="http://schemas.openxmlformats.org/officeDocument/2006/relationships/hyperlink" Target="http://www.genome.ad.jp/dbget-bin/www_bget?C00049" TargetMode="External"/><Relationship Id="rId66" Type="http://schemas.openxmlformats.org/officeDocument/2006/relationships/hyperlink" Target="http://www.genome.ad.jp/dbget-bin/www_bget?C00135" TargetMode="External"/><Relationship Id="rId74" Type="http://schemas.openxmlformats.org/officeDocument/2006/relationships/hyperlink" Target="http://www.genome.ad.jp/dbget-bin/www_bget?C00103" TargetMode="External"/><Relationship Id="rId79" Type="http://schemas.openxmlformats.org/officeDocument/2006/relationships/hyperlink" Target="http://www.genome.ad.jp/dbget-bin/www_bget?C00033" TargetMode="External"/><Relationship Id="rId5" Type="http://schemas.openxmlformats.org/officeDocument/2006/relationships/hyperlink" Target="http://www.genome.ad.jp/dbget-bin/www_bget?C00022" TargetMode="External"/><Relationship Id="rId61" Type="http://schemas.openxmlformats.org/officeDocument/2006/relationships/hyperlink" Target="http://www.genome.ad.jp/dbget-bin/www_bget?C00127" TargetMode="External"/><Relationship Id="rId19" Type="http://schemas.openxmlformats.org/officeDocument/2006/relationships/hyperlink" Target="http://www.genome.ad.jp/dbget-bin/www_bget?C00093" TargetMode="External"/><Relationship Id="rId14" Type="http://schemas.openxmlformats.org/officeDocument/2006/relationships/hyperlink" Target="http://www.genome.ad.jp/dbget-bin/www_bget?C00042" TargetMode="External"/><Relationship Id="rId22" Type="http://schemas.openxmlformats.org/officeDocument/2006/relationships/hyperlink" Target="http://www.genome.ad.jp/dbget-bin/www_bget?C00035" TargetMode="External"/><Relationship Id="rId27" Type="http://schemas.openxmlformats.org/officeDocument/2006/relationships/hyperlink" Target="http://www.genome.ad.jp/dbget-bin/www_bget?C00942" TargetMode="External"/><Relationship Id="rId30" Type="http://schemas.openxmlformats.org/officeDocument/2006/relationships/hyperlink" Target="http://www.genome.ad.jp/dbget-bin/www_bget?C00003" TargetMode="External"/><Relationship Id="rId35" Type="http://schemas.openxmlformats.org/officeDocument/2006/relationships/hyperlink" Target="http://www.genome.ad.jp/dbget-bin/www_bget?C00315" TargetMode="External"/><Relationship Id="rId43" Type="http://schemas.openxmlformats.org/officeDocument/2006/relationships/hyperlink" Target="http://www.genome.ad.jp/dbget-bin/www_bget?C00029" TargetMode="External"/><Relationship Id="rId48" Type="http://schemas.openxmlformats.org/officeDocument/2006/relationships/hyperlink" Target="http://www.genome.ad.jp/dbget-bin/www_bget?C00010" TargetMode="External"/><Relationship Id="rId56" Type="http://schemas.openxmlformats.org/officeDocument/2006/relationships/hyperlink" Target="http://www.genome.ad.jp/dbget-bin/www_bget?C00065" TargetMode="External"/><Relationship Id="rId64" Type="http://schemas.openxmlformats.org/officeDocument/2006/relationships/hyperlink" Target="http://www.genome.ad.jp/dbget-bin/www_bget?C00446" TargetMode="External"/><Relationship Id="rId69" Type="http://schemas.openxmlformats.org/officeDocument/2006/relationships/hyperlink" Target="http://www.genome.ad.jp/dbget-bin/www_bget?C00263" TargetMode="External"/><Relationship Id="rId77" Type="http://schemas.openxmlformats.org/officeDocument/2006/relationships/hyperlink" Target="http://www.genome.ad.jp/dbget-bin/www_bget?C03878" TargetMode="External"/><Relationship Id="rId8" Type="http://schemas.openxmlformats.org/officeDocument/2006/relationships/hyperlink" Target="http://www.genome.ad.jp/dbget-bin/www_bget?C00117" TargetMode="External"/><Relationship Id="rId51" Type="http://schemas.openxmlformats.org/officeDocument/2006/relationships/hyperlink" Target="http://www.genome.ad.jp/dbget-bin/www_bget?C00008" TargetMode="External"/><Relationship Id="rId72" Type="http://schemas.openxmlformats.org/officeDocument/2006/relationships/hyperlink" Target="http://www.genome.ad.jp/dbget-bin/www_bget?C00077" TargetMode="External"/><Relationship Id="rId3" Type="http://schemas.openxmlformats.org/officeDocument/2006/relationships/hyperlink" Target="http://www.genome.ad.jp/dbget-bin/www_bget?C00197" TargetMode="External"/><Relationship Id="rId12" Type="http://schemas.openxmlformats.org/officeDocument/2006/relationships/hyperlink" Target="http://www.genome.ad.jp/dbget-bin/www_bget?C00451" TargetMode="External"/><Relationship Id="rId17" Type="http://schemas.openxmlformats.org/officeDocument/2006/relationships/hyperlink" Target="http://www.genome.ad.jp/dbget-bin/www_bget?C00048" TargetMode="External"/><Relationship Id="rId25" Type="http://schemas.openxmlformats.org/officeDocument/2006/relationships/hyperlink" Target="http://www.genome.ad.jp/dbget-bin/www_bget?C00063" TargetMode="External"/><Relationship Id="rId33" Type="http://schemas.openxmlformats.org/officeDocument/2006/relationships/hyperlink" Target="http://www.genome.ad.jp/dbget-bin/www_bget?C00166" TargetMode="External"/><Relationship Id="rId38" Type="http://schemas.openxmlformats.org/officeDocument/2006/relationships/hyperlink" Target="http://www.genome.ad.jp/dbget-bin/www_bget?C00105" TargetMode="External"/><Relationship Id="rId46" Type="http://schemas.openxmlformats.org/officeDocument/2006/relationships/hyperlink" Target="http://www.genome.ad.jp/dbget-bin/www_bget?C00074" TargetMode="External"/><Relationship Id="rId59" Type="http://schemas.openxmlformats.org/officeDocument/2006/relationships/hyperlink" Target="http://www.genome.ad.jp/dbget-bin/www_bget?C00169" TargetMode="External"/><Relationship Id="rId67" Type="http://schemas.openxmlformats.org/officeDocument/2006/relationships/hyperlink" Target="http://www.genome.ad.jp/dbget-bin/www_bget?C00079" TargetMode="External"/><Relationship Id="rId20" Type="http://schemas.openxmlformats.org/officeDocument/2006/relationships/hyperlink" Target="http://www.genome.ad.jp/dbget-bin/www_bget?C00020" TargetMode="External"/><Relationship Id="rId41" Type="http://schemas.openxmlformats.org/officeDocument/2006/relationships/hyperlink" Target="http://www.genome.ad.jp/dbget-bin/www_bget?C00364" TargetMode="External"/><Relationship Id="rId54" Type="http://schemas.openxmlformats.org/officeDocument/2006/relationships/hyperlink" Target="http://www.genome.ad.jp/dbget-bin/www_bget?C00155" TargetMode="External"/><Relationship Id="rId62" Type="http://schemas.openxmlformats.org/officeDocument/2006/relationships/hyperlink" Target="http://www.genome.ad.jp/dbget-bin/www_bget?C01228" TargetMode="External"/><Relationship Id="rId70" Type="http://schemas.openxmlformats.org/officeDocument/2006/relationships/hyperlink" Target="http://www.genome.ad.jp/dbget-bin/www_bget?C00097" TargetMode="External"/><Relationship Id="rId75" Type="http://schemas.openxmlformats.org/officeDocument/2006/relationships/hyperlink" Target="http://www.genome.ad.jp/dbget-bin/www_bget?C00002" TargetMode="External"/><Relationship Id="rId1" Type="http://schemas.openxmlformats.org/officeDocument/2006/relationships/hyperlink" Target="http://www.genome.ad.jp/dbget-bin/www_bget?C00092" TargetMode="External"/><Relationship Id="rId6" Type="http://schemas.openxmlformats.org/officeDocument/2006/relationships/hyperlink" Target="http://www.genome.ad.jp/dbget-bin/www_bget?C00345" TargetMode="External"/><Relationship Id="rId15" Type="http://schemas.openxmlformats.org/officeDocument/2006/relationships/hyperlink" Target="http://www.genome.ad.jp/dbget-bin/www_bget?C00122" TargetMode="External"/><Relationship Id="rId23" Type="http://schemas.openxmlformats.org/officeDocument/2006/relationships/hyperlink" Target="http://www.genome.ad.jp/dbget-bin/www_bget?C00055" TargetMode="External"/><Relationship Id="rId28" Type="http://schemas.openxmlformats.org/officeDocument/2006/relationships/hyperlink" Target="http://www.genome.ad.jp/dbget-bin/www_bget?C00130" TargetMode="External"/><Relationship Id="rId36" Type="http://schemas.openxmlformats.org/officeDocument/2006/relationships/hyperlink" Target="http://www.genome.ad.jp/dbget-bin/www_bget?C00417" TargetMode="External"/><Relationship Id="rId49" Type="http://schemas.openxmlformats.org/officeDocument/2006/relationships/hyperlink" Target="http://www.genome.ad.jp/dbget-bin/www_bget?C00149" TargetMode="External"/><Relationship Id="rId57" Type="http://schemas.openxmlformats.org/officeDocument/2006/relationships/hyperlink" Target="http://www.genome.ad.jp/dbget-bin/www_bget?C00073" TargetMode="External"/><Relationship Id="rId10" Type="http://schemas.openxmlformats.org/officeDocument/2006/relationships/hyperlink" Target="http://www.genome.ad.jp/dbget-bin/www_bget?C04442" TargetMode="External"/><Relationship Id="rId31" Type="http://schemas.openxmlformats.org/officeDocument/2006/relationships/hyperlink" Target="http://www.genome.ad.jp/dbget-bin/www_bget?C00004" TargetMode="External"/><Relationship Id="rId44" Type="http://schemas.openxmlformats.org/officeDocument/2006/relationships/hyperlink" Target="http://www.genome.ad.jp/dbget-bin/www_bget?C00354" TargetMode="External"/><Relationship Id="rId52" Type="http://schemas.openxmlformats.org/officeDocument/2006/relationships/hyperlink" Target="http://www.genome.ad.jp/dbget-bin/www_bget?C00044" TargetMode="External"/><Relationship Id="rId60" Type="http://schemas.openxmlformats.org/officeDocument/2006/relationships/hyperlink" Target="http://www.genome.ad.jp/dbget-bin/www_bget?C00051" TargetMode="External"/><Relationship Id="rId65" Type="http://schemas.openxmlformats.org/officeDocument/2006/relationships/hyperlink" Target="http://www.genome.ad.jp/dbget-bin/www_bget?C00152" TargetMode="External"/><Relationship Id="rId73" Type="http://schemas.openxmlformats.org/officeDocument/2006/relationships/hyperlink" Target="http://www.genome.ad.jp/dbget-bin/www_bget?C02291" TargetMode="External"/><Relationship Id="rId78" Type="http://schemas.openxmlformats.org/officeDocument/2006/relationships/hyperlink" Target="http://www.genome.ad.jp/dbget-bin/www_bget?C01236" TargetMode="External"/><Relationship Id="rId4" Type="http://schemas.openxmlformats.org/officeDocument/2006/relationships/hyperlink" Target="http://www.genome.ad.jp/dbget-bin/www_bget?C00631" TargetMode="External"/><Relationship Id="rId9" Type="http://schemas.openxmlformats.org/officeDocument/2006/relationships/hyperlink" Target="http://www.genome.ad.jp/dbget-bin/www_bget?C00279" TargetMode="External"/><Relationship Id="rId13" Type="http://schemas.openxmlformats.org/officeDocument/2006/relationships/hyperlink" Target="http://www.genome.ad.jp/dbget-bin/www_bget?C00026" TargetMode="External"/><Relationship Id="rId18" Type="http://schemas.openxmlformats.org/officeDocument/2006/relationships/hyperlink" Target="http://www.genome.ad.jp/dbget-bin/www_bget?C00116" TargetMode="External"/><Relationship Id="rId39" Type="http://schemas.openxmlformats.org/officeDocument/2006/relationships/hyperlink" Target="http://www.genome.ad.jp/dbget-bin/www_bget?C00015" TargetMode="External"/><Relationship Id="rId34" Type="http://schemas.openxmlformats.org/officeDocument/2006/relationships/hyperlink" Target="http://www.genome.ad.jp/dbget-bin/www_bget?C00043" TargetMode="External"/><Relationship Id="rId50" Type="http://schemas.openxmlformats.org/officeDocument/2006/relationships/hyperlink" Target="http://www.genome.ad.jp/dbget-bin/www_bget?C00006" TargetMode="External"/><Relationship Id="rId55" Type="http://schemas.openxmlformats.org/officeDocument/2006/relationships/hyperlink" Target="http://www.genome.ad.jp/dbget-bin/www_bget?C00037" TargetMode="External"/><Relationship Id="rId76" Type="http://schemas.openxmlformats.org/officeDocument/2006/relationships/hyperlink" Target="http://www.genome.ad.jp/dbget-bin/www_bget?C00005" TargetMode="External"/><Relationship Id="rId7" Type="http://schemas.openxmlformats.org/officeDocument/2006/relationships/hyperlink" Target="http://www.genome.ad.jp/dbget-bin/www_bget?C00199" TargetMode="External"/><Relationship Id="rId71" Type="http://schemas.openxmlformats.org/officeDocument/2006/relationships/hyperlink" Target="http://www.genome.ad.jp/dbget-bin/www_bget?C00493" TargetMode="External"/><Relationship Id="rId2" Type="http://schemas.openxmlformats.org/officeDocument/2006/relationships/hyperlink" Target="http://www.genome.ad.jp/dbget-bin/www_bget?C01159" TargetMode="External"/><Relationship Id="rId29" Type="http://schemas.openxmlformats.org/officeDocument/2006/relationships/hyperlink" Target="http://www.genome.ad.jp/dbget-bin/www_bget?C00119"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D2B79-36A8-4891-9634-330610527A94}">
  <dimension ref="A1"/>
  <sheetViews>
    <sheetView tabSelected="1" workbookViewId="0"/>
  </sheetViews>
  <sheetFormatPr defaultRowHeight="14.4" x14ac:dyDescent="0.3"/>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028699-629D-47C0-972C-673EC48EA134}">
  <dimension ref="A1:CS12"/>
  <sheetViews>
    <sheetView workbookViewId="0"/>
  </sheetViews>
  <sheetFormatPr defaultRowHeight="14.4" x14ac:dyDescent="0.3"/>
  <sheetData>
    <row r="1" spans="1:97" x14ac:dyDescent="0.3">
      <c r="A1" s="47"/>
      <c r="B1" s="47" t="s">
        <v>157</v>
      </c>
      <c r="C1" s="47" t="s">
        <v>126</v>
      </c>
      <c r="D1" s="47" t="s">
        <v>127</v>
      </c>
      <c r="E1" s="47" t="s">
        <v>161</v>
      </c>
      <c r="F1" s="47" t="s">
        <v>163</v>
      </c>
      <c r="G1" s="47" t="s">
        <v>165</v>
      </c>
      <c r="H1" s="47" t="s">
        <v>167</v>
      </c>
      <c r="I1" s="47" t="s">
        <v>105</v>
      </c>
      <c r="J1" s="47" t="s">
        <v>84</v>
      </c>
      <c r="K1" s="47" t="s">
        <v>78</v>
      </c>
      <c r="L1" s="47" t="s">
        <v>65</v>
      </c>
      <c r="M1" s="47" t="s">
        <v>172</v>
      </c>
      <c r="N1" s="47" t="s">
        <v>67</v>
      </c>
      <c r="O1" s="47" t="s">
        <v>175</v>
      </c>
      <c r="P1" s="47" t="s">
        <v>177</v>
      </c>
      <c r="Q1" s="47" t="s">
        <v>91</v>
      </c>
      <c r="R1" s="47" t="s">
        <v>117</v>
      </c>
      <c r="S1" s="47" t="s">
        <v>100</v>
      </c>
      <c r="T1" s="47" t="s">
        <v>182</v>
      </c>
      <c r="U1" s="47" t="s">
        <v>102</v>
      </c>
      <c r="V1" s="47" t="s">
        <v>133</v>
      </c>
      <c r="W1" s="47" t="s">
        <v>123</v>
      </c>
      <c r="X1" s="47" t="s">
        <v>187</v>
      </c>
      <c r="Y1" s="47" t="s">
        <v>188</v>
      </c>
      <c r="Z1" s="47" t="s">
        <v>76</v>
      </c>
      <c r="AA1" s="47" t="s">
        <v>94</v>
      </c>
      <c r="AB1" s="47" t="s">
        <v>99</v>
      </c>
      <c r="AC1" s="47" t="s">
        <v>77</v>
      </c>
      <c r="AD1" s="47" t="s">
        <v>66</v>
      </c>
      <c r="AE1" s="47" t="s">
        <v>110</v>
      </c>
      <c r="AF1" s="47" t="s">
        <v>85</v>
      </c>
      <c r="AG1" s="47" t="s">
        <v>86</v>
      </c>
      <c r="AH1" s="47" t="s">
        <v>195</v>
      </c>
      <c r="AI1" s="47" t="s">
        <v>197</v>
      </c>
      <c r="AJ1" s="47" t="s">
        <v>199</v>
      </c>
      <c r="AK1" s="47" t="s">
        <v>200</v>
      </c>
      <c r="AL1" s="47" t="s">
        <v>202</v>
      </c>
      <c r="AM1" s="47" t="s">
        <v>204</v>
      </c>
      <c r="AN1" s="47" t="s">
        <v>206</v>
      </c>
      <c r="AO1" s="47" t="s">
        <v>208</v>
      </c>
      <c r="AP1" s="47" t="s">
        <v>210</v>
      </c>
      <c r="AQ1" s="47" t="s">
        <v>212</v>
      </c>
      <c r="AR1" s="47" t="s">
        <v>214</v>
      </c>
      <c r="AS1" s="47" t="s">
        <v>216</v>
      </c>
      <c r="AT1" s="47" t="s">
        <v>218</v>
      </c>
      <c r="AU1" s="47" t="s">
        <v>220</v>
      </c>
      <c r="AV1" s="47" t="s">
        <v>222</v>
      </c>
      <c r="AW1" s="47" t="s">
        <v>223</v>
      </c>
      <c r="AX1" s="47" t="s">
        <v>225</v>
      </c>
      <c r="AY1" s="47" t="s">
        <v>227</v>
      </c>
      <c r="AZ1" s="47" t="s">
        <v>229</v>
      </c>
      <c r="BA1" s="47" t="s">
        <v>231</v>
      </c>
      <c r="BB1" s="47" t="s">
        <v>233</v>
      </c>
      <c r="BC1" s="47" t="s">
        <v>235</v>
      </c>
      <c r="BD1" s="47" t="s">
        <v>237</v>
      </c>
      <c r="BE1" s="47" t="s">
        <v>239</v>
      </c>
      <c r="BF1" s="47" t="s">
        <v>241</v>
      </c>
      <c r="BG1" s="47" t="s">
        <v>243</v>
      </c>
      <c r="BH1" s="47" t="s">
        <v>245</v>
      </c>
      <c r="BI1" s="47" t="s">
        <v>246</v>
      </c>
      <c r="BJ1" s="47" t="s">
        <v>79</v>
      </c>
      <c r="BK1" s="47" t="s">
        <v>68</v>
      </c>
      <c r="BL1" s="47" t="s">
        <v>250</v>
      </c>
      <c r="BM1" s="47" t="s">
        <v>252</v>
      </c>
      <c r="BN1" s="47" t="s">
        <v>113</v>
      </c>
      <c r="BO1" s="47" t="s">
        <v>311</v>
      </c>
      <c r="BP1" s="47" t="s">
        <v>257</v>
      </c>
      <c r="BQ1" s="47" t="s">
        <v>259</v>
      </c>
      <c r="BR1" s="47" t="s">
        <v>98</v>
      </c>
      <c r="BS1" s="47" t="s">
        <v>262</v>
      </c>
      <c r="BT1" s="47" t="s">
        <v>264</v>
      </c>
      <c r="BU1" s="47" t="s">
        <v>265</v>
      </c>
      <c r="BV1" s="47" t="s">
        <v>267</v>
      </c>
      <c r="BW1" s="47" t="s">
        <v>269</v>
      </c>
      <c r="BX1" s="47" t="s">
        <v>271</v>
      </c>
      <c r="BY1" s="47" t="s">
        <v>273</v>
      </c>
      <c r="BZ1" s="47" t="s">
        <v>275</v>
      </c>
      <c r="CA1" s="47" t="s">
        <v>40</v>
      </c>
      <c r="CB1" s="47" t="s">
        <v>41</v>
      </c>
      <c r="CC1" s="47" t="s">
        <v>42</v>
      </c>
      <c r="CD1" s="47" t="s">
        <v>43</v>
      </c>
      <c r="CE1" s="47" t="s">
        <v>44</v>
      </c>
      <c r="CF1" s="47" t="s">
        <v>282</v>
      </c>
      <c r="CG1" s="47" t="s">
        <v>283</v>
      </c>
      <c r="CH1" s="47" t="s">
        <v>285</v>
      </c>
      <c r="CI1" s="47" t="s">
        <v>287</v>
      </c>
      <c r="CJ1" s="47" t="s">
        <v>289</v>
      </c>
      <c r="CK1" s="47" t="s">
        <v>291</v>
      </c>
      <c r="CL1" s="47" t="s">
        <v>293</v>
      </c>
      <c r="CM1" s="47" t="s">
        <v>295</v>
      </c>
      <c r="CN1" s="47" t="s">
        <v>297</v>
      </c>
      <c r="CO1" s="47" t="s">
        <v>299</v>
      </c>
      <c r="CP1" s="47" t="s">
        <v>301</v>
      </c>
      <c r="CQ1" s="47" t="s">
        <v>302</v>
      </c>
      <c r="CR1" s="47" t="s">
        <v>303</v>
      </c>
      <c r="CS1" s="47" t="s">
        <v>304</v>
      </c>
    </row>
    <row r="2" spans="1:97" x14ac:dyDescent="0.3">
      <c r="A2" t="s">
        <v>395</v>
      </c>
    </row>
    <row r="3" spans="1:97" x14ac:dyDescent="0.3">
      <c r="A3" t="s">
        <v>4</v>
      </c>
    </row>
    <row r="4" spans="1:97" x14ac:dyDescent="0.3">
      <c r="A4" t="s">
        <v>9</v>
      </c>
    </row>
    <row r="5" spans="1:97" x14ac:dyDescent="0.3">
      <c r="A5" t="s">
        <v>11</v>
      </c>
    </row>
    <row r="6" spans="1:97" x14ac:dyDescent="0.3">
      <c r="A6" t="s">
        <v>17</v>
      </c>
    </row>
    <row r="7" spans="1:97" x14ac:dyDescent="0.3">
      <c r="A7" t="s">
        <v>18</v>
      </c>
    </row>
    <row r="12" spans="1:97" x14ac:dyDescent="0.3">
      <c r="A12" s="10"/>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1E203-2D04-45D3-B310-BA47D3142052}">
  <dimension ref="A1:T23"/>
  <sheetViews>
    <sheetView zoomScale="85" zoomScaleNormal="85" workbookViewId="0"/>
  </sheetViews>
  <sheetFormatPr defaultRowHeight="18" x14ac:dyDescent="0.35"/>
  <cols>
    <col min="1" max="1" width="9.109375" style="138"/>
    <col min="10" max="10" width="9.109375" style="6"/>
    <col min="11" max="11" width="9.109375"/>
  </cols>
  <sheetData>
    <row r="1" spans="1:20" s="138" customFormat="1" x14ac:dyDescent="0.35">
      <c r="A1" s="137"/>
      <c r="B1" s="136" t="s">
        <v>142</v>
      </c>
      <c r="C1" s="136" t="s">
        <v>143</v>
      </c>
      <c r="D1" s="136" t="s">
        <v>144</v>
      </c>
      <c r="E1" s="136" t="s">
        <v>145</v>
      </c>
      <c r="J1" s="52" t="s">
        <v>546</v>
      </c>
      <c r="K1" s="200" t="s">
        <v>142</v>
      </c>
      <c r="L1" s="200" t="s">
        <v>143</v>
      </c>
      <c r="M1" s="200" t="s">
        <v>144</v>
      </c>
      <c r="N1" s="200" t="s">
        <v>145</v>
      </c>
      <c r="Q1" s="200"/>
      <c r="R1" s="200"/>
      <c r="S1" s="200"/>
      <c r="T1" s="200"/>
    </row>
    <row r="2" spans="1:20" ht="17.399999999999999" x14ac:dyDescent="0.3">
      <c r="A2" s="135" t="s">
        <v>58</v>
      </c>
      <c r="B2" s="140">
        <v>0</v>
      </c>
      <c r="C2" s="139">
        <v>1</v>
      </c>
      <c r="D2" s="139">
        <v>1</v>
      </c>
      <c r="E2" s="139">
        <v>1</v>
      </c>
      <c r="J2" s="157" t="s">
        <v>58</v>
      </c>
      <c r="K2" s="2" t="s">
        <v>65</v>
      </c>
      <c r="L2" s="201" t="s">
        <v>66</v>
      </c>
      <c r="M2" s="201" t="s">
        <v>67</v>
      </c>
      <c r="N2" s="201" t="s">
        <v>68</v>
      </c>
      <c r="P2" s="6"/>
      <c r="Q2" s="4"/>
      <c r="R2" s="2"/>
      <c r="S2" s="2"/>
      <c r="T2" s="4"/>
    </row>
    <row r="3" spans="1:20" ht="17.399999999999999" x14ac:dyDescent="0.3">
      <c r="A3" s="135" t="s">
        <v>1</v>
      </c>
      <c r="B3" s="139">
        <v>1</v>
      </c>
      <c r="C3" s="139">
        <v>1</v>
      </c>
      <c r="D3" s="139">
        <v>0</v>
      </c>
      <c r="E3" s="139">
        <v>0</v>
      </c>
      <c r="J3" s="157" t="s">
        <v>1</v>
      </c>
      <c r="K3" s="201" t="s">
        <v>76</v>
      </c>
      <c r="L3" s="201" t="s">
        <v>77</v>
      </c>
      <c r="M3" s="2" t="s">
        <v>78</v>
      </c>
      <c r="N3" s="2" t="s">
        <v>79</v>
      </c>
    </row>
    <row r="4" spans="1:20" ht="17.399999999999999" x14ac:dyDescent="0.3">
      <c r="A4" s="135" t="s">
        <v>2</v>
      </c>
      <c r="B4" s="139">
        <v>1</v>
      </c>
      <c r="C4" s="139">
        <v>1</v>
      </c>
      <c r="D4" s="139">
        <v>0</v>
      </c>
      <c r="E4" s="139">
        <v>0</v>
      </c>
      <c r="J4" s="157" t="s">
        <v>2</v>
      </c>
      <c r="K4" s="201" t="s">
        <v>84</v>
      </c>
      <c r="L4" s="201" t="s">
        <v>85</v>
      </c>
      <c r="M4" s="2" t="s">
        <v>78</v>
      </c>
      <c r="N4" s="2" t="s">
        <v>86</v>
      </c>
    </row>
    <row r="5" spans="1:20" ht="17.399999999999999" x14ac:dyDescent="0.3">
      <c r="A5" s="135" t="s">
        <v>3</v>
      </c>
      <c r="B5" s="139">
        <v>0</v>
      </c>
      <c r="C5" s="139">
        <v>0</v>
      </c>
      <c r="D5" s="139">
        <v>1</v>
      </c>
      <c r="E5" s="139">
        <v>0</v>
      </c>
      <c r="J5" s="157" t="s">
        <v>3</v>
      </c>
      <c r="K5" s="80" t="s">
        <v>65</v>
      </c>
      <c r="L5" s="4"/>
      <c r="M5" s="201" t="s">
        <v>91</v>
      </c>
      <c r="N5" s="4"/>
    </row>
    <row r="6" spans="1:20" ht="17.399999999999999" x14ac:dyDescent="0.3">
      <c r="A6" s="135" t="s">
        <v>92</v>
      </c>
      <c r="B6" s="139">
        <v>1</v>
      </c>
      <c r="C6" s="139">
        <v>0</v>
      </c>
      <c r="D6" s="139">
        <v>0</v>
      </c>
      <c r="E6" s="139">
        <v>0</v>
      </c>
      <c r="J6" s="157" t="s">
        <v>92</v>
      </c>
      <c r="K6" s="201" t="s">
        <v>84</v>
      </c>
      <c r="L6" s="4"/>
      <c r="M6" s="2" t="s">
        <v>94</v>
      </c>
      <c r="N6" s="4"/>
    </row>
    <row r="7" spans="1:20" ht="17.399999999999999" x14ac:dyDescent="0.3">
      <c r="A7" s="135" t="s">
        <v>5</v>
      </c>
      <c r="B7" s="139">
        <v>1</v>
      </c>
      <c r="C7" s="139">
        <v>0</v>
      </c>
      <c r="D7" s="139">
        <v>1</v>
      </c>
      <c r="E7" s="139">
        <v>1</v>
      </c>
      <c r="J7" s="157" t="s">
        <v>5</v>
      </c>
      <c r="K7" s="201" t="s">
        <v>98</v>
      </c>
      <c r="L7" s="2" t="s">
        <v>99</v>
      </c>
      <c r="M7" s="201" t="s">
        <v>76</v>
      </c>
      <c r="N7" s="201" t="s">
        <v>100</v>
      </c>
    </row>
    <row r="8" spans="1:20" ht="17.399999999999999" x14ac:dyDescent="0.3">
      <c r="A8" s="135" t="s">
        <v>6</v>
      </c>
      <c r="B8" s="139">
        <v>1</v>
      </c>
      <c r="C8" s="139">
        <v>0</v>
      </c>
      <c r="D8" s="139">
        <v>1</v>
      </c>
      <c r="E8" s="139">
        <v>1</v>
      </c>
      <c r="J8" s="157" t="s">
        <v>6</v>
      </c>
      <c r="K8" s="201" t="s">
        <v>98</v>
      </c>
      <c r="L8" s="2" t="s">
        <v>94</v>
      </c>
      <c r="M8" s="201" t="s">
        <v>102</v>
      </c>
      <c r="N8" s="201" t="s">
        <v>100</v>
      </c>
    </row>
    <row r="9" spans="1:20" ht="17.399999999999999" x14ac:dyDescent="0.3">
      <c r="A9" s="135" t="s">
        <v>7</v>
      </c>
      <c r="B9" s="139">
        <v>1</v>
      </c>
      <c r="C9" s="139">
        <v>1</v>
      </c>
      <c r="D9" s="139">
        <v>0</v>
      </c>
      <c r="E9" s="139">
        <v>0</v>
      </c>
      <c r="J9" s="157" t="s">
        <v>7</v>
      </c>
      <c r="K9" s="201" t="s">
        <v>84</v>
      </c>
      <c r="L9" s="201" t="s">
        <v>85</v>
      </c>
      <c r="M9" s="2" t="s">
        <v>78</v>
      </c>
      <c r="N9" s="2" t="s">
        <v>86</v>
      </c>
    </row>
    <row r="10" spans="1:20" ht="17.399999999999999" x14ac:dyDescent="0.3">
      <c r="A10" s="135" t="s">
        <v>8</v>
      </c>
      <c r="B10" s="139">
        <v>1</v>
      </c>
      <c r="C10" s="139">
        <v>0</v>
      </c>
      <c r="D10" s="139">
        <v>1</v>
      </c>
      <c r="E10" s="139">
        <v>0</v>
      </c>
      <c r="J10" s="157" t="s">
        <v>8</v>
      </c>
      <c r="K10" s="201" t="s">
        <v>105</v>
      </c>
      <c r="L10" s="4"/>
      <c r="M10" s="201" t="s">
        <v>84</v>
      </c>
      <c r="N10" s="4"/>
    </row>
    <row r="11" spans="1:20" ht="17.399999999999999" x14ac:dyDescent="0.3">
      <c r="A11" s="135" t="s">
        <v>106</v>
      </c>
      <c r="B11" s="139">
        <v>0</v>
      </c>
      <c r="C11" s="139">
        <v>1</v>
      </c>
      <c r="D11" s="139">
        <v>1</v>
      </c>
      <c r="E11" s="139">
        <v>1</v>
      </c>
      <c r="J11" s="157" t="s">
        <v>106</v>
      </c>
      <c r="K11" s="2" t="s">
        <v>86</v>
      </c>
      <c r="L11" s="201" t="s">
        <v>100</v>
      </c>
      <c r="M11" s="201" t="s">
        <v>98</v>
      </c>
      <c r="N11" s="201" t="s">
        <v>110</v>
      </c>
    </row>
    <row r="12" spans="1:20" ht="17.399999999999999" x14ac:dyDescent="0.3">
      <c r="A12" s="135" t="s">
        <v>10</v>
      </c>
      <c r="B12" s="139">
        <v>1</v>
      </c>
      <c r="C12" s="139">
        <v>0</v>
      </c>
      <c r="D12" s="139">
        <v>0</v>
      </c>
      <c r="E12" s="139">
        <v>0</v>
      </c>
      <c r="J12" s="157" t="s">
        <v>10</v>
      </c>
      <c r="K12" s="201" t="s">
        <v>91</v>
      </c>
      <c r="L12" s="4"/>
      <c r="M12" s="2" t="s">
        <v>113</v>
      </c>
      <c r="N12" s="2" t="s">
        <v>78</v>
      </c>
    </row>
    <row r="13" spans="1:20" ht="17.399999999999999" x14ac:dyDescent="0.3">
      <c r="A13" s="135" t="s">
        <v>114</v>
      </c>
      <c r="B13" s="139">
        <v>0</v>
      </c>
      <c r="C13" s="139">
        <v>1</v>
      </c>
      <c r="D13" s="139">
        <v>0</v>
      </c>
      <c r="E13" s="139">
        <v>1</v>
      </c>
      <c r="J13" s="157" t="s">
        <v>114</v>
      </c>
      <c r="K13" s="2" t="s">
        <v>117</v>
      </c>
      <c r="L13" s="201" t="s">
        <v>85</v>
      </c>
      <c r="M13" s="2" t="s">
        <v>118</v>
      </c>
      <c r="N13" s="201" t="s">
        <v>86</v>
      </c>
    </row>
    <row r="14" spans="1:20" ht="17.399999999999999" x14ac:dyDescent="0.3">
      <c r="A14" s="135" t="s">
        <v>12</v>
      </c>
      <c r="B14" s="139">
        <v>0</v>
      </c>
      <c r="C14" s="139">
        <v>1</v>
      </c>
      <c r="D14" s="139">
        <v>0</v>
      </c>
      <c r="E14" s="139">
        <v>1</v>
      </c>
      <c r="J14" s="6" t="s">
        <v>12</v>
      </c>
      <c r="K14" s="2" t="s">
        <v>117</v>
      </c>
      <c r="L14" s="201" t="s">
        <v>100</v>
      </c>
      <c r="M14" s="2" t="s">
        <v>121</v>
      </c>
      <c r="N14" s="201" t="s">
        <v>98</v>
      </c>
    </row>
    <row r="15" spans="1:20" ht="17.399999999999999" x14ac:dyDescent="0.3">
      <c r="A15" s="135" t="s">
        <v>13</v>
      </c>
      <c r="B15" s="139">
        <v>1</v>
      </c>
      <c r="C15" s="139">
        <v>0</v>
      </c>
      <c r="D15" s="139">
        <v>0</v>
      </c>
      <c r="E15" s="139">
        <v>1</v>
      </c>
      <c r="J15" s="157" t="s">
        <v>13</v>
      </c>
      <c r="K15" s="201" t="s">
        <v>102</v>
      </c>
      <c r="L15" s="2" t="s">
        <v>102</v>
      </c>
      <c r="M15" s="2" t="s">
        <v>99</v>
      </c>
      <c r="N15" s="201" t="s">
        <v>123</v>
      </c>
    </row>
    <row r="16" spans="1:20" ht="17.399999999999999" x14ac:dyDescent="0.3">
      <c r="A16" s="135" t="s">
        <v>14</v>
      </c>
      <c r="B16" s="139">
        <v>1</v>
      </c>
      <c r="C16" s="139">
        <v>1</v>
      </c>
      <c r="D16" s="139">
        <v>0</v>
      </c>
      <c r="E16" s="139">
        <v>1</v>
      </c>
      <c r="J16" s="157" t="s">
        <v>14</v>
      </c>
      <c r="K16" s="201" t="s">
        <v>126</v>
      </c>
      <c r="L16" s="201" t="s">
        <v>86</v>
      </c>
      <c r="M16" s="2" t="s">
        <v>127</v>
      </c>
      <c r="N16" s="201" t="s">
        <v>85</v>
      </c>
    </row>
    <row r="17" spans="1:14" ht="17.399999999999999" x14ac:dyDescent="0.3">
      <c r="A17" s="135" t="s">
        <v>15</v>
      </c>
      <c r="B17" s="139">
        <v>0</v>
      </c>
      <c r="C17" s="139">
        <v>0</v>
      </c>
      <c r="D17" s="139">
        <v>1</v>
      </c>
      <c r="E17" s="139">
        <v>1</v>
      </c>
      <c r="J17" s="157" t="s">
        <v>15</v>
      </c>
      <c r="K17" s="2" t="s">
        <v>99</v>
      </c>
      <c r="L17" s="2" t="s">
        <v>86</v>
      </c>
      <c r="M17" s="201" t="s">
        <v>84</v>
      </c>
      <c r="N17" s="201" t="s">
        <v>85</v>
      </c>
    </row>
    <row r="18" spans="1:14" ht="17.399999999999999" x14ac:dyDescent="0.3">
      <c r="A18" s="135" t="s">
        <v>16</v>
      </c>
      <c r="B18" s="139">
        <v>0</v>
      </c>
      <c r="C18" s="139">
        <v>0</v>
      </c>
      <c r="D18" s="139">
        <v>1</v>
      </c>
      <c r="E18" s="139">
        <v>0</v>
      </c>
      <c r="J18" s="157" t="s">
        <v>16</v>
      </c>
      <c r="K18" s="2" t="s">
        <v>127</v>
      </c>
      <c r="L18" s="4"/>
      <c r="M18" s="201" t="s">
        <v>126</v>
      </c>
      <c r="N18" s="4"/>
    </row>
    <row r="19" spans="1:14" ht="17.399999999999999" x14ac:dyDescent="0.3">
      <c r="A19" s="135" t="s">
        <v>130</v>
      </c>
      <c r="B19" s="139">
        <v>1</v>
      </c>
      <c r="C19" s="139">
        <v>0</v>
      </c>
      <c r="D19" s="139">
        <v>0</v>
      </c>
      <c r="E19" s="139">
        <v>0</v>
      </c>
      <c r="J19" s="157" t="s">
        <v>130</v>
      </c>
      <c r="K19" s="201" t="s">
        <v>102</v>
      </c>
      <c r="L19" s="2" t="s">
        <v>66</v>
      </c>
      <c r="M19" s="2" t="s">
        <v>133</v>
      </c>
      <c r="N19" s="2" t="s">
        <v>68</v>
      </c>
    </row>
    <row r="20" spans="1:14" ht="17.399999999999999" x14ac:dyDescent="0.3">
      <c r="A20" s="135" t="s">
        <v>134</v>
      </c>
      <c r="B20" s="139">
        <v>1</v>
      </c>
      <c r="C20" s="139">
        <v>0</v>
      </c>
      <c r="D20" s="139">
        <v>0</v>
      </c>
      <c r="E20" s="139">
        <v>12</v>
      </c>
      <c r="J20" s="157" t="s">
        <v>134</v>
      </c>
      <c r="K20" s="201" t="s">
        <v>76</v>
      </c>
      <c r="L20" s="2" t="s">
        <v>66</v>
      </c>
      <c r="M20" s="2" t="s">
        <v>78</v>
      </c>
      <c r="N20" s="8" t="s">
        <v>68</v>
      </c>
    </row>
    <row r="23" spans="1:14" x14ac:dyDescent="0.35">
      <c r="A23" s="138" t="s">
        <v>394</v>
      </c>
    </row>
  </sheetData>
  <conditionalFormatting sqref="A1:E20">
    <cfRule type="cellIs" dxfId="91" priority="1" operator="equal">
      <formula>1</formula>
    </cfRule>
  </conditionalFormatting>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A9AE9-47FB-4045-9CA7-3A9B625D746C}">
  <dimension ref="A1:CT57"/>
  <sheetViews>
    <sheetView workbookViewId="0"/>
  </sheetViews>
  <sheetFormatPr defaultRowHeight="14.4" x14ac:dyDescent="0.3"/>
  <sheetData>
    <row r="1" spans="1:97" x14ac:dyDescent="0.3">
      <c r="A1" s="141"/>
      <c r="B1" s="141" t="s">
        <v>157</v>
      </c>
      <c r="C1" s="141" t="s">
        <v>126</v>
      </c>
      <c r="D1" s="141" t="s">
        <v>127</v>
      </c>
      <c r="E1" s="141" t="s">
        <v>161</v>
      </c>
      <c r="F1" s="141" t="s">
        <v>163</v>
      </c>
      <c r="G1" s="141" t="s">
        <v>165</v>
      </c>
      <c r="H1" s="141" t="s">
        <v>167</v>
      </c>
      <c r="I1" s="141" t="s">
        <v>105</v>
      </c>
      <c r="J1" s="141" t="s">
        <v>84</v>
      </c>
      <c r="K1" s="141" t="s">
        <v>78</v>
      </c>
      <c r="L1" s="141" t="s">
        <v>65</v>
      </c>
      <c r="M1" s="142" t="s">
        <v>172</v>
      </c>
      <c r="N1" s="141" t="s">
        <v>67</v>
      </c>
      <c r="O1" s="141" t="s">
        <v>175</v>
      </c>
      <c r="P1" s="141" t="s">
        <v>177</v>
      </c>
      <c r="Q1" s="141" t="s">
        <v>91</v>
      </c>
      <c r="R1" s="141" t="s">
        <v>117</v>
      </c>
      <c r="S1" s="141" t="s">
        <v>100</v>
      </c>
      <c r="T1" s="141" t="s">
        <v>182</v>
      </c>
      <c r="U1" s="141" t="s">
        <v>102</v>
      </c>
      <c r="V1" s="141" t="s">
        <v>133</v>
      </c>
      <c r="W1" s="141" t="s">
        <v>123</v>
      </c>
      <c r="X1" s="141" t="s">
        <v>187</v>
      </c>
      <c r="Y1" s="142" t="s">
        <v>188</v>
      </c>
      <c r="Z1" s="141" t="s">
        <v>76</v>
      </c>
      <c r="AA1" s="141" t="s">
        <v>94</v>
      </c>
      <c r="AB1" s="141" t="s">
        <v>99</v>
      </c>
      <c r="AC1" s="141" t="s">
        <v>77</v>
      </c>
      <c r="AD1" s="141" t="s">
        <v>66</v>
      </c>
      <c r="AE1" s="141" t="s">
        <v>110</v>
      </c>
      <c r="AF1" s="141" t="s">
        <v>85</v>
      </c>
      <c r="AG1" s="141" t="s">
        <v>86</v>
      </c>
      <c r="AH1" s="141" t="s">
        <v>195</v>
      </c>
      <c r="AI1" s="141" t="s">
        <v>197</v>
      </c>
      <c r="AJ1" s="141" t="s">
        <v>199</v>
      </c>
      <c r="AK1" s="142" t="s">
        <v>200</v>
      </c>
      <c r="AL1" s="141" t="s">
        <v>202</v>
      </c>
      <c r="AM1" s="141" t="s">
        <v>204</v>
      </c>
      <c r="AN1" s="141" t="s">
        <v>206</v>
      </c>
      <c r="AO1" s="141" t="s">
        <v>208</v>
      </c>
      <c r="AP1" s="141" t="s">
        <v>210</v>
      </c>
      <c r="AQ1" s="141" t="s">
        <v>212</v>
      </c>
      <c r="AR1" s="141" t="s">
        <v>214</v>
      </c>
      <c r="AS1" s="141" t="s">
        <v>216</v>
      </c>
      <c r="AT1" s="141" t="s">
        <v>218</v>
      </c>
      <c r="AU1" s="141" t="s">
        <v>220</v>
      </c>
      <c r="AV1" s="141" t="s">
        <v>222</v>
      </c>
      <c r="AW1" s="142" t="s">
        <v>223</v>
      </c>
      <c r="AX1" s="141" t="s">
        <v>225</v>
      </c>
      <c r="AY1" s="141" t="s">
        <v>227</v>
      </c>
      <c r="AZ1" s="141" t="s">
        <v>229</v>
      </c>
      <c r="BA1" s="141" t="s">
        <v>231</v>
      </c>
      <c r="BB1" s="141" t="s">
        <v>233</v>
      </c>
      <c r="BC1" s="141" t="s">
        <v>235</v>
      </c>
      <c r="BD1" s="141" t="s">
        <v>237</v>
      </c>
      <c r="BE1" s="141" t="s">
        <v>239</v>
      </c>
      <c r="BF1" s="141" t="s">
        <v>241</v>
      </c>
      <c r="BG1" s="141" t="s">
        <v>243</v>
      </c>
      <c r="BH1" s="141" t="s">
        <v>245</v>
      </c>
      <c r="BI1" s="142" t="s">
        <v>246</v>
      </c>
      <c r="BJ1" s="141" t="s">
        <v>79</v>
      </c>
      <c r="BK1" s="141" t="s">
        <v>68</v>
      </c>
      <c r="BL1" s="141" t="s">
        <v>250</v>
      </c>
      <c r="BM1" s="141" t="s">
        <v>252</v>
      </c>
      <c r="BN1" s="141" t="s">
        <v>113</v>
      </c>
      <c r="BO1" s="141" t="s">
        <v>396</v>
      </c>
      <c r="BP1" s="141" t="s">
        <v>257</v>
      </c>
      <c r="BQ1" s="141" t="s">
        <v>259</v>
      </c>
      <c r="BR1" s="141" t="s">
        <v>98</v>
      </c>
      <c r="BS1" s="141" t="s">
        <v>262</v>
      </c>
      <c r="BT1" s="141" t="s">
        <v>264</v>
      </c>
      <c r="BU1" s="142" t="s">
        <v>265</v>
      </c>
      <c r="BV1" s="141" t="s">
        <v>267</v>
      </c>
      <c r="BW1" s="141" t="s">
        <v>269</v>
      </c>
      <c r="BX1" s="141" t="s">
        <v>271</v>
      </c>
      <c r="BY1" s="141" t="s">
        <v>273</v>
      </c>
      <c r="BZ1" s="141" t="s">
        <v>275</v>
      </c>
      <c r="CA1" s="141" t="s">
        <v>40</v>
      </c>
      <c r="CB1" s="141" t="s">
        <v>41</v>
      </c>
      <c r="CC1" s="141" t="s">
        <v>42</v>
      </c>
      <c r="CD1" s="141" t="s">
        <v>43</v>
      </c>
      <c r="CE1" s="141" t="s">
        <v>44</v>
      </c>
      <c r="CF1" s="141" t="s">
        <v>282</v>
      </c>
      <c r="CG1" s="142" t="s">
        <v>283</v>
      </c>
      <c r="CH1" s="141" t="s">
        <v>285</v>
      </c>
      <c r="CI1" s="141" t="s">
        <v>287</v>
      </c>
      <c r="CJ1" s="141" t="s">
        <v>289</v>
      </c>
      <c r="CK1" s="141" t="s">
        <v>291</v>
      </c>
      <c r="CL1" s="141" t="s">
        <v>293</v>
      </c>
      <c r="CM1" s="141" t="s">
        <v>295</v>
      </c>
      <c r="CN1" s="141" t="s">
        <v>297</v>
      </c>
      <c r="CO1" s="141" t="s">
        <v>299</v>
      </c>
      <c r="CP1" s="141" t="s">
        <v>301</v>
      </c>
      <c r="CQ1" s="141" t="s">
        <v>302</v>
      </c>
      <c r="CR1" s="141" t="s">
        <v>303</v>
      </c>
      <c r="CS1" s="142" t="s">
        <v>304</v>
      </c>
    </row>
    <row r="2" spans="1:97" x14ac:dyDescent="0.3">
      <c r="A2" s="141" t="s">
        <v>0</v>
      </c>
      <c r="B2" s="143">
        <v>0</v>
      </c>
      <c r="C2" s="143"/>
      <c r="D2" s="112">
        <v>-1</v>
      </c>
      <c r="E2" s="143"/>
      <c r="F2" s="143"/>
      <c r="G2" s="143"/>
      <c r="H2" s="143"/>
      <c r="I2" s="143"/>
      <c r="J2" s="143"/>
      <c r="K2" s="143"/>
      <c r="L2" s="143"/>
      <c r="M2" s="144"/>
      <c r="N2" s="143"/>
      <c r="O2" s="143"/>
      <c r="P2" s="143"/>
      <c r="Q2" s="112">
        <v>-1</v>
      </c>
      <c r="R2" s="143"/>
      <c r="S2" s="143"/>
      <c r="T2" s="143"/>
      <c r="U2" s="143"/>
      <c r="V2" s="143"/>
      <c r="W2" s="143"/>
      <c r="X2" s="143"/>
      <c r="Y2" s="144"/>
      <c r="Z2" s="143"/>
      <c r="AA2" s="143"/>
      <c r="AB2" s="143"/>
      <c r="AC2" s="143"/>
      <c r="AD2" s="143"/>
      <c r="AE2" s="143"/>
      <c r="AF2" s="143"/>
      <c r="AG2" s="112">
        <v>-1</v>
      </c>
      <c r="AH2" s="143"/>
      <c r="AI2" s="143"/>
      <c r="AJ2" s="143"/>
      <c r="AK2" s="144"/>
      <c r="AL2" s="143"/>
      <c r="AM2" s="143"/>
      <c r="AN2" s="143"/>
      <c r="AO2" s="143"/>
      <c r="AP2" s="143"/>
      <c r="AQ2" s="143"/>
      <c r="AR2" s="143"/>
      <c r="AS2" s="143"/>
      <c r="AT2" s="143"/>
      <c r="AU2" s="143"/>
      <c r="AV2" s="143"/>
      <c r="AW2" s="144"/>
      <c r="AX2" s="143"/>
      <c r="AY2" s="143"/>
      <c r="AZ2" s="143"/>
      <c r="BA2" s="143"/>
      <c r="BB2" s="143"/>
      <c r="BC2" s="143"/>
      <c r="BD2" s="143"/>
      <c r="BE2" s="143"/>
      <c r="BF2" s="143"/>
      <c r="BG2" s="143"/>
      <c r="BH2" s="143"/>
      <c r="BI2" s="144"/>
      <c r="BJ2" s="143"/>
      <c r="BK2" s="143"/>
      <c r="BL2" s="143"/>
      <c r="BM2" s="143"/>
      <c r="BN2" s="143"/>
      <c r="BO2" s="143"/>
      <c r="BP2" s="143"/>
      <c r="BQ2" s="143"/>
      <c r="BR2" s="143"/>
      <c r="BS2" s="143"/>
      <c r="BT2" s="143"/>
      <c r="BU2" s="144"/>
      <c r="BV2" s="143"/>
      <c r="BW2" s="143"/>
      <c r="BX2" s="143"/>
      <c r="BY2" s="143"/>
      <c r="BZ2" s="143"/>
      <c r="CA2" s="145"/>
      <c r="CB2" s="145"/>
      <c r="CC2" s="145"/>
      <c r="CD2" s="145"/>
      <c r="CE2" s="145"/>
      <c r="CF2" s="145"/>
      <c r="CG2" s="144"/>
      <c r="CH2" s="143"/>
      <c r="CI2" s="143"/>
      <c r="CJ2" s="143"/>
      <c r="CK2" s="143"/>
      <c r="CL2" s="143"/>
      <c r="CM2" s="143"/>
      <c r="CN2" s="143"/>
      <c r="CO2" s="143"/>
      <c r="CP2" s="143"/>
      <c r="CQ2" s="143"/>
      <c r="CR2" s="143"/>
      <c r="CS2" s="144"/>
    </row>
    <row r="3" spans="1:97" x14ac:dyDescent="0.3">
      <c r="A3" s="141" t="s">
        <v>1</v>
      </c>
      <c r="B3" s="143"/>
      <c r="C3" s="143"/>
      <c r="D3" s="143"/>
      <c r="E3" s="143"/>
      <c r="F3" s="143"/>
      <c r="G3" s="143"/>
      <c r="H3" s="143"/>
      <c r="I3" s="143"/>
      <c r="J3" s="143"/>
      <c r="K3" s="143"/>
      <c r="L3" s="143"/>
      <c r="M3" s="144"/>
      <c r="N3" s="143"/>
      <c r="O3" s="143"/>
      <c r="P3" s="143"/>
      <c r="Q3" s="143"/>
      <c r="R3" s="143"/>
      <c r="S3" s="112">
        <v>-1</v>
      </c>
      <c r="T3" s="143"/>
      <c r="U3" s="143"/>
      <c r="V3" s="143"/>
      <c r="W3" s="143"/>
      <c r="X3" s="143"/>
      <c r="Y3" s="144"/>
      <c r="Z3" s="143"/>
      <c r="AA3" s="112">
        <v>-1</v>
      </c>
      <c r="AB3" s="143"/>
      <c r="AC3" s="143"/>
      <c r="AD3" s="143"/>
      <c r="AE3" s="143"/>
      <c r="AF3" s="143"/>
      <c r="AG3" s="112">
        <v>-1</v>
      </c>
      <c r="AH3" s="143"/>
      <c r="AI3" s="143"/>
      <c r="AJ3" s="143"/>
      <c r="AK3" s="144"/>
      <c r="AL3" s="143"/>
      <c r="AM3" s="143"/>
      <c r="AN3" s="143"/>
      <c r="AO3" s="143"/>
      <c r="AP3" s="143"/>
      <c r="AQ3" s="143"/>
      <c r="AR3" s="143"/>
      <c r="AS3" s="143"/>
      <c r="AT3" s="143"/>
      <c r="AU3" s="143"/>
      <c r="AV3" s="143"/>
      <c r="AW3" s="144"/>
      <c r="AX3" s="143"/>
      <c r="AY3" s="143"/>
      <c r="AZ3" s="143"/>
      <c r="BA3" s="143"/>
      <c r="BB3" s="143"/>
      <c r="BC3" s="143"/>
      <c r="BD3" s="143"/>
      <c r="BE3" s="146">
        <v>1</v>
      </c>
      <c r="BF3" s="143"/>
      <c r="BG3" s="143"/>
      <c r="BH3" s="143"/>
      <c r="BI3" s="144"/>
      <c r="BJ3" s="143"/>
      <c r="BK3" s="143"/>
      <c r="BL3" s="143"/>
      <c r="BM3" s="143"/>
      <c r="BN3" s="143"/>
      <c r="BO3" s="143"/>
      <c r="BP3" s="143"/>
      <c r="BQ3" s="143"/>
      <c r="BR3" s="112">
        <v>-1</v>
      </c>
      <c r="BS3" s="143"/>
      <c r="BT3" s="143"/>
      <c r="BU3" s="144"/>
      <c r="BV3" s="143"/>
      <c r="BW3" s="143"/>
      <c r="BX3" s="143"/>
      <c r="BY3" s="143"/>
      <c r="BZ3" s="143"/>
      <c r="CA3" s="145"/>
      <c r="CB3" s="145"/>
      <c r="CC3" s="145"/>
      <c r="CD3" s="145"/>
      <c r="CE3" s="145"/>
      <c r="CF3" s="145"/>
      <c r="CG3" s="144"/>
      <c r="CH3" s="143"/>
      <c r="CI3" s="143"/>
      <c r="CJ3" s="143"/>
      <c r="CK3" s="143"/>
      <c r="CL3" s="143"/>
      <c r="CM3" s="143"/>
      <c r="CN3" s="143"/>
      <c r="CO3" s="143"/>
      <c r="CP3" s="143"/>
      <c r="CQ3" s="143"/>
      <c r="CR3" s="143"/>
      <c r="CS3" s="144"/>
    </row>
    <row r="4" spans="1:97" x14ac:dyDescent="0.3">
      <c r="A4" s="141" t="s">
        <v>2</v>
      </c>
      <c r="B4" s="146">
        <v>1</v>
      </c>
      <c r="C4" s="143"/>
      <c r="D4" s="143"/>
      <c r="E4" s="143"/>
      <c r="F4" s="143"/>
      <c r="G4" s="143"/>
      <c r="H4" s="143"/>
      <c r="I4" s="143"/>
      <c r="J4" s="143"/>
      <c r="K4" s="143"/>
      <c r="L4" s="143"/>
      <c r="M4" s="144"/>
      <c r="N4" s="143"/>
      <c r="O4" s="146">
        <v>1</v>
      </c>
      <c r="P4" s="143"/>
      <c r="Q4" s="143"/>
      <c r="R4" s="143"/>
      <c r="S4" s="143"/>
      <c r="T4" s="143"/>
      <c r="U4" s="143"/>
      <c r="V4" s="143"/>
      <c r="W4" s="143"/>
      <c r="X4" s="143"/>
      <c r="Y4" s="144"/>
      <c r="Z4" s="143"/>
      <c r="AA4" s="143"/>
      <c r="AB4" s="143"/>
      <c r="AC4" s="143"/>
      <c r="AD4" s="143"/>
      <c r="AE4" s="146">
        <v>1</v>
      </c>
      <c r="AF4" s="143"/>
      <c r="AG4" s="143"/>
      <c r="AH4" s="143"/>
      <c r="AI4" s="143"/>
      <c r="AJ4" s="143"/>
      <c r="AK4" s="144"/>
      <c r="AL4" s="143"/>
      <c r="AM4" s="143"/>
      <c r="AN4" s="143"/>
      <c r="AO4" s="143"/>
      <c r="AP4" s="143"/>
      <c r="AQ4" s="143"/>
      <c r="AR4" s="143"/>
      <c r="AS4" s="143"/>
      <c r="AT4" s="143"/>
      <c r="AU4" s="143"/>
      <c r="AV4" s="143"/>
      <c r="AW4" s="144"/>
      <c r="AX4" s="143"/>
      <c r="AY4" s="143"/>
      <c r="AZ4" s="143"/>
      <c r="BA4" s="143"/>
      <c r="BB4" s="143"/>
      <c r="BC4" s="143"/>
      <c r="BD4" s="143"/>
      <c r="BE4" s="143"/>
      <c r="BF4" s="143"/>
      <c r="BG4" s="143"/>
      <c r="BH4" s="143"/>
      <c r="BI4" s="144"/>
      <c r="BJ4" s="143"/>
      <c r="BK4" s="143"/>
      <c r="BL4" s="143"/>
      <c r="BM4" s="143"/>
      <c r="BN4" s="143"/>
      <c r="BO4" s="143"/>
      <c r="BP4" s="143"/>
      <c r="BQ4" s="143"/>
      <c r="BR4" s="143"/>
      <c r="BS4" s="143"/>
      <c r="BT4" s="143"/>
      <c r="BU4" s="144"/>
      <c r="BV4" s="143"/>
      <c r="BW4" s="143"/>
      <c r="BX4" s="143"/>
      <c r="BY4" s="143"/>
      <c r="BZ4" s="143"/>
      <c r="CA4" s="145"/>
      <c r="CB4" s="145"/>
      <c r="CC4" s="145"/>
      <c r="CD4" s="145"/>
      <c r="CE4" s="145"/>
      <c r="CF4" s="145"/>
      <c r="CG4" s="144"/>
      <c r="CH4" s="143"/>
      <c r="CI4" s="143"/>
      <c r="CJ4" s="143"/>
      <c r="CK4" s="143"/>
      <c r="CL4" s="143"/>
      <c r="CM4" s="143"/>
      <c r="CN4" s="143"/>
      <c r="CO4" s="143"/>
      <c r="CP4" s="143"/>
      <c r="CQ4" s="143"/>
      <c r="CR4" s="143"/>
      <c r="CS4" s="144"/>
    </row>
    <row r="5" spans="1:97" x14ac:dyDescent="0.3">
      <c r="A5" s="141" t="s">
        <v>3</v>
      </c>
      <c r="B5" s="143"/>
      <c r="C5" s="143"/>
      <c r="D5" s="143"/>
      <c r="E5" s="143"/>
      <c r="F5" s="143"/>
      <c r="G5" s="143"/>
      <c r="H5" s="143"/>
      <c r="I5" s="143"/>
      <c r="J5" s="143"/>
      <c r="K5" s="143"/>
      <c r="L5" s="143"/>
      <c r="M5" s="144"/>
      <c r="N5" s="143"/>
      <c r="O5" s="143"/>
      <c r="P5" s="143"/>
      <c r="Q5" s="143"/>
      <c r="R5" s="143"/>
      <c r="S5" s="143"/>
      <c r="T5" s="143"/>
      <c r="U5" s="143"/>
      <c r="V5" s="143"/>
      <c r="W5" s="143"/>
      <c r="X5" s="143"/>
      <c r="Y5" s="144"/>
      <c r="Z5" s="143"/>
      <c r="AA5" s="143"/>
      <c r="AB5" s="143"/>
      <c r="AC5" s="143"/>
      <c r="AD5" s="143"/>
      <c r="AE5" s="143"/>
      <c r="AF5" s="143"/>
      <c r="AG5" s="143"/>
      <c r="AH5" s="143"/>
      <c r="AI5" s="143"/>
      <c r="AJ5" s="143"/>
      <c r="AK5" s="144"/>
      <c r="AL5" s="143"/>
      <c r="AM5" s="143"/>
      <c r="AN5" s="143"/>
      <c r="AO5" s="143"/>
      <c r="AP5" s="143"/>
      <c r="AQ5" s="143"/>
      <c r="AR5" s="143"/>
      <c r="AS5" s="143"/>
      <c r="AT5" s="143"/>
      <c r="AU5" s="143"/>
      <c r="AV5" s="143"/>
      <c r="AW5" s="144"/>
      <c r="AX5" s="143"/>
      <c r="AY5" s="143"/>
      <c r="AZ5" s="143"/>
      <c r="BA5" s="143"/>
      <c r="BB5" s="143"/>
      <c r="BC5" s="143"/>
      <c r="BD5" s="143"/>
      <c r="BE5" s="143"/>
      <c r="BF5" s="143"/>
      <c r="BG5" s="143"/>
      <c r="BH5" s="143"/>
      <c r="BI5" s="144"/>
      <c r="BJ5" s="143"/>
      <c r="BK5" s="143"/>
      <c r="BL5" s="143"/>
      <c r="BM5" s="143"/>
      <c r="BN5" s="143"/>
      <c r="BO5" s="143"/>
      <c r="BP5" s="143"/>
      <c r="BQ5" s="143"/>
      <c r="BR5" s="143"/>
      <c r="BS5" s="143"/>
      <c r="BT5" s="143"/>
      <c r="BU5" s="144"/>
      <c r="BV5" s="143"/>
      <c r="BW5" s="143"/>
      <c r="BX5" s="143"/>
      <c r="BY5" s="143"/>
      <c r="BZ5" s="143"/>
      <c r="CA5" s="145"/>
      <c r="CB5" s="145"/>
      <c r="CC5" s="145"/>
      <c r="CD5" s="145"/>
      <c r="CE5" s="145"/>
      <c r="CF5" s="145"/>
      <c r="CG5" s="144"/>
      <c r="CH5" s="143"/>
      <c r="CI5" s="143"/>
      <c r="CJ5" s="143"/>
      <c r="CK5" s="143"/>
      <c r="CL5" s="143"/>
      <c r="CM5" s="143"/>
      <c r="CN5" s="143"/>
      <c r="CO5" s="143"/>
      <c r="CP5" s="143"/>
      <c r="CQ5" s="143"/>
      <c r="CR5" s="143"/>
      <c r="CS5" s="144"/>
    </row>
    <row r="6" spans="1:97" x14ac:dyDescent="0.3">
      <c r="A6" s="141" t="s">
        <v>4</v>
      </c>
      <c r="B6" s="143"/>
      <c r="C6" s="143"/>
      <c r="D6" s="146">
        <v>1</v>
      </c>
      <c r="E6" s="143"/>
      <c r="F6" s="143"/>
      <c r="G6" s="143"/>
      <c r="H6" s="143"/>
      <c r="I6" s="143"/>
      <c r="J6" s="143"/>
      <c r="K6" s="143"/>
      <c r="L6" s="143"/>
      <c r="M6" s="144"/>
      <c r="N6" s="143"/>
      <c r="O6" s="143"/>
      <c r="P6" s="143"/>
      <c r="Q6" s="143"/>
      <c r="R6" s="143"/>
      <c r="S6" s="143"/>
      <c r="T6" s="112">
        <v>-1</v>
      </c>
      <c r="U6" s="143"/>
      <c r="V6" s="143"/>
      <c r="W6" s="143"/>
      <c r="X6" s="143"/>
      <c r="Y6" s="144"/>
      <c r="Z6" s="112">
        <v>-1</v>
      </c>
      <c r="AA6" s="143"/>
      <c r="AB6" s="143"/>
      <c r="AC6" s="143"/>
      <c r="AD6" s="143"/>
      <c r="AE6" s="143"/>
      <c r="AF6" s="143"/>
      <c r="AG6" s="143"/>
      <c r="AH6" s="143"/>
      <c r="AI6" s="143"/>
      <c r="AJ6" s="146">
        <v>1</v>
      </c>
      <c r="AK6" s="144"/>
      <c r="AL6" s="143"/>
      <c r="AM6" s="146">
        <v>1</v>
      </c>
      <c r="AN6" s="143"/>
      <c r="AO6" s="143"/>
      <c r="AP6" s="143"/>
      <c r="AQ6" s="143"/>
      <c r="AR6" s="143"/>
      <c r="AS6" s="143"/>
      <c r="AT6" s="143"/>
      <c r="AU6" s="143"/>
      <c r="AV6" s="143"/>
      <c r="AW6" s="144"/>
      <c r="AX6" s="143"/>
      <c r="AY6" s="143"/>
      <c r="AZ6" s="143"/>
      <c r="BA6" s="143"/>
      <c r="BB6" s="143"/>
      <c r="BC6" s="143"/>
      <c r="BD6" s="143"/>
      <c r="BE6" s="112">
        <v>-1</v>
      </c>
      <c r="BF6" s="143"/>
      <c r="BG6" s="143"/>
      <c r="BH6" s="143"/>
      <c r="BI6" s="144"/>
      <c r="BJ6" s="143"/>
      <c r="BK6" s="143"/>
      <c r="BL6" s="143"/>
      <c r="BM6" s="143"/>
      <c r="BN6" s="143"/>
      <c r="BO6" s="143"/>
      <c r="BP6" s="146">
        <v>1</v>
      </c>
      <c r="BQ6" s="143"/>
      <c r="BR6" s="146">
        <v>1</v>
      </c>
      <c r="BS6" s="143"/>
      <c r="BT6" s="143"/>
      <c r="BU6" s="144"/>
      <c r="BV6" s="143"/>
      <c r="BW6" s="143"/>
      <c r="BX6" s="143"/>
      <c r="BY6" s="143"/>
      <c r="BZ6" s="143"/>
      <c r="CA6" s="145"/>
      <c r="CB6" s="145"/>
      <c r="CC6" s="145"/>
      <c r="CD6" s="145"/>
      <c r="CE6" s="145"/>
      <c r="CF6" s="145"/>
      <c r="CG6" s="144"/>
      <c r="CH6" s="143"/>
      <c r="CI6" s="143"/>
      <c r="CJ6" s="143"/>
      <c r="CK6" s="143"/>
      <c r="CL6" s="143"/>
      <c r="CM6" s="143"/>
      <c r="CN6" s="143"/>
      <c r="CO6" s="143"/>
      <c r="CP6" s="143"/>
      <c r="CQ6" s="143"/>
      <c r="CR6" s="143"/>
      <c r="CS6" s="144"/>
    </row>
    <row r="7" spans="1:97" x14ac:dyDescent="0.3">
      <c r="A7" s="141" t="s">
        <v>5</v>
      </c>
      <c r="B7" s="143"/>
      <c r="C7" s="143"/>
      <c r="D7" s="143"/>
      <c r="E7" s="143"/>
      <c r="F7" s="143"/>
      <c r="G7" s="143"/>
      <c r="H7" s="143"/>
      <c r="I7" s="143"/>
      <c r="J7" s="143"/>
      <c r="K7" s="112">
        <v>-1</v>
      </c>
      <c r="L7" s="143"/>
      <c r="M7" s="144"/>
      <c r="N7" s="143"/>
      <c r="O7" s="143"/>
      <c r="P7" s="143"/>
      <c r="Q7" s="143"/>
      <c r="R7" s="143"/>
      <c r="S7" s="143"/>
      <c r="T7" s="143"/>
      <c r="U7" s="143"/>
      <c r="V7" s="143"/>
      <c r="W7" s="143"/>
      <c r="X7" s="143"/>
      <c r="Y7" s="144"/>
      <c r="Z7" s="143"/>
      <c r="AA7" s="143"/>
      <c r="AB7" s="143"/>
      <c r="AC7" s="143"/>
      <c r="AD7" s="143"/>
      <c r="AE7" s="143"/>
      <c r="AF7" s="143"/>
      <c r="AG7" s="143"/>
      <c r="AH7" s="143"/>
      <c r="AI7" s="143"/>
      <c r="AJ7" s="143"/>
      <c r="AK7" s="144"/>
      <c r="AL7" s="143"/>
      <c r="AM7" s="143"/>
      <c r="AN7" s="143"/>
      <c r="AO7" s="143"/>
      <c r="AP7" s="143"/>
      <c r="AQ7" s="143"/>
      <c r="AR7" s="143"/>
      <c r="AS7" s="143"/>
      <c r="AT7" s="143"/>
      <c r="AU7" s="143"/>
      <c r="AV7" s="143"/>
      <c r="AW7" s="144"/>
      <c r="AX7" s="143"/>
      <c r="AY7" s="143"/>
      <c r="AZ7" s="143"/>
      <c r="BA7" s="143"/>
      <c r="BB7" s="143"/>
      <c r="BC7" s="143"/>
      <c r="BD7" s="143"/>
      <c r="BE7" s="143"/>
      <c r="BF7" s="143"/>
      <c r="BG7" s="143"/>
      <c r="BH7" s="143"/>
      <c r="BI7" s="144"/>
      <c r="BJ7" s="143"/>
      <c r="BK7" s="143"/>
      <c r="BL7" s="143"/>
      <c r="BM7" s="143"/>
      <c r="BN7" s="143"/>
      <c r="BO7" s="143"/>
      <c r="BP7" s="143"/>
      <c r="BQ7" s="143"/>
      <c r="BR7" s="143"/>
      <c r="BS7" s="143"/>
      <c r="BT7" s="143"/>
      <c r="BU7" s="144"/>
      <c r="BV7" s="143"/>
      <c r="BW7" s="143"/>
      <c r="BX7" s="143"/>
      <c r="BY7" s="143"/>
      <c r="BZ7" s="143"/>
      <c r="CA7" s="145"/>
      <c r="CB7" s="145"/>
      <c r="CC7" s="145"/>
      <c r="CD7" s="145"/>
      <c r="CE7" s="145"/>
      <c r="CF7" s="145"/>
      <c r="CG7" s="144"/>
      <c r="CH7" s="143"/>
      <c r="CI7" s="143"/>
      <c r="CJ7" s="143"/>
      <c r="CK7" s="143"/>
      <c r="CL7" s="143"/>
      <c r="CM7" s="143"/>
      <c r="CN7" s="143"/>
      <c r="CO7" s="143"/>
      <c r="CP7" s="143"/>
      <c r="CQ7" s="143"/>
      <c r="CR7" s="143"/>
      <c r="CS7" s="144"/>
    </row>
    <row r="8" spans="1:97" x14ac:dyDescent="0.3">
      <c r="A8" s="147" t="s">
        <v>6</v>
      </c>
      <c r="B8" s="143"/>
      <c r="C8" s="143"/>
      <c r="D8" s="143"/>
      <c r="E8" s="143"/>
      <c r="F8" s="143"/>
      <c r="G8" s="143"/>
      <c r="H8" s="143"/>
      <c r="I8" s="143"/>
      <c r="J8" s="143"/>
      <c r="K8" s="143"/>
      <c r="L8" s="143"/>
      <c r="M8" s="144"/>
      <c r="N8" s="143"/>
      <c r="O8" s="143"/>
      <c r="P8" s="143"/>
      <c r="Q8" s="143"/>
      <c r="R8" s="143"/>
      <c r="S8" s="143"/>
      <c r="T8" s="143"/>
      <c r="U8" s="143"/>
      <c r="V8" s="112">
        <v>-1</v>
      </c>
      <c r="W8" s="143"/>
      <c r="X8" s="143"/>
      <c r="Y8" s="144"/>
      <c r="Z8" s="143"/>
      <c r="AA8" s="143"/>
      <c r="AB8" s="143"/>
      <c r="AC8" s="143"/>
      <c r="AD8" s="143"/>
      <c r="AE8" s="112">
        <v>-1</v>
      </c>
      <c r="AF8" s="143"/>
      <c r="AG8" s="143"/>
      <c r="AH8" s="143"/>
      <c r="AI8" s="143"/>
      <c r="AJ8" s="143"/>
      <c r="AK8" s="144"/>
      <c r="AL8" s="143"/>
      <c r="AM8" s="143"/>
      <c r="AN8" s="143"/>
      <c r="AO8" s="143"/>
      <c r="AP8" s="143"/>
      <c r="AQ8" s="143"/>
      <c r="AR8" s="143"/>
      <c r="AS8" s="143"/>
      <c r="AT8" s="143"/>
      <c r="AU8" s="143"/>
      <c r="AV8" s="143"/>
      <c r="AW8" s="144"/>
      <c r="AX8" s="143"/>
      <c r="AY8" s="143"/>
      <c r="AZ8" s="143"/>
      <c r="BA8" s="143"/>
      <c r="BB8" s="143"/>
      <c r="BC8" s="143"/>
      <c r="BD8" s="143"/>
      <c r="BE8" s="143"/>
      <c r="BF8" s="143"/>
      <c r="BG8" s="143"/>
      <c r="BH8" s="143"/>
      <c r="BI8" s="144"/>
      <c r="BJ8" s="112">
        <v>-1</v>
      </c>
      <c r="BK8" s="143"/>
      <c r="BL8" s="143"/>
      <c r="BM8" s="143"/>
      <c r="BN8" s="143"/>
      <c r="BO8" s="143"/>
      <c r="BP8" s="143"/>
      <c r="BQ8" s="143"/>
      <c r="BR8" s="148">
        <v>1</v>
      </c>
      <c r="BS8" s="143"/>
      <c r="BT8" s="143"/>
      <c r="BU8" s="144"/>
      <c r="BV8" s="143"/>
      <c r="BW8" s="143"/>
      <c r="BX8" s="143"/>
      <c r="BY8" s="143"/>
      <c r="BZ8" s="143"/>
      <c r="CA8" s="145"/>
      <c r="CB8" s="145"/>
      <c r="CC8" s="145"/>
      <c r="CD8" s="145"/>
      <c r="CE8" s="145"/>
      <c r="CF8" s="145"/>
      <c r="CG8" s="144"/>
      <c r="CH8" s="143"/>
      <c r="CI8" s="143"/>
      <c r="CJ8" s="143"/>
      <c r="CK8" s="143"/>
      <c r="CL8" s="143"/>
      <c r="CM8" s="143"/>
      <c r="CN8" s="143"/>
      <c r="CO8" s="143"/>
      <c r="CP8" s="143"/>
      <c r="CQ8" s="143"/>
      <c r="CR8" s="143"/>
      <c r="CS8" s="144"/>
    </row>
    <row r="9" spans="1:97" x14ac:dyDescent="0.3">
      <c r="A9" s="141" t="s">
        <v>7</v>
      </c>
      <c r="B9" s="143"/>
      <c r="C9" s="143"/>
      <c r="D9" s="146">
        <v>1</v>
      </c>
      <c r="E9" s="143"/>
      <c r="F9" s="143"/>
      <c r="G9" s="143"/>
      <c r="H9" s="143"/>
      <c r="I9" s="143"/>
      <c r="J9" s="143"/>
      <c r="K9" s="143"/>
      <c r="L9" s="143"/>
      <c r="M9" s="144"/>
      <c r="N9" s="143"/>
      <c r="O9" s="143"/>
      <c r="P9" s="143"/>
      <c r="Q9" s="143"/>
      <c r="R9" s="143"/>
      <c r="S9" s="143"/>
      <c r="T9" s="143"/>
      <c r="U9" s="143"/>
      <c r="V9" s="143"/>
      <c r="W9" s="143"/>
      <c r="X9" s="143"/>
      <c r="Y9" s="144"/>
      <c r="Z9" s="143"/>
      <c r="AA9" s="143"/>
      <c r="AB9" s="143"/>
      <c r="AC9" s="143"/>
      <c r="AD9" s="143"/>
      <c r="AE9" s="143"/>
      <c r="AF9" s="143"/>
      <c r="AG9" s="112">
        <v>-1</v>
      </c>
      <c r="AH9" s="143"/>
      <c r="AI9" s="143"/>
      <c r="AJ9" s="112">
        <v>-1</v>
      </c>
      <c r="AK9" s="144"/>
      <c r="AL9" s="143"/>
      <c r="AM9" s="143"/>
      <c r="AN9" s="143"/>
      <c r="AO9" s="143"/>
      <c r="AP9" s="143"/>
      <c r="AQ9" s="143"/>
      <c r="AR9" s="143"/>
      <c r="AS9" s="143"/>
      <c r="AT9" s="143"/>
      <c r="AU9" s="143"/>
      <c r="AV9" s="143"/>
      <c r="AW9" s="144"/>
      <c r="AX9" s="143"/>
      <c r="AY9" s="143"/>
      <c r="AZ9" s="143"/>
      <c r="BA9" s="143"/>
      <c r="BB9" s="143"/>
      <c r="BC9" s="143"/>
      <c r="BD9" s="143"/>
      <c r="BE9" s="143"/>
      <c r="BF9" s="143"/>
      <c r="BG9" s="143"/>
      <c r="BH9" s="143"/>
      <c r="BI9" s="144"/>
      <c r="BJ9" s="143"/>
      <c r="BK9" s="143"/>
      <c r="BL9" s="143"/>
      <c r="BM9" s="143"/>
      <c r="BN9" s="143"/>
      <c r="BO9" s="143"/>
      <c r="BP9" s="143"/>
      <c r="BQ9" s="143"/>
      <c r="BR9" s="143"/>
      <c r="BS9" s="143"/>
      <c r="BT9" s="143"/>
      <c r="BU9" s="144"/>
      <c r="BV9" s="143"/>
      <c r="BW9" s="143"/>
      <c r="BX9" s="143"/>
      <c r="BY9" s="143"/>
      <c r="BZ9" s="143"/>
      <c r="CA9" s="145"/>
      <c r="CB9" s="145"/>
      <c r="CC9" s="145"/>
      <c r="CD9" s="145"/>
      <c r="CE9" s="145"/>
      <c r="CF9" s="145"/>
      <c r="CG9" s="144"/>
      <c r="CH9" s="143"/>
      <c r="CI9" s="143"/>
      <c r="CJ9" s="143"/>
      <c r="CK9" s="143"/>
      <c r="CL9" s="143"/>
      <c r="CM9" s="143"/>
      <c r="CN9" s="143"/>
      <c r="CO9" s="143"/>
      <c r="CP9" s="143"/>
      <c r="CQ9" s="143"/>
      <c r="CR9" s="143"/>
      <c r="CS9" s="144"/>
    </row>
    <row r="10" spans="1:97" x14ac:dyDescent="0.3">
      <c r="A10" s="141" t="s">
        <v>8</v>
      </c>
      <c r="B10" s="143"/>
      <c r="C10" s="143"/>
      <c r="D10" s="143"/>
      <c r="E10" s="143"/>
      <c r="F10" s="143"/>
      <c r="G10" s="143"/>
      <c r="H10" s="143"/>
      <c r="I10" s="143"/>
      <c r="J10" s="143"/>
      <c r="K10" s="143"/>
      <c r="L10" s="143"/>
      <c r="M10" s="144"/>
      <c r="N10" s="143"/>
      <c r="O10" s="143"/>
      <c r="P10" s="143"/>
      <c r="Q10" s="143"/>
      <c r="R10" s="143"/>
      <c r="S10" s="143"/>
      <c r="T10" s="143"/>
      <c r="U10" s="143"/>
      <c r="V10" s="143"/>
      <c r="W10" s="143"/>
      <c r="X10" s="143"/>
      <c r="Y10" s="144"/>
      <c r="Z10" s="143"/>
      <c r="AA10" s="143"/>
      <c r="AB10" s="143"/>
      <c r="AC10" s="143"/>
      <c r="AD10" s="143"/>
      <c r="AE10" s="143"/>
      <c r="AF10" s="143"/>
      <c r="AG10" s="143"/>
      <c r="AH10" s="143"/>
      <c r="AI10" s="143"/>
      <c r="AJ10" s="143"/>
      <c r="AK10" s="144"/>
      <c r="AL10" s="143"/>
      <c r="AM10" s="143"/>
      <c r="AN10" s="143"/>
      <c r="AO10" s="143"/>
      <c r="AP10" s="143"/>
      <c r="AQ10" s="143"/>
      <c r="AR10" s="143"/>
      <c r="AS10" s="143"/>
      <c r="AT10" s="143"/>
      <c r="AU10" s="143"/>
      <c r="AV10" s="143"/>
      <c r="AW10" s="144"/>
      <c r="AX10" s="143"/>
      <c r="AY10" s="143"/>
      <c r="AZ10" s="143"/>
      <c r="BA10" s="143"/>
      <c r="BB10" s="143"/>
      <c r="BC10" s="143"/>
      <c r="BD10" s="143"/>
      <c r="BE10" s="143"/>
      <c r="BF10" s="143"/>
      <c r="BG10" s="143"/>
      <c r="BH10" s="143"/>
      <c r="BI10" s="144"/>
      <c r="BJ10" s="143"/>
      <c r="BK10" s="143"/>
      <c r="BL10" s="143"/>
      <c r="BM10" s="143"/>
      <c r="BN10" s="143"/>
      <c r="BO10" s="143"/>
      <c r="BP10" s="143"/>
      <c r="BQ10" s="143"/>
      <c r="BR10" s="143"/>
      <c r="BS10" s="143"/>
      <c r="BT10" s="143"/>
      <c r="BU10" s="144"/>
      <c r="BV10" s="143"/>
      <c r="BW10" s="143"/>
      <c r="BX10" s="143"/>
      <c r="BY10" s="143"/>
      <c r="BZ10" s="143"/>
      <c r="CA10" s="145"/>
      <c r="CB10" s="145"/>
      <c r="CC10" s="145"/>
      <c r="CD10" s="145"/>
      <c r="CE10" s="145"/>
      <c r="CF10" s="145"/>
      <c r="CG10" s="144"/>
      <c r="CH10" s="143"/>
      <c r="CI10" s="143"/>
      <c r="CJ10" s="143"/>
      <c r="CK10" s="143"/>
      <c r="CL10" s="143"/>
      <c r="CM10" s="143"/>
      <c r="CN10" s="143"/>
      <c r="CO10" s="143"/>
      <c r="CP10" s="143"/>
      <c r="CQ10" s="143"/>
      <c r="CR10" s="143"/>
      <c r="CS10" s="144"/>
    </row>
    <row r="11" spans="1:97" x14ac:dyDescent="0.3">
      <c r="A11" s="141" t="s">
        <v>9</v>
      </c>
      <c r="B11" s="143"/>
      <c r="C11" s="143"/>
      <c r="D11" s="143"/>
      <c r="E11" s="143"/>
      <c r="F11" s="143"/>
      <c r="G11" s="143"/>
      <c r="H11" s="143"/>
      <c r="I11" s="143"/>
      <c r="J11" s="143"/>
      <c r="K11" s="143"/>
      <c r="L11" s="143"/>
      <c r="M11" s="144"/>
      <c r="N11" s="143"/>
      <c r="O11" s="143"/>
      <c r="P11" s="143"/>
      <c r="Q11" s="143"/>
      <c r="R11" s="143"/>
      <c r="S11" s="143"/>
      <c r="T11" s="143"/>
      <c r="U11" s="143"/>
      <c r="V11" s="143"/>
      <c r="W11" s="143"/>
      <c r="X11" s="143"/>
      <c r="Y11" s="144"/>
      <c r="Z11" s="143"/>
      <c r="AA11" s="143"/>
      <c r="AB11" s="143"/>
      <c r="AC11" s="143"/>
      <c r="AD11" s="143"/>
      <c r="AE11" s="49"/>
      <c r="AF11" s="143"/>
      <c r="AG11" s="143"/>
      <c r="AH11" s="143"/>
      <c r="AI11" s="143"/>
      <c r="AJ11" s="143"/>
      <c r="AK11" s="144"/>
      <c r="AL11" s="143"/>
      <c r="AM11" s="143"/>
      <c r="AN11" s="143"/>
      <c r="AO11" s="143"/>
      <c r="AP11" s="143"/>
      <c r="AQ11" s="143"/>
      <c r="AR11" s="143"/>
      <c r="AS11" s="143"/>
      <c r="AT11" s="143"/>
      <c r="AU11" s="143"/>
      <c r="AV11" s="143"/>
      <c r="AW11" s="144"/>
      <c r="AX11" s="143"/>
      <c r="AY11" s="143"/>
      <c r="AZ11" s="143"/>
      <c r="BA11" s="143"/>
      <c r="BB11" s="143"/>
      <c r="BC11" s="143"/>
      <c r="BD11" s="143"/>
      <c r="BE11" s="143"/>
      <c r="BF11" s="143"/>
      <c r="BG11" s="143"/>
      <c r="BH11" s="143"/>
      <c r="BI11" s="144"/>
      <c r="BJ11" s="143"/>
      <c r="BK11" s="143"/>
      <c r="BL11" s="143"/>
      <c r="BM11" s="143"/>
      <c r="BN11" s="143"/>
      <c r="BO11" s="143"/>
      <c r="BP11" s="143"/>
      <c r="BQ11" s="143"/>
      <c r="BR11" s="143"/>
      <c r="BS11" s="143"/>
      <c r="BT11" s="143"/>
      <c r="BU11" s="144"/>
      <c r="BV11" s="143"/>
      <c r="BW11" s="143"/>
      <c r="BX11" s="143"/>
      <c r="BY11" s="143"/>
      <c r="BZ11" s="143"/>
      <c r="CA11" s="145"/>
      <c r="CB11" s="145"/>
      <c r="CC11" s="145"/>
      <c r="CD11" s="145"/>
      <c r="CE11" s="145"/>
      <c r="CF11" s="145"/>
      <c r="CG11" s="144"/>
      <c r="CH11" s="143"/>
      <c r="CI11" s="143"/>
      <c r="CJ11" s="143"/>
      <c r="CK11" s="143"/>
      <c r="CL11" s="143"/>
      <c r="CM11" s="143"/>
      <c r="CN11" s="143"/>
      <c r="CO11" s="143"/>
      <c r="CP11" s="143"/>
      <c r="CQ11" s="143"/>
      <c r="CR11" s="143"/>
      <c r="CS11" s="144"/>
    </row>
    <row r="12" spans="1:97" x14ac:dyDescent="0.3">
      <c r="A12" s="141" t="s">
        <v>10</v>
      </c>
      <c r="C12" s="143"/>
      <c r="D12" s="143"/>
      <c r="E12" s="143"/>
      <c r="F12" s="143"/>
      <c r="G12" s="143"/>
      <c r="H12" s="143"/>
      <c r="I12" s="143"/>
      <c r="J12" s="143"/>
      <c r="K12" s="143"/>
      <c r="L12" s="112">
        <v>-1</v>
      </c>
      <c r="M12" s="144"/>
      <c r="N12" s="143"/>
      <c r="O12" s="143"/>
      <c r="P12" s="143"/>
      <c r="Q12" s="143"/>
      <c r="R12" s="143"/>
      <c r="S12" s="143"/>
      <c r="T12" s="143"/>
      <c r="U12" s="143"/>
      <c r="V12" s="143"/>
      <c r="W12" s="143"/>
      <c r="X12" s="143"/>
      <c r="Y12" s="144"/>
      <c r="Z12" s="143"/>
      <c r="AA12" s="143"/>
      <c r="AB12" s="143"/>
      <c r="AC12" s="143"/>
      <c r="AD12" s="143"/>
      <c r="AE12" s="143"/>
      <c r="AF12" s="143"/>
      <c r="AG12" s="143"/>
      <c r="AH12" s="143"/>
      <c r="AI12" s="143"/>
      <c r="AJ12" s="143"/>
      <c r="AK12" s="144"/>
      <c r="AL12" s="143"/>
      <c r="AM12" s="143"/>
      <c r="AN12" s="143"/>
      <c r="AO12" s="143"/>
      <c r="AP12" s="143"/>
      <c r="AQ12" s="143"/>
      <c r="AR12" s="143"/>
      <c r="AS12" s="143"/>
      <c r="AT12" s="143"/>
      <c r="AU12" s="143"/>
      <c r="AV12" s="143"/>
      <c r="AW12" s="144"/>
      <c r="AX12" s="143"/>
      <c r="AY12" s="143"/>
      <c r="AZ12" s="143"/>
      <c r="BA12" s="143"/>
      <c r="BB12" s="143"/>
      <c r="BC12" s="143"/>
      <c r="BD12" s="143"/>
      <c r="BE12" s="143"/>
      <c r="BF12" s="143"/>
      <c r="BG12" s="143"/>
      <c r="BH12" s="143"/>
      <c r="BI12" s="144"/>
      <c r="BJ12" s="143"/>
      <c r="BK12" s="143"/>
      <c r="BL12" s="143"/>
      <c r="BM12" s="143"/>
      <c r="BN12" s="143"/>
      <c r="BO12" s="143"/>
      <c r="BP12" s="143"/>
      <c r="BQ12" s="143"/>
      <c r="BR12" s="143"/>
      <c r="BS12" s="143"/>
      <c r="BT12" s="143"/>
      <c r="BU12" s="144"/>
      <c r="BV12" s="143"/>
      <c r="BW12" s="143"/>
      <c r="BX12" s="143"/>
      <c r="BY12" s="143"/>
      <c r="BZ12" s="143"/>
      <c r="CA12" s="145"/>
      <c r="CB12" s="145"/>
      <c r="CC12" s="145"/>
      <c r="CD12" s="145"/>
      <c r="CE12" s="145"/>
      <c r="CF12" s="145"/>
      <c r="CG12" s="144"/>
      <c r="CH12" s="143"/>
      <c r="CI12" s="143"/>
      <c r="CJ12" s="143"/>
      <c r="CK12" s="143"/>
      <c r="CL12" s="143"/>
      <c r="CM12" s="143"/>
      <c r="CN12" s="143"/>
      <c r="CO12" s="143"/>
      <c r="CP12" s="143"/>
      <c r="CQ12" s="143"/>
      <c r="CR12" s="143"/>
      <c r="CS12" s="144"/>
    </row>
    <row r="13" spans="1:97" x14ac:dyDescent="0.3">
      <c r="A13" s="141" t="s">
        <v>11</v>
      </c>
      <c r="B13" s="143"/>
      <c r="C13" s="143"/>
      <c r="D13" s="143"/>
      <c r="E13" s="143"/>
      <c r="F13" s="143"/>
      <c r="G13" s="143"/>
      <c r="H13" s="143"/>
      <c r="I13" s="143"/>
      <c r="J13" s="143"/>
      <c r="K13" s="143"/>
      <c r="L13" s="143"/>
      <c r="M13" s="144"/>
      <c r="N13" s="143"/>
      <c r="O13" s="143"/>
      <c r="P13" s="143"/>
      <c r="Q13" s="143"/>
      <c r="R13" s="143"/>
      <c r="S13" s="143"/>
      <c r="T13" s="143"/>
      <c r="U13" s="143"/>
      <c r="V13" s="143"/>
      <c r="W13" s="143"/>
      <c r="X13" s="143"/>
      <c r="Y13" s="144"/>
      <c r="Z13" s="143"/>
      <c r="AA13" s="143"/>
      <c r="AB13" s="143"/>
      <c r="AC13" s="143"/>
      <c r="AD13" s="143"/>
      <c r="AE13" s="143"/>
      <c r="AF13" s="143"/>
      <c r="AG13" s="143"/>
      <c r="AH13" s="143"/>
      <c r="AI13" s="143"/>
      <c r="AJ13" s="143"/>
      <c r="AK13" s="144"/>
      <c r="AL13" s="143"/>
      <c r="AM13" s="143"/>
      <c r="AN13" s="143"/>
      <c r="AO13" s="143"/>
      <c r="AP13" s="143"/>
      <c r="AQ13" s="143"/>
      <c r="AR13" s="143"/>
      <c r="AS13" s="143"/>
      <c r="AT13" s="143"/>
      <c r="AU13" s="143"/>
      <c r="AV13" s="143"/>
      <c r="AW13" s="144"/>
      <c r="AX13" s="143"/>
      <c r="AY13" s="143"/>
      <c r="AZ13" s="143"/>
      <c r="BA13" s="143"/>
      <c r="BB13" s="143"/>
      <c r="BC13" s="143"/>
      <c r="BD13" s="143"/>
      <c r="BE13" s="143"/>
      <c r="BF13" s="143"/>
      <c r="BG13" s="143"/>
      <c r="BH13" s="143"/>
      <c r="BI13" s="144"/>
      <c r="BJ13" s="143"/>
      <c r="BK13" s="143"/>
      <c r="BL13" s="143"/>
      <c r="BM13" s="143"/>
      <c r="BN13" s="143"/>
      <c r="BO13" s="143"/>
      <c r="BP13" s="143"/>
      <c r="BQ13" s="143"/>
      <c r="BR13" s="143"/>
      <c r="BS13" s="143"/>
      <c r="BT13" s="143"/>
      <c r="BU13" s="144"/>
      <c r="BV13" s="143"/>
      <c r="BW13" s="143"/>
      <c r="BX13" s="143"/>
      <c r="BY13" s="143"/>
      <c r="BZ13" s="143"/>
      <c r="CA13" s="145"/>
      <c r="CB13" s="145"/>
      <c r="CC13" s="145"/>
      <c r="CD13" s="145"/>
      <c r="CE13" s="145"/>
      <c r="CF13" s="145"/>
      <c r="CG13" s="144"/>
      <c r="CH13" s="143"/>
      <c r="CI13" s="143"/>
      <c r="CJ13" s="143"/>
      <c r="CK13" s="143"/>
      <c r="CL13" s="143"/>
      <c r="CM13" s="143"/>
      <c r="CN13" s="143"/>
      <c r="CO13" s="143"/>
      <c r="CP13" s="143"/>
      <c r="CQ13" s="143"/>
      <c r="CR13" s="143"/>
      <c r="CS13" s="144"/>
    </row>
    <row r="14" spans="1:97" x14ac:dyDescent="0.3">
      <c r="A14" s="141" t="s">
        <v>12</v>
      </c>
      <c r="B14" s="143"/>
      <c r="C14" s="143"/>
      <c r="D14" s="143"/>
      <c r="E14" s="143"/>
      <c r="F14" s="143"/>
      <c r="G14" s="143"/>
      <c r="H14" s="143"/>
      <c r="I14" s="143"/>
      <c r="J14" s="113">
        <v>1</v>
      </c>
      <c r="K14" s="113">
        <v>1</v>
      </c>
      <c r="L14" s="143"/>
      <c r="M14" s="144"/>
      <c r="N14" s="143"/>
      <c r="O14" s="143"/>
      <c r="P14" s="143"/>
      <c r="Q14" s="143"/>
      <c r="R14" s="143"/>
      <c r="S14" s="143"/>
      <c r="T14" s="143"/>
      <c r="U14" s="143"/>
      <c r="V14" s="143"/>
      <c r="W14" s="143"/>
      <c r="X14" s="143"/>
      <c r="Y14" s="144"/>
      <c r="Z14" s="143"/>
      <c r="AA14" s="143"/>
      <c r="AB14" s="143"/>
      <c r="AC14" s="143"/>
      <c r="AD14" s="143"/>
      <c r="AE14" s="143"/>
      <c r="AF14" s="112">
        <v>-1</v>
      </c>
      <c r="AG14" s="112">
        <v>-1</v>
      </c>
      <c r="AH14" s="143"/>
      <c r="AI14" s="143"/>
      <c r="AJ14" s="143"/>
      <c r="AK14" s="144"/>
      <c r="AL14" s="143"/>
      <c r="AM14" s="143"/>
      <c r="AN14" s="143"/>
      <c r="AO14" s="143"/>
      <c r="AP14" s="143"/>
      <c r="AQ14" s="143"/>
      <c r="AR14" s="143"/>
      <c r="AS14" s="143"/>
      <c r="AT14" s="143"/>
      <c r="AU14" s="143"/>
      <c r="AV14" s="143"/>
      <c r="AW14" s="144"/>
      <c r="AX14" s="143"/>
      <c r="AY14" s="143"/>
      <c r="AZ14" s="143"/>
      <c r="BA14" s="143"/>
      <c r="BB14" s="143"/>
      <c r="BC14" s="143"/>
      <c r="BD14" s="143"/>
      <c r="BE14" s="143"/>
      <c r="BF14" s="143"/>
      <c r="BG14" s="143"/>
      <c r="BH14" s="143"/>
      <c r="BI14" s="144"/>
      <c r="BJ14" s="112">
        <v>-1</v>
      </c>
      <c r="BK14" s="112">
        <v>-1</v>
      </c>
      <c r="BL14" s="143"/>
      <c r="BM14" s="143"/>
      <c r="BN14" s="143"/>
      <c r="BO14" s="143"/>
      <c r="BP14" s="143"/>
      <c r="BQ14" s="143"/>
      <c r="BR14" s="143"/>
      <c r="BS14" s="143"/>
      <c r="BT14" s="143"/>
      <c r="BU14" s="144"/>
      <c r="BV14" s="143"/>
      <c r="BW14" s="143"/>
      <c r="BX14" s="143"/>
      <c r="BY14" s="143"/>
      <c r="BZ14" s="143"/>
      <c r="CA14" s="145"/>
      <c r="CB14" s="145"/>
      <c r="CC14" s="145"/>
      <c r="CD14" s="145"/>
      <c r="CE14" s="145"/>
      <c r="CF14" s="145"/>
      <c r="CG14" s="144"/>
      <c r="CH14" s="143"/>
      <c r="CI14" s="143"/>
      <c r="CJ14" s="143"/>
      <c r="CK14" s="143"/>
      <c r="CL14" s="143"/>
      <c r="CM14" s="143"/>
      <c r="CN14" s="143"/>
      <c r="CO14" s="143"/>
      <c r="CP14" s="143"/>
      <c r="CQ14" s="143"/>
      <c r="CR14" s="143"/>
      <c r="CS14" s="144"/>
    </row>
    <row r="15" spans="1:97" x14ac:dyDescent="0.3">
      <c r="A15" s="141" t="s">
        <v>13</v>
      </c>
      <c r="B15" s="143"/>
      <c r="C15" s="143"/>
      <c r="D15" s="143"/>
      <c r="E15" s="143"/>
      <c r="F15" s="143"/>
      <c r="G15" s="143"/>
      <c r="H15" s="112">
        <v>-1</v>
      </c>
      <c r="I15" s="143"/>
      <c r="J15" s="112">
        <v>-1</v>
      </c>
      <c r="K15" s="143"/>
      <c r="L15" s="143"/>
      <c r="M15" s="144"/>
      <c r="N15" s="143"/>
      <c r="O15" s="143"/>
      <c r="P15" s="143"/>
      <c r="Q15" s="143"/>
      <c r="R15" s="143"/>
      <c r="S15" s="143"/>
      <c r="T15" s="143"/>
      <c r="U15" s="143"/>
      <c r="V15" s="112">
        <v>-1</v>
      </c>
      <c r="W15" s="112">
        <v>-1</v>
      </c>
      <c r="X15" s="143"/>
      <c r="Y15" s="144"/>
      <c r="Z15" s="143"/>
      <c r="AA15" s="143"/>
      <c r="AB15" s="143"/>
      <c r="AC15" s="143"/>
      <c r="AD15" s="143"/>
      <c r="AE15" s="143"/>
      <c r="AF15" s="143"/>
      <c r="AG15" s="143"/>
      <c r="AH15" s="143"/>
      <c r="AI15" s="143"/>
      <c r="AJ15" s="143"/>
      <c r="AK15" s="144"/>
      <c r="AL15" s="143"/>
      <c r="AM15" s="143"/>
      <c r="AN15" s="143"/>
      <c r="AO15" s="143"/>
      <c r="AP15" s="143"/>
      <c r="AQ15" s="143"/>
      <c r="AR15" s="143"/>
      <c r="AS15" s="143"/>
      <c r="AT15" s="143"/>
      <c r="AU15" s="143"/>
      <c r="AV15" s="143"/>
      <c r="AW15" s="144"/>
      <c r="AX15" s="143"/>
      <c r="AY15" s="143"/>
      <c r="AZ15" s="143"/>
      <c r="BA15" s="143"/>
      <c r="BB15" s="143"/>
      <c r="BC15" s="143"/>
      <c r="BD15" s="143"/>
      <c r="BE15" s="143"/>
      <c r="BF15" s="143"/>
      <c r="BG15" s="143"/>
      <c r="BH15" s="143"/>
      <c r="BI15" s="144"/>
      <c r="BJ15" s="143"/>
      <c r="BK15" s="143"/>
      <c r="BL15" s="143"/>
      <c r="BM15" s="143"/>
      <c r="BN15" s="143"/>
      <c r="BO15" s="143"/>
      <c r="BP15" s="143"/>
      <c r="BQ15" s="112">
        <v>-1</v>
      </c>
      <c r="BR15" s="143"/>
      <c r="BS15" s="143"/>
      <c r="BT15" s="143"/>
      <c r="BU15" s="144"/>
      <c r="BV15" s="143"/>
      <c r="BW15" s="143"/>
      <c r="BX15" s="143"/>
      <c r="BY15" s="143"/>
      <c r="BZ15" s="143"/>
      <c r="CA15" s="145"/>
      <c r="CB15" s="145"/>
      <c r="CC15" s="145"/>
      <c r="CD15" s="145"/>
      <c r="CE15" s="145"/>
      <c r="CF15" s="145"/>
      <c r="CG15" s="144"/>
      <c r="CH15" s="143"/>
      <c r="CI15" s="143"/>
      <c r="CJ15" s="143"/>
      <c r="CK15" s="143"/>
      <c r="CL15" s="143"/>
      <c r="CM15" s="143"/>
      <c r="CN15" s="143"/>
      <c r="CO15" s="143"/>
      <c r="CP15" s="143"/>
      <c r="CQ15" s="143"/>
      <c r="CR15" s="143"/>
      <c r="CS15" s="144"/>
    </row>
    <row r="16" spans="1:97" x14ac:dyDescent="0.3">
      <c r="A16" s="141" t="s">
        <v>14</v>
      </c>
      <c r="B16" s="143"/>
      <c r="C16" s="143"/>
      <c r="D16" s="143"/>
      <c r="E16" s="143"/>
      <c r="F16" s="143"/>
      <c r="G16" s="143"/>
      <c r="H16" s="143"/>
      <c r="I16" s="143"/>
      <c r="J16" s="112">
        <v>-1</v>
      </c>
      <c r="K16" s="143"/>
      <c r="L16" s="143"/>
      <c r="M16" s="144"/>
      <c r="N16" s="143"/>
      <c r="O16" s="143"/>
      <c r="P16" s="143"/>
      <c r="Q16" s="143"/>
      <c r="R16" s="143"/>
      <c r="S16" s="143"/>
      <c r="T16" s="143"/>
      <c r="U16" s="143"/>
      <c r="V16" s="143"/>
      <c r="W16" s="143"/>
      <c r="X16" s="143"/>
      <c r="Y16" s="144"/>
      <c r="Z16" s="143"/>
      <c r="AA16" s="143"/>
      <c r="AB16" s="143"/>
      <c r="AC16" s="143"/>
      <c r="AD16" s="143"/>
      <c r="AE16" s="143"/>
      <c r="AF16" s="146">
        <v>1</v>
      </c>
      <c r="AG16" s="143"/>
      <c r="AH16" s="143"/>
      <c r="AI16" s="146">
        <v>1</v>
      </c>
      <c r="AJ16" s="143"/>
      <c r="AK16" s="144"/>
      <c r="AL16" s="143"/>
      <c r="AM16" s="143"/>
      <c r="AN16" s="143"/>
      <c r="AO16" s="143"/>
      <c r="AP16" s="143"/>
      <c r="AQ16" s="143"/>
      <c r="AR16" s="143"/>
      <c r="AS16" s="143"/>
      <c r="AT16" s="143"/>
      <c r="AU16" s="143"/>
      <c r="AV16" s="143"/>
      <c r="AW16" s="144"/>
      <c r="AX16" s="143"/>
      <c r="AY16" s="143"/>
      <c r="AZ16" s="143"/>
      <c r="BA16" s="143"/>
      <c r="BB16" s="143"/>
      <c r="BC16" s="143"/>
      <c r="BD16" s="143"/>
      <c r="BE16" s="143"/>
      <c r="BF16" s="143"/>
      <c r="BG16" s="143"/>
      <c r="BH16" s="143"/>
      <c r="BI16" s="144"/>
      <c r="BJ16" s="143"/>
      <c r="BK16" s="143"/>
      <c r="BL16" s="143"/>
      <c r="BM16" s="143"/>
      <c r="BN16" s="143"/>
      <c r="BO16" s="143"/>
      <c r="BP16" s="143"/>
      <c r="BQ16" s="143"/>
      <c r="BR16" s="143"/>
      <c r="BS16" s="143"/>
      <c r="BT16" s="143"/>
      <c r="BU16" s="144"/>
      <c r="BV16" s="143"/>
      <c r="BW16" s="143"/>
      <c r="BX16" s="143"/>
      <c r="BY16" s="143"/>
      <c r="BZ16" s="143"/>
      <c r="CA16" s="145"/>
      <c r="CB16" s="145"/>
      <c r="CC16" s="145"/>
      <c r="CD16" s="145"/>
      <c r="CE16" s="145"/>
      <c r="CF16" s="145"/>
      <c r="CG16" s="144"/>
      <c r="CH16" s="143"/>
      <c r="CI16" s="143"/>
      <c r="CJ16" s="143"/>
      <c r="CK16" s="143"/>
      <c r="CL16" s="143"/>
      <c r="CM16" s="143"/>
      <c r="CN16" s="143"/>
      <c r="CO16" s="143"/>
      <c r="CP16" s="143"/>
      <c r="CQ16" s="143"/>
      <c r="CR16" s="143"/>
      <c r="CS16" s="144"/>
    </row>
    <row r="17" spans="1:97" x14ac:dyDescent="0.3">
      <c r="A17" s="141" t="s">
        <v>15</v>
      </c>
      <c r="B17" s="143"/>
      <c r="C17" s="143"/>
      <c r="D17" s="143"/>
      <c r="E17" s="143"/>
      <c r="F17" s="143"/>
      <c r="G17" s="143"/>
      <c r="H17" s="143"/>
      <c r="I17" s="143"/>
      <c r="J17" s="112">
        <v>-1</v>
      </c>
      <c r="K17" s="143"/>
      <c r="L17" s="143"/>
      <c r="M17" s="144"/>
      <c r="N17" s="143"/>
      <c r="O17" s="143"/>
      <c r="P17" s="143"/>
      <c r="Q17" s="143"/>
      <c r="R17" s="143"/>
      <c r="S17" s="143"/>
      <c r="T17" s="143"/>
      <c r="U17" s="143"/>
      <c r="V17" s="143"/>
      <c r="W17" s="143"/>
      <c r="X17" s="143"/>
      <c r="Y17" s="144"/>
      <c r="Z17" s="143"/>
      <c r="AA17" s="143"/>
      <c r="AB17" s="143"/>
      <c r="AC17" s="143"/>
      <c r="AD17" s="143"/>
      <c r="AE17" s="143"/>
      <c r="AF17" s="143"/>
      <c r="AG17" s="112">
        <v>-1</v>
      </c>
      <c r="AH17" s="143"/>
      <c r="AI17" s="143"/>
      <c r="AJ17" s="143"/>
      <c r="AK17" s="144"/>
      <c r="AL17" s="143"/>
      <c r="AM17" s="143"/>
      <c r="AN17" s="143"/>
      <c r="AO17" s="143"/>
      <c r="AP17" s="143"/>
      <c r="AQ17" s="143"/>
      <c r="AR17" s="143"/>
      <c r="AS17" s="143"/>
      <c r="AT17" s="143"/>
      <c r="AU17" s="143"/>
      <c r="AV17" s="143"/>
      <c r="AW17" s="144"/>
      <c r="AX17" s="143"/>
      <c r="AY17" s="143"/>
      <c r="AZ17" s="143"/>
      <c r="BA17" s="143"/>
      <c r="BB17" s="143"/>
      <c r="BC17" s="143"/>
      <c r="BD17" s="143"/>
      <c r="BE17" s="143"/>
      <c r="BF17" s="143"/>
      <c r="BG17" s="143"/>
      <c r="BH17" s="143"/>
      <c r="BI17" s="144"/>
      <c r="BJ17" s="143"/>
      <c r="BK17" s="143"/>
      <c r="BL17" s="143"/>
      <c r="BM17" s="143"/>
      <c r="BN17" s="143"/>
      <c r="BO17" s="143"/>
      <c r="BP17" s="143"/>
      <c r="BQ17" s="143"/>
      <c r="BR17" s="143"/>
      <c r="BS17" s="143"/>
      <c r="BT17" s="143"/>
      <c r="BU17" s="144"/>
      <c r="BV17" s="143"/>
      <c r="BW17" s="143"/>
      <c r="BX17" s="143"/>
      <c r="BY17" s="143"/>
      <c r="BZ17" s="143"/>
      <c r="CA17" s="145"/>
      <c r="CB17" s="145"/>
      <c r="CC17" s="145"/>
      <c r="CD17" s="145"/>
      <c r="CE17" s="145"/>
      <c r="CF17" s="145"/>
      <c r="CG17" s="144"/>
      <c r="CH17" s="143"/>
      <c r="CI17" s="143"/>
      <c r="CJ17" s="143"/>
      <c r="CK17" s="143"/>
      <c r="CL17" s="143"/>
      <c r="CM17" s="143"/>
      <c r="CN17" s="143"/>
      <c r="CO17" s="143"/>
      <c r="CP17" s="143"/>
      <c r="CQ17" s="143"/>
      <c r="CR17" s="143"/>
      <c r="CS17" s="144"/>
    </row>
    <row r="18" spans="1:97" x14ac:dyDescent="0.3">
      <c r="A18" s="149" t="s">
        <v>16</v>
      </c>
      <c r="B18" s="112">
        <v>1</v>
      </c>
      <c r="C18" s="150"/>
      <c r="D18" s="150"/>
      <c r="E18" s="150"/>
      <c r="F18" s="150"/>
      <c r="G18" s="150"/>
      <c r="H18" s="150"/>
      <c r="I18" s="150"/>
      <c r="J18" s="113">
        <v>1</v>
      </c>
      <c r="K18" s="150"/>
      <c r="L18" s="150"/>
      <c r="M18" s="151"/>
      <c r="N18" s="150"/>
      <c r="O18" s="150"/>
      <c r="P18" s="150"/>
      <c r="Q18" s="150"/>
      <c r="R18" s="150"/>
      <c r="S18" s="150"/>
      <c r="T18" s="146">
        <v>1</v>
      </c>
      <c r="U18" s="150"/>
      <c r="V18" s="150"/>
      <c r="W18" s="150"/>
      <c r="X18" s="150"/>
      <c r="Y18" s="151"/>
      <c r="Z18" s="150"/>
      <c r="AA18" s="150"/>
      <c r="AB18" s="150"/>
      <c r="AC18" s="150"/>
      <c r="AD18" s="150"/>
      <c r="AE18" s="112">
        <v>-1</v>
      </c>
      <c r="AF18" s="150"/>
      <c r="AG18" s="150"/>
      <c r="AH18" s="150"/>
      <c r="AI18" s="150"/>
      <c r="AJ18" s="150"/>
      <c r="AK18" s="151"/>
      <c r="AL18" s="150"/>
      <c r="AM18" s="150"/>
      <c r="AN18" s="150"/>
      <c r="AO18" s="150"/>
      <c r="AP18" s="150"/>
      <c r="AQ18" s="150"/>
      <c r="AR18" s="150"/>
      <c r="AS18" s="150"/>
      <c r="AT18" s="150"/>
      <c r="AU18" s="150"/>
      <c r="AV18" s="150"/>
      <c r="AW18" s="151"/>
      <c r="AX18" s="150"/>
      <c r="AY18" s="150"/>
      <c r="AZ18" s="150"/>
      <c r="BA18" s="150"/>
      <c r="BB18" s="150"/>
      <c r="BC18" s="150"/>
      <c r="BD18" s="150"/>
      <c r="BE18" s="150"/>
      <c r="BF18" s="150"/>
      <c r="BG18" s="150"/>
      <c r="BH18" s="150"/>
      <c r="BI18" s="151"/>
      <c r="BJ18" s="150"/>
      <c r="BK18" s="150"/>
      <c r="BL18" s="150"/>
      <c r="BM18" s="150"/>
      <c r="BN18" s="150"/>
      <c r="BO18" s="150"/>
      <c r="BP18" s="150"/>
      <c r="BQ18" s="150"/>
      <c r="BR18" s="150"/>
      <c r="BS18" s="150"/>
      <c r="BT18" s="150"/>
      <c r="BU18" s="151"/>
      <c r="BV18" s="150"/>
      <c r="BW18" s="150"/>
      <c r="BX18" s="150"/>
      <c r="BY18" s="150"/>
      <c r="BZ18" s="150"/>
      <c r="CA18" s="152"/>
      <c r="CB18" s="152"/>
      <c r="CC18" s="152"/>
      <c r="CD18" s="152"/>
      <c r="CE18" s="152"/>
      <c r="CF18" s="152"/>
      <c r="CG18" s="151"/>
      <c r="CH18" s="150"/>
      <c r="CI18" s="150"/>
      <c r="CJ18" s="150"/>
      <c r="CK18" s="150"/>
      <c r="CL18" s="150"/>
      <c r="CM18" s="150"/>
      <c r="CN18" s="150"/>
      <c r="CO18" s="150"/>
      <c r="CP18" s="150"/>
      <c r="CQ18" s="150"/>
      <c r="CR18" s="150"/>
      <c r="CS18" s="151"/>
    </row>
    <row r="19" spans="1:97" x14ac:dyDescent="0.3">
      <c r="A19" s="149" t="s">
        <v>17</v>
      </c>
      <c r="B19" s="153"/>
      <c r="C19" s="153"/>
      <c r="D19" s="153"/>
      <c r="E19" s="153"/>
      <c r="F19" s="153"/>
      <c r="G19" s="153"/>
      <c r="H19" s="153"/>
      <c r="I19" s="153"/>
      <c r="J19" s="112">
        <v>-1</v>
      </c>
      <c r="K19" s="153"/>
      <c r="L19" s="153"/>
      <c r="M19" s="151"/>
      <c r="N19" s="153"/>
      <c r="O19" s="153"/>
      <c r="P19" s="153"/>
      <c r="Q19" s="153"/>
      <c r="R19" s="153"/>
      <c r="S19" s="153"/>
      <c r="T19" s="153"/>
      <c r="U19" s="153"/>
      <c r="V19" s="153"/>
      <c r="W19" s="153"/>
      <c r="X19" s="153"/>
      <c r="Y19" s="151"/>
      <c r="Z19" s="153"/>
      <c r="AA19" s="154"/>
      <c r="AB19" s="143"/>
      <c r="AC19" s="153"/>
      <c r="AD19" s="153"/>
      <c r="AE19" s="153"/>
      <c r="AF19" s="153"/>
      <c r="AG19" s="153"/>
      <c r="AH19" s="153"/>
      <c r="AI19" s="153"/>
      <c r="AJ19" s="153"/>
      <c r="AK19" s="151"/>
      <c r="AL19" s="153"/>
      <c r="AM19" s="153"/>
      <c r="AN19" s="153"/>
      <c r="AO19" s="153"/>
      <c r="AP19" s="153"/>
      <c r="AQ19" s="153"/>
      <c r="AR19" s="153"/>
      <c r="AS19" s="153"/>
      <c r="AT19" s="153"/>
      <c r="AU19" s="153"/>
      <c r="AV19" s="153"/>
      <c r="AW19" s="151"/>
      <c r="AX19" s="153"/>
      <c r="AY19" s="153"/>
      <c r="AZ19" s="153"/>
      <c r="BA19" s="153"/>
      <c r="BB19" s="153"/>
      <c r="BC19" s="153"/>
      <c r="BD19" s="153"/>
      <c r="BE19" s="153"/>
      <c r="BF19" s="153"/>
      <c r="BG19" s="153"/>
      <c r="BH19" s="153"/>
      <c r="BI19" s="151"/>
      <c r="BJ19" s="153"/>
      <c r="BK19" s="153"/>
      <c r="BL19" s="153"/>
      <c r="BM19" s="153"/>
      <c r="BN19" s="153"/>
      <c r="BO19" s="153"/>
      <c r="BP19" s="153"/>
      <c r="BQ19" s="153"/>
      <c r="BR19" s="153"/>
      <c r="BS19" s="153"/>
      <c r="BT19" s="153"/>
      <c r="BU19" s="151"/>
      <c r="BV19" s="153"/>
      <c r="BW19" s="153"/>
      <c r="BX19" s="153"/>
      <c r="BY19" s="153"/>
      <c r="BZ19" s="153"/>
      <c r="CA19" s="155"/>
      <c r="CB19" s="155"/>
      <c r="CC19" s="155"/>
      <c r="CD19" s="155"/>
      <c r="CE19" s="155"/>
      <c r="CF19" s="155"/>
      <c r="CG19" s="151"/>
      <c r="CH19" s="153"/>
      <c r="CI19" s="153"/>
      <c r="CJ19" s="153"/>
      <c r="CK19" s="153"/>
      <c r="CL19" s="153"/>
      <c r="CM19" s="153"/>
      <c r="CN19" s="153"/>
      <c r="CO19" s="153"/>
      <c r="CP19" s="153"/>
      <c r="CQ19" s="153"/>
      <c r="CR19" s="153"/>
      <c r="CS19" s="151"/>
    </row>
    <row r="20" spans="1:97" x14ac:dyDescent="0.3">
      <c r="A20" s="141" t="s">
        <v>18</v>
      </c>
      <c r="B20" s="148">
        <v>1</v>
      </c>
      <c r="C20" s="133"/>
      <c r="D20" s="133"/>
      <c r="E20" s="133"/>
      <c r="F20" s="133"/>
      <c r="G20" s="133"/>
      <c r="H20" s="133"/>
      <c r="I20" s="133"/>
      <c r="J20" s="133"/>
      <c r="K20" s="133"/>
      <c r="L20" s="133"/>
      <c r="M20" s="151"/>
      <c r="N20" s="133"/>
      <c r="O20" s="133"/>
      <c r="P20" s="133"/>
      <c r="Q20" s="133"/>
      <c r="R20" s="148">
        <v>1</v>
      </c>
      <c r="S20" s="133"/>
      <c r="T20" s="133"/>
      <c r="U20" s="133"/>
      <c r="V20" s="133"/>
      <c r="W20" s="133"/>
      <c r="X20" s="112">
        <v>-1</v>
      </c>
      <c r="Y20" s="151"/>
      <c r="Z20" s="133"/>
      <c r="AA20" s="112">
        <v>-1</v>
      </c>
      <c r="AB20" s="133"/>
      <c r="AC20" s="133"/>
      <c r="AD20" s="112">
        <v>-1</v>
      </c>
      <c r="AE20" s="133"/>
      <c r="AF20" s="133"/>
      <c r="AG20" s="133"/>
      <c r="AH20" s="133"/>
      <c r="AI20" s="133"/>
      <c r="AJ20" s="133"/>
      <c r="AK20" s="151"/>
      <c r="AL20" s="133"/>
      <c r="AM20" s="133"/>
      <c r="AN20" s="133"/>
      <c r="AO20" s="133"/>
      <c r="AP20" s="133"/>
      <c r="AQ20" s="133"/>
      <c r="AR20" s="133"/>
      <c r="AS20" s="112">
        <v>-1</v>
      </c>
      <c r="AT20" s="133"/>
      <c r="AU20" s="133"/>
      <c r="AV20" s="133"/>
      <c r="AW20" s="151"/>
      <c r="AX20" s="133"/>
      <c r="AY20" s="133"/>
      <c r="AZ20" s="133"/>
      <c r="BA20" s="133"/>
      <c r="BB20" s="133"/>
      <c r="BC20" s="133"/>
      <c r="BD20" s="133"/>
      <c r="BE20" s="148">
        <v>1</v>
      </c>
      <c r="BF20" s="133"/>
      <c r="BG20" s="133"/>
      <c r="BH20" s="133"/>
      <c r="BI20" s="151"/>
      <c r="BJ20" s="112">
        <v>-1</v>
      </c>
      <c r="BK20" s="133"/>
      <c r="BL20" s="133"/>
      <c r="BM20" s="133"/>
      <c r="BN20" s="133"/>
      <c r="BO20" s="133"/>
      <c r="BP20" s="133"/>
      <c r="BQ20" s="133"/>
      <c r="BR20" s="112">
        <v>-1</v>
      </c>
      <c r="BS20" s="133"/>
      <c r="BT20" s="133"/>
      <c r="BU20" s="144"/>
      <c r="BV20" s="133"/>
      <c r="BW20" s="133"/>
      <c r="BX20" s="133"/>
      <c r="BY20" s="133"/>
      <c r="BZ20" s="133"/>
      <c r="CA20" s="156"/>
      <c r="CB20" s="156"/>
      <c r="CC20" s="156"/>
      <c r="CD20" s="156"/>
      <c r="CE20" s="156"/>
      <c r="CF20" s="156"/>
      <c r="CG20" s="144"/>
      <c r="CH20" s="133"/>
      <c r="CI20" s="133"/>
      <c r="CJ20" s="133"/>
      <c r="CK20" s="133"/>
      <c r="CL20" s="133"/>
      <c r="CM20" s="133"/>
      <c r="CN20" s="133"/>
      <c r="CO20" s="133"/>
      <c r="CP20" s="133"/>
      <c r="CQ20" s="133"/>
      <c r="CR20" s="133"/>
      <c r="CS20" s="151">
        <v>0</v>
      </c>
    </row>
    <row r="22" spans="1:97" x14ac:dyDescent="0.3">
      <c r="B22" s="157" t="s">
        <v>397</v>
      </c>
      <c r="C22" s="158"/>
      <c r="D22" s="158"/>
      <c r="E22" s="158"/>
      <c r="H22" s="4"/>
      <c r="I22" s="4"/>
      <c r="J22" s="4"/>
      <c r="K22" s="4"/>
    </row>
    <row r="23" spans="1:97" x14ac:dyDescent="0.3">
      <c r="A23" s="118" t="s">
        <v>398</v>
      </c>
      <c r="B23" t="s">
        <v>399</v>
      </c>
      <c r="H23" s="4"/>
      <c r="I23" s="4"/>
      <c r="J23" s="4"/>
      <c r="K23" s="4"/>
      <c r="AO23" s="49"/>
      <c r="AP23" s="49"/>
    </row>
    <row r="24" spans="1:97" x14ac:dyDescent="0.3">
      <c r="A24" s="118" t="s">
        <v>398</v>
      </c>
      <c r="B24" t="s">
        <v>400</v>
      </c>
      <c r="H24" s="4"/>
      <c r="I24" s="4"/>
      <c r="J24" s="4"/>
      <c r="K24" s="4"/>
      <c r="BO24" s="49"/>
      <c r="BP24" s="49"/>
    </row>
    <row r="25" spans="1:97" x14ac:dyDescent="0.3">
      <c r="H25" s="4"/>
      <c r="I25" s="4"/>
      <c r="J25" s="4"/>
      <c r="K25" s="4"/>
    </row>
    <row r="26" spans="1:97" x14ac:dyDescent="0.3">
      <c r="H26" s="4"/>
      <c r="I26" s="4"/>
      <c r="J26" s="4"/>
      <c r="K26" s="4"/>
    </row>
    <row r="27" spans="1:97" x14ac:dyDescent="0.3">
      <c r="H27" s="4"/>
      <c r="I27" s="4"/>
      <c r="J27" s="4"/>
      <c r="K27" s="4"/>
    </row>
    <row r="28" spans="1:97" x14ac:dyDescent="0.3">
      <c r="H28" s="4"/>
      <c r="I28" s="4"/>
      <c r="J28" s="4"/>
      <c r="K28" s="4"/>
    </row>
    <row r="29" spans="1:97" x14ac:dyDescent="0.3">
      <c r="H29" s="4"/>
      <c r="I29" s="4"/>
      <c r="J29" s="4"/>
      <c r="K29" s="4"/>
    </row>
    <row r="30" spans="1:97" x14ac:dyDescent="0.3">
      <c r="H30" s="4"/>
      <c r="I30" s="4"/>
      <c r="J30" s="4"/>
      <c r="K30" s="4"/>
    </row>
    <row r="31" spans="1:97" x14ac:dyDescent="0.3">
      <c r="H31" s="4"/>
      <c r="I31" s="4"/>
      <c r="J31" s="4"/>
      <c r="K31" s="4"/>
    </row>
    <row r="32" spans="1:97" x14ac:dyDescent="0.3">
      <c r="A32" s="141" t="s">
        <v>0</v>
      </c>
      <c r="B32" s="143">
        <v>0</v>
      </c>
      <c r="C32" s="143"/>
      <c r="D32" s="112">
        <v>1</v>
      </c>
      <c r="E32" s="143"/>
      <c r="F32" s="143"/>
      <c r="G32" s="143"/>
      <c r="H32" s="143"/>
      <c r="I32" s="143"/>
      <c r="J32" s="143"/>
      <c r="K32" s="143"/>
      <c r="L32" s="143"/>
      <c r="M32" s="144"/>
      <c r="N32" s="143"/>
      <c r="O32" s="143"/>
      <c r="P32" s="143"/>
      <c r="Q32" s="112">
        <v>1</v>
      </c>
      <c r="R32" s="143"/>
      <c r="S32" s="143"/>
      <c r="T32" s="143"/>
      <c r="U32" s="143"/>
      <c r="V32" s="143"/>
      <c r="W32" s="143"/>
      <c r="X32" s="143"/>
      <c r="Y32" s="144"/>
      <c r="Z32" s="143"/>
      <c r="AA32" s="143"/>
      <c r="AB32" s="143"/>
      <c r="AC32" s="143"/>
      <c r="AD32" s="143"/>
      <c r="AE32" s="143"/>
      <c r="AF32" s="143"/>
      <c r="AG32" s="112">
        <v>1</v>
      </c>
      <c r="AH32" s="143"/>
      <c r="AI32" s="143"/>
      <c r="AJ32" s="143"/>
      <c r="AK32" s="144"/>
      <c r="AL32" s="143"/>
      <c r="AM32" s="143"/>
      <c r="AN32" s="143"/>
      <c r="AO32" s="143"/>
      <c r="AP32" s="143"/>
      <c r="AQ32" s="143"/>
      <c r="AR32" s="143"/>
      <c r="AS32" s="143"/>
      <c r="AT32" s="143"/>
      <c r="AU32" s="143"/>
      <c r="AV32" s="143"/>
      <c r="AW32" s="144"/>
      <c r="AX32" s="143"/>
      <c r="AY32" s="143"/>
      <c r="AZ32" s="143"/>
      <c r="BA32" s="143"/>
      <c r="BB32" s="143"/>
      <c r="BC32" s="143"/>
      <c r="BD32" s="143"/>
      <c r="BE32" s="143"/>
      <c r="BF32" s="143"/>
      <c r="BG32" s="143"/>
      <c r="BH32" s="143"/>
      <c r="BI32" s="144"/>
      <c r="BJ32" s="143"/>
      <c r="BK32" s="143"/>
      <c r="BL32" s="143"/>
      <c r="BM32" s="143"/>
      <c r="BN32" s="143"/>
      <c r="BO32" s="143"/>
      <c r="BP32" s="143"/>
      <c r="BQ32" s="143"/>
      <c r="BR32" s="143"/>
      <c r="BS32" s="143"/>
      <c r="BT32" s="143"/>
      <c r="BU32" s="144"/>
      <c r="BV32" s="143"/>
      <c r="BW32" s="143"/>
      <c r="BX32" s="143"/>
      <c r="BY32" s="143"/>
      <c r="BZ32" s="143"/>
      <c r="CA32" s="145"/>
      <c r="CB32" s="145"/>
      <c r="CC32" s="145"/>
      <c r="CD32" s="145"/>
      <c r="CE32" s="145"/>
      <c r="CF32" s="145"/>
      <c r="CG32" s="144"/>
      <c r="CH32" s="143"/>
      <c r="CI32" s="143"/>
      <c r="CJ32" s="143"/>
      <c r="CK32" s="143"/>
      <c r="CL32" s="143"/>
      <c r="CM32" s="143"/>
      <c r="CN32" s="143"/>
      <c r="CO32" s="143"/>
      <c r="CP32" s="143"/>
      <c r="CQ32" s="143"/>
      <c r="CR32" s="143"/>
      <c r="CS32" s="144"/>
    </row>
    <row r="33" spans="1:98" x14ac:dyDescent="0.3">
      <c r="A33" s="141" t="s">
        <v>1</v>
      </c>
      <c r="B33" s="143"/>
      <c r="C33" s="143"/>
      <c r="D33" s="143"/>
      <c r="E33" s="143"/>
      <c r="F33" s="143"/>
      <c r="G33" s="143"/>
      <c r="H33" s="143"/>
      <c r="I33" s="143"/>
      <c r="J33" s="143"/>
      <c r="K33" s="143"/>
      <c r="L33" s="143"/>
      <c r="M33" s="144"/>
      <c r="N33" s="143"/>
      <c r="O33" s="143"/>
      <c r="P33" s="143"/>
      <c r="Q33" s="143"/>
      <c r="R33" s="143"/>
      <c r="S33" s="112">
        <v>1</v>
      </c>
      <c r="T33" s="143"/>
      <c r="U33" s="143"/>
      <c r="V33" s="143"/>
      <c r="W33" s="143"/>
      <c r="X33" s="143"/>
      <c r="Y33" s="144"/>
      <c r="Z33" s="143"/>
      <c r="AA33" s="112">
        <v>1</v>
      </c>
      <c r="AB33" s="143"/>
      <c r="AC33" s="143"/>
      <c r="AD33" s="143"/>
      <c r="AE33" s="143"/>
      <c r="AF33" s="143"/>
      <c r="AG33" s="112">
        <v>1</v>
      </c>
      <c r="AH33" s="143"/>
      <c r="AI33" s="143"/>
      <c r="AJ33" s="143"/>
      <c r="AK33" s="144"/>
      <c r="AL33" s="143"/>
      <c r="AM33" s="143"/>
      <c r="AN33" s="143"/>
      <c r="AO33" s="143"/>
      <c r="AP33" s="143"/>
      <c r="AQ33" s="143"/>
      <c r="AR33" s="143"/>
      <c r="AS33" s="143"/>
      <c r="AT33" s="143"/>
      <c r="AU33" s="143"/>
      <c r="AV33" s="143"/>
      <c r="AW33" s="144"/>
      <c r="AX33" s="143"/>
      <c r="AY33" s="143"/>
      <c r="AZ33" s="143"/>
      <c r="BA33" s="143"/>
      <c r="BB33" s="143"/>
      <c r="BC33" s="143"/>
      <c r="BD33" s="143"/>
      <c r="BE33" s="146">
        <v>1</v>
      </c>
      <c r="BF33" s="143"/>
      <c r="BG33" s="143"/>
      <c r="BH33" s="143"/>
      <c r="BI33" s="144"/>
      <c r="BJ33" s="143"/>
      <c r="BK33" s="143"/>
      <c r="BL33" s="143"/>
      <c r="BM33" s="143"/>
      <c r="BN33" s="143"/>
      <c r="BO33" s="143"/>
      <c r="BP33" s="143"/>
      <c r="BQ33" s="143"/>
      <c r="BR33" s="112">
        <v>1</v>
      </c>
      <c r="BS33" s="143"/>
      <c r="BT33" s="143"/>
      <c r="BU33" s="144"/>
      <c r="BV33" s="143"/>
      <c r="BW33" s="143"/>
      <c r="BX33" s="143"/>
      <c r="BY33" s="143"/>
      <c r="BZ33" s="143"/>
      <c r="CA33" s="145"/>
      <c r="CB33" s="145"/>
      <c r="CC33" s="145"/>
      <c r="CD33" s="145"/>
      <c r="CE33" s="145"/>
      <c r="CF33" s="145"/>
      <c r="CG33" s="144"/>
      <c r="CH33" s="143"/>
      <c r="CI33" s="143"/>
      <c r="CJ33" s="143"/>
      <c r="CK33" s="143"/>
      <c r="CL33" s="143"/>
      <c r="CM33" s="143"/>
      <c r="CN33" s="143"/>
      <c r="CO33" s="143"/>
      <c r="CP33" s="143"/>
      <c r="CQ33" s="143"/>
      <c r="CR33" s="143"/>
      <c r="CS33" s="144"/>
    </row>
    <row r="34" spans="1:98" x14ac:dyDescent="0.3">
      <c r="A34" s="149" t="s">
        <v>130</v>
      </c>
      <c r="B34" s="153"/>
      <c r="C34" s="153"/>
      <c r="D34" s="153"/>
      <c r="E34" s="153"/>
      <c r="F34" s="153"/>
      <c r="G34" s="153"/>
      <c r="H34" s="153"/>
      <c r="I34" s="153"/>
      <c r="J34" s="159">
        <v>1</v>
      </c>
      <c r="K34" s="153"/>
      <c r="L34" s="153"/>
      <c r="M34" s="151"/>
      <c r="N34" s="153"/>
      <c r="O34" s="153"/>
      <c r="P34" s="153"/>
      <c r="Q34" s="153"/>
      <c r="R34" s="153"/>
      <c r="S34" s="153"/>
      <c r="T34" s="153"/>
      <c r="U34" s="153"/>
      <c r="V34" s="153"/>
      <c r="W34" s="153"/>
      <c r="X34" s="153"/>
      <c r="Y34" s="151"/>
      <c r="Z34" s="153"/>
      <c r="AA34" s="154"/>
      <c r="AB34" s="154"/>
      <c r="AC34" s="153"/>
      <c r="AD34" s="153"/>
      <c r="AE34" s="153"/>
      <c r="AF34" s="153"/>
      <c r="AG34" s="153"/>
      <c r="AH34" s="153"/>
      <c r="AI34" s="153"/>
      <c r="AJ34" s="153"/>
      <c r="AK34" s="151"/>
      <c r="AL34" s="153"/>
      <c r="AM34" s="153"/>
      <c r="AN34" s="153"/>
      <c r="AO34" s="153"/>
      <c r="AP34" s="153"/>
      <c r="AQ34" s="153"/>
      <c r="AR34" s="153"/>
      <c r="AS34" s="153"/>
      <c r="AT34" s="153"/>
      <c r="AU34" s="153"/>
      <c r="AV34" s="153"/>
      <c r="AW34" s="151"/>
      <c r="AX34" s="153"/>
      <c r="AY34" s="153"/>
      <c r="AZ34" s="153"/>
      <c r="BA34" s="153"/>
      <c r="BB34" s="153"/>
      <c r="BC34" s="153"/>
      <c r="BD34" s="153"/>
      <c r="BE34" s="153"/>
      <c r="BF34" s="153"/>
      <c r="BG34" s="153"/>
      <c r="BH34" s="153"/>
      <c r="BI34" s="151"/>
      <c r="BJ34" s="153"/>
      <c r="BK34" s="153"/>
      <c r="BL34" s="153"/>
      <c r="BM34" s="153"/>
      <c r="BN34" s="153"/>
      <c r="BO34" s="153"/>
      <c r="BP34" s="153"/>
      <c r="BQ34" s="153"/>
      <c r="BR34" s="153"/>
      <c r="BS34" s="153"/>
      <c r="BT34" s="153"/>
      <c r="BU34" s="151"/>
      <c r="BV34" s="153"/>
      <c r="BW34" s="153"/>
      <c r="BX34" s="153"/>
      <c r="BY34" s="153"/>
      <c r="BZ34" s="153"/>
      <c r="CA34" s="155"/>
      <c r="CB34" s="155"/>
      <c r="CC34" s="155"/>
      <c r="CD34" s="155"/>
      <c r="CE34" s="155"/>
      <c r="CF34" s="155"/>
      <c r="CG34" s="151"/>
      <c r="CH34" s="153"/>
      <c r="CI34" s="153"/>
      <c r="CJ34" s="153"/>
      <c r="CK34" s="153"/>
      <c r="CL34" s="153"/>
      <c r="CM34" s="153"/>
      <c r="CN34" s="153"/>
      <c r="CO34" s="153"/>
      <c r="CP34" s="153"/>
      <c r="CQ34" s="153"/>
      <c r="CR34" s="153"/>
      <c r="CS34" s="151">
        <v>0</v>
      </c>
    </row>
    <row r="35" spans="1:98" x14ac:dyDescent="0.3">
      <c r="A35" s="141" t="s">
        <v>134</v>
      </c>
      <c r="B35" s="148">
        <v>1</v>
      </c>
      <c r="C35" s="133"/>
      <c r="D35" s="133"/>
      <c r="E35" s="133"/>
      <c r="F35" s="133"/>
      <c r="G35" s="133"/>
      <c r="H35" s="133"/>
      <c r="I35" s="133"/>
      <c r="J35" s="133"/>
      <c r="K35" s="133"/>
      <c r="L35" s="133"/>
      <c r="M35" s="133"/>
      <c r="N35" s="133"/>
      <c r="O35" s="133"/>
      <c r="P35" s="133"/>
      <c r="Q35" s="133"/>
      <c r="R35" s="148">
        <v>1</v>
      </c>
      <c r="S35" s="133"/>
      <c r="T35" s="133"/>
      <c r="U35" s="133"/>
      <c r="V35" s="133"/>
      <c r="W35" s="133"/>
      <c r="X35" s="160">
        <v>1</v>
      </c>
      <c r="Y35" s="133"/>
      <c r="Z35" s="133"/>
      <c r="AA35" s="160">
        <v>1</v>
      </c>
      <c r="AB35" s="133"/>
      <c r="AC35" s="133"/>
      <c r="AD35" s="160">
        <v>1</v>
      </c>
      <c r="AE35" s="133"/>
      <c r="AF35" s="133"/>
      <c r="AG35" s="133"/>
      <c r="AH35" s="133"/>
      <c r="AI35" s="133"/>
      <c r="AJ35" s="133"/>
      <c r="AK35" s="133"/>
      <c r="AL35" s="133"/>
      <c r="AM35" s="133"/>
      <c r="AN35" s="133"/>
      <c r="AO35" s="133"/>
      <c r="AP35" s="133"/>
      <c r="AQ35" s="133"/>
      <c r="AR35" s="133"/>
      <c r="AS35" s="160">
        <v>1</v>
      </c>
      <c r="AT35" s="133"/>
      <c r="AU35" s="133"/>
      <c r="AV35" s="133"/>
      <c r="AW35" s="133"/>
      <c r="AX35" s="133"/>
      <c r="AY35" s="133"/>
      <c r="AZ35" s="133"/>
      <c r="BA35" s="133"/>
      <c r="BB35" s="133"/>
      <c r="BC35" s="133"/>
      <c r="BD35" s="133"/>
      <c r="BE35" s="148">
        <v>1</v>
      </c>
      <c r="BF35" s="133"/>
      <c r="BG35" s="133"/>
      <c r="BH35" s="133"/>
      <c r="BI35" s="133"/>
      <c r="BJ35" s="160">
        <v>1</v>
      </c>
      <c r="BK35" s="133"/>
      <c r="BL35" s="133"/>
      <c r="BM35" s="133"/>
      <c r="BN35" s="133"/>
      <c r="BO35" s="133"/>
      <c r="BP35" s="133"/>
      <c r="BQ35" s="133"/>
      <c r="BR35" s="160">
        <v>1</v>
      </c>
      <c r="BS35" s="133"/>
      <c r="BT35" s="133"/>
      <c r="BU35" s="133"/>
      <c r="BV35" s="133"/>
      <c r="BW35" s="133"/>
      <c r="BX35" s="133"/>
      <c r="BY35" s="133"/>
      <c r="BZ35" s="133"/>
      <c r="CA35" s="133"/>
      <c r="CB35" s="133"/>
      <c r="CC35" s="133"/>
      <c r="CD35" s="133"/>
      <c r="CE35" s="133"/>
      <c r="CF35" s="133"/>
      <c r="CG35" s="133"/>
      <c r="CH35" s="133"/>
      <c r="CI35" s="133"/>
      <c r="CJ35" s="133"/>
      <c r="CK35" s="133"/>
      <c r="CL35" s="133"/>
      <c r="CM35" s="133"/>
      <c r="CN35" s="133"/>
      <c r="CO35" s="133"/>
      <c r="CP35" s="133"/>
      <c r="CQ35" s="133"/>
      <c r="CR35" s="133"/>
      <c r="CS35" s="133">
        <v>0</v>
      </c>
    </row>
    <row r="36" spans="1:98" x14ac:dyDescent="0.3">
      <c r="H36" s="4"/>
      <c r="I36" s="4"/>
      <c r="J36" s="4"/>
      <c r="K36" s="4"/>
    </row>
    <row r="37" spans="1:98" x14ac:dyDescent="0.3">
      <c r="H37" s="4"/>
      <c r="I37" s="4"/>
      <c r="J37" s="4"/>
      <c r="K37" s="4"/>
    </row>
    <row r="38" spans="1:98" x14ac:dyDescent="0.3">
      <c r="H38" s="4"/>
      <c r="I38" s="4"/>
      <c r="J38" s="4"/>
      <c r="K38" s="4"/>
    </row>
    <row r="39" spans="1:98" x14ac:dyDescent="0.3">
      <c r="A39">
        <f>SUM(C39:CT39)</f>
        <v>3</v>
      </c>
      <c r="B39" s="141" t="s">
        <v>0</v>
      </c>
      <c r="C39">
        <f>ABS(B2)</f>
        <v>0</v>
      </c>
      <c r="D39">
        <f t="shared" ref="D39:BO54" si="0">ABS(C2)</f>
        <v>0</v>
      </c>
      <c r="E39">
        <f t="shared" si="0"/>
        <v>1</v>
      </c>
      <c r="F39">
        <f t="shared" si="0"/>
        <v>0</v>
      </c>
      <c r="G39">
        <f t="shared" si="0"/>
        <v>0</v>
      </c>
      <c r="H39">
        <f t="shared" si="0"/>
        <v>0</v>
      </c>
      <c r="I39">
        <f t="shared" si="0"/>
        <v>0</v>
      </c>
      <c r="J39">
        <f t="shared" si="0"/>
        <v>0</v>
      </c>
      <c r="K39">
        <f t="shared" si="0"/>
        <v>0</v>
      </c>
      <c r="L39">
        <f t="shared" si="0"/>
        <v>0</v>
      </c>
      <c r="M39">
        <f t="shared" si="0"/>
        <v>0</v>
      </c>
      <c r="N39">
        <f t="shared" si="0"/>
        <v>0</v>
      </c>
      <c r="O39">
        <f t="shared" si="0"/>
        <v>0</v>
      </c>
      <c r="P39">
        <f t="shared" si="0"/>
        <v>0</v>
      </c>
      <c r="Q39">
        <f t="shared" si="0"/>
        <v>0</v>
      </c>
      <c r="R39">
        <f t="shared" si="0"/>
        <v>1</v>
      </c>
      <c r="S39">
        <f t="shared" si="0"/>
        <v>0</v>
      </c>
      <c r="T39">
        <f t="shared" si="0"/>
        <v>0</v>
      </c>
      <c r="U39">
        <f t="shared" si="0"/>
        <v>0</v>
      </c>
      <c r="V39">
        <f t="shared" si="0"/>
        <v>0</v>
      </c>
      <c r="W39">
        <f t="shared" si="0"/>
        <v>0</v>
      </c>
      <c r="X39">
        <f t="shared" si="0"/>
        <v>0</v>
      </c>
      <c r="Y39">
        <f t="shared" si="0"/>
        <v>0</v>
      </c>
      <c r="Z39">
        <f t="shared" si="0"/>
        <v>0</v>
      </c>
      <c r="AA39">
        <f t="shared" si="0"/>
        <v>0</v>
      </c>
      <c r="AB39">
        <f t="shared" si="0"/>
        <v>0</v>
      </c>
      <c r="AC39">
        <f t="shared" si="0"/>
        <v>0</v>
      </c>
      <c r="AD39">
        <f t="shared" si="0"/>
        <v>0</v>
      </c>
      <c r="AE39">
        <f t="shared" si="0"/>
        <v>0</v>
      </c>
      <c r="AF39">
        <f t="shared" si="0"/>
        <v>0</v>
      </c>
      <c r="AG39">
        <f t="shared" si="0"/>
        <v>0</v>
      </c>
      <c r="AH39">
        <f t="shared" si="0"/>
        <v>1</v>
      </c>
      <c r="AI39">
        <f t="shared" si="0"/>
        <v>0</v>
      </c>
      <c r="AJ39">
        <f t="shared" si="0"/>
        <v>0</v>
      </c>
      <c r="AK39">
        <f t="shared" si="0"/>
        <v>0</v>
      </c>
      <c r="AL39">
        <f t="shared" si="0"/>
        <v>0</v>
      </c>
      <c r="AM39">
        <f t="shared" si="0"/>
        <v>0</v>
      </c>
      <c r="AN39">
        <f t="shared" si="0"/>
        <v>0</v>
      </c>
      <c r="AO39">
        <f t="shared" si="0"/>
        <v>0</v>
      </c>
      <c r="AP39">
        <f t="shared" si="0"/>
        <v>0</v>
      </c>
      <c r="AQ39">
        <f t="shared" si="0"/>
        <v>0</v>
      </c>
      <c r="AR39">
        <f t="shared" si="0"/>
        <v>0</v>
      </c>
      <c r="AS39">
        <f t="shared" si="0"/>
        <v>0</v>
      </c>
      <c r="AT39">
        <f t="shared" si="0"/>
        <v>0</v>
      </c>
      <c r="AU39">
        <f t="shared" si="0"/>
        <v>0</v>
      </c>
      <c r="AV39">
        <f t="shared" si="0"/>
        <v>0</v>
      </c>
      <c r="AW39">
        <f t="shared" si="0"/>
        <v>0</v>
      </c>
      <c r="AX39">
        <f t="shared" si="0"/>
        <v>0</v>
      </c>
      <c r="AY39">
        <f t="shared" si="0"/>
        <v>0</v>
      </c>
      <c r="AZ39">
        <f t="shared" si="0"/>
        <v>0</v>
      </c>
      <c r="BA39">
        <f t="shared" si="0"/>
        <v>0</v>
      </c>
      <c r="BB39">
        <f t="shared" si="0"/>
        <v>0</v>
      </c>
      <c r="BC39">
        <f t="shared" si="0"/>
        <v>0</v>
      </c>
      <c r="BD39">
        <f t="shared" si="0"/>
        <v>0</v>
      </c>
      <c r="BE39">
        <f t="shared" si="0"/>
        <v>0</v>
      </c>
      <c r="BF39">
        <f t="shared" si="0"/>
        <v>0</v>
      </c>
      <c r="BG39">
        <f t="shared" si="0"/>
        <v>0</v>
      </c>
      <c r="BH39">
        <f t="shared" si="0"/>
        <v>0</v>
      </c>
      <c r="BI39">
        <f t="shared" si="0"/>
        <v>0</v>
      </c>
      <c r="BJ39">
        <f t="shared" si="0"/>
        <v>0</v>
      </c>
      <c r="BK39">
        <f t="shared" si="0"/>
        <v>0</v>
      </c>
      <c r="BL39">
        <f t="shared" si="0"/>
        <v>0</v>
      </c>
      <c r="BM39">
        <f t="shared" si="0"/>
        <v>0</v>
      </c>
      <c r="BN39">
        <f t="shared" si="0"/>
        <v>0</v>
      </c>
      <c r="BO39">
        <f t="shared" si="0"/>
        <v>0</v>
      </c>
      <c r="BP39">
        <f t="shared" ref="BP39:CT47" si="1">ABS(BO2)</f>
        <v>0</v>
      </c>
      <c r="BQ39">
        <f t="shared" si="1"/>
        <v>0</v>
      </c>
      <c r="BR39">
        <f t="shared" si="1"/>
        <v>0</v>
      </c>
      <c r="BS39">
        <f t="shared" si="1"/>
        <v>0</v>
      </c>
      <c r="BT39">
        <f t="shared" si="1"/>
        <v>0</v>
      </c>
      <c r="BU39">
        <f t="shared" si="1"/>
        <v>0</v>
      </c>
      <c r="BV39">
        <f t="shared" si="1"/>
        <v>0</v>
      </c>
      <c r="BW39">
        <f t="shared" si="1"/>
        <v>0</v>
      </c>
      <c r="BX39">
        <f t="shared" si="1"/>
        <v>0</v>
      </c>
      <c r="BY39">
        <f t="shared" si="1"/>
        <v>0</v>
      </c>
      <c r="BZ39">
        <f t="shared" si="1"/>
        <v>0</v>
      </c>
      <c r="CA39">
        <f t="shared" si="1"/>
        <v>0</v>
      </c>
      <c r="CB39">
        <f t="shared" si="1"/>
        <v>0</v>
      </c>
      <c r="CC39">
        <f t="shared" si="1"/>
        <v>0</v>
      </c>
      <c r="CD39">
        <f t="shared" si="1"/>
        <v>0</v>
      </c>
      <c r="CE39">
        <f t="shared" si="1"/>
        <v>0</v>
      </c>
      <c r="CF39">
        <f t="shared" si="1"/>
        <v>0</v>
      </c>
      <c r="CG39">
        <f t="shared" si="1"/>
        <v>0</v>
      </c>
      <c r="CH39">
        <f t="shared" si="1"/>
        <v>0</v>
      </c>
      <c r="CI39">
        <f t="shared" si="1"/>
        <v>0</v>
      </c>
      <c r="CJ39">
        <f t="shared" si="1"/>
        <v>0</v>
      </c>
      <c r="CK39">
        <f t="shared" si="1"/>
        <v>0</v>
      </c>
      <c r="CL39">
        <f t="shared" si="1"/>
        <v>0</v>
      </c>
      <c r="CM39">
        <f t="shared" si="1"/>
        <v>0</v>
      </c>
      <c r="CN39">
        <f t="shared" si="1"/>
        <v>0</v>
      </c>
      <c r="CO39">
        <f t="shared" si="1"/>
        <v>0</v>
      </c>
      <c r="CP39">
        <f t="shared" si="1"/>
        <v>0</v>
      </c>
      <c r="CQ39">
        <f t="shared" si="1"/>
        <v>0</v>
      </c>
      <c r="CR39">
        <f t="shared" si="1"/>
        <v>0</v>
      </c>
      <c r="CS39">
        <f t="shared" si="1"/>
        <v>0</v>
      </c>
      <c r="CT39">
        <f t="shared" si="1"/>
        <v>0</v>
      </c>
    </row>
    <row r="40" spans="1:98" x14ac:dyDescent="0.3">
      <c r="A40">
        <f t="shared" ref="A40:A57" si="2">SUM(C40:CT40)</f>
        <v>5</v>
      </c>
      <c r="B40" s="141" t="s">
        <v>1</v>
      </c>
      <c r="C40">
        <f t="shared" ref="C40:BN43" si="3">ABS(B3)</f>
        <v>0</v>
      </c>
      <c r="D40">
        <f t="shared" si="3"/>
        <v>0</v>
      </c>
      <c r="E40">
        <f t="shared" si="3"/>
        <v>0</v>
      </c>
      <c r="F40">
        <f t="shared" si="3"/>
        <v>0</v>
      </c>
      <c r="G40">
        <f t="shared" si="3"/>
        <v>0</v>
      </c>
      <c r="H40">
        <f t="shared" si="3"/>
        <v>0</v>
      </c>
      <c r="I40">
        <f t="shared" si="3"/>
        <v>0</v>
      </c>
      <c r="J40">
        <f t="shared" si="3"/>
        <v>0</v>
      </c>
      <c r="K40">
        <f t="shared" si="3"/>
        <v>0</v>
      </c>
      <c r="L40">
        <f t="shared" si="3"/>
        <v>0</v>
      </c>
      <c r="M40">
        <f t="shared" si="3"/>
        <v>0</v>
      </c>
      <c r="N40">
        <f t="shared" si="3"/>
        <v>0</v>
      </c>
      <c r="O40">
        <f t="shared" si="3"/>
        <v>0</v>
      </c>
      <c r="P40">
        <f t="shared" si="3"/>
        <v>0</v>
      </c>
      <c r="Q40">
        <f t="shared" si="3"/>
        <v>0</v>
      </c>
      <c r="R40">
        <f t="shared" si="3"/>
        <v>0</v>
      </c>
      <c r="S40">
        <f t="shared" si="3"/>
        <v>0</v>
      </c>
      <c r="T40">
        <f t="shared" si="3"/>
        <v>1</v>
      </c>
      <c r="U40">
        <f t="shared" si="3"/>
        <v>0</v>
      </c>
      <c r="V40">
        <f t="shared" si="3"/>
        <v>0</v>
      </c>
      <c r="W40">
        <f t="shared" si="3"/>
        <v>0</v>
      </c>
      <c r="X40">
        <f t="shared" si="3"/>
        <v>0</v>
      </c>
      <c r="Y40">
        <f t="shared" si="3"/>
        <v>0</v>
      </c>
      <c r="Z40">
        <f t="shared" si="3"/>
        <v>0</v>
      </c>
      <c r="AA40">
        <f t="shared" si="3"/>
        <v>0</v>
      </c>
      <c r="AB40">
        <f t="shared" si="3"/>
        <v>1</v>
      </c>
      <c r="AC40">
        <f t="shared" si="3"/>
        <v>0</v>
      </c>
      <c r="AD40">
        <f t="shared" si="3"/>
        <v>0</v>
      </c>
      <c r="AE40">
        <f t="shared" si="3"/>
        <v>0</v>
      </c>
      <c r="AF40">
        <f t="shared" si="3"/>
        <v>0</v>
      </c>
      <c r="AG40">
        <f t="shared" si="3"/>
        <v>0</v>
      </c>
      <c r="AH40">
        <f t="shared" si="3"/>
        <v>1</v>
      </c>
      <c r="AI40">
        <f t="shared" si="3"/>
        <v>0</v>
      </c>
      <c r="AJ40">
        <f t="shared" si="3"/>
        <v>0</v>
      </c>
      <c r="AK40">
        <f t="shared" si="3"/>
        <v>0</v>
      </c>
      <c r="AL40">
        <f t="shared" si="3"/>
        <v>0</v>
      </c>
      <c r="AM40">
        <f t="shared" si="3"/>
        <v>0</v>
      </c>
      <c r="AN40">
        <f t="shared" si="3"/>
        <v>0</v>
      </c>
      <c r="AO40">
        <f t="shared" si="3"/>
        <v>0</v>
      </c>
      <c r="AP40">
        <f t="shared" si="3"/>
        <v>0</v>
      </c>
      <c r="AQ40">
        <f t="shared" si="3"/>
        <v>0</v>
      </c>
      <c r="AR40">
        <f t="shared" si="3"/>
        <v>0</v>
      </c>
      <c r="AS40">
        <f t="shared" si="3"/>
        <v>0</v>
      </c>
      <c r="AT40">
        <f t="shared" si="3"/>
        <v>0</v>
      </c>
      <c r="AU40">
        <f t="shared" si="3"/>
        <v>0</v>
      </c>
      <c r="AV40">
        <f t="shared" si="3"/>
        <v>0</v>
      </c>
      <c r="AW40">
        <f t="shared" si="3"/>
        <v>0</v>
      </c>
      <c r="AX40">
        <f t="shared" si="3"/>
        <v>0</v>
      </c>
      <c r="AY40">
        <f t="shared" si="3"/>
        <v>0</v>
      </c>
      <c r="AZ40">
        <f t="shared" si="3"/>
        <v>0</v>
      </c>
      <c r="BA40">
        <f t="shared" si="3"/>
        <v>0</v>
      </c>
      <c r="BB40">
        <f t="shared" si="3"/>
        <v>0</v>
      </c>
      <c r="BC40">
        <f t="shared" si="3"/>
        <v>0</v>
      </c>
      <c r="BD40">
        <f t="shared" si="3"/>
        <v>0</v>
      </c>
      <c r="BE40">
        <f t="shared" si="3"/>
        <v>0</v>
      </c>
      <c r="BF40">
        <f t="shared" si="3"/>
        <v>1</v>
      </c>
      <c r="BG40">
        <f t="shared" si="3"/>
        <v>0</v>
      </c>
      <c r="BH40">
        <f t="shared" si="3"/>
        <v>0</v>
      </c>
      <c r="BI40">
        <f t="shared" si="3"/>
        <v>0</v>
      </c>
      <c r="BJ40">
        <f t="shared" si="3"/>
        <v>0</v>
      </c>
      <c r="BK40">
        <f t="shared" si="3"/>
        <v>0</v>
      </c>
      <c r="BL40">
        <f t="shared" si="3"/>
        <v>0</v>
      </c>
      <c r="BM40">
        <f t="shared" si="3"/>
        <v>0</v>
      </c>
      <c r="BN40">
        <f t="shared" si="3"/>
        <v>0</v>
      </c>
      <c r="BO40">
        <f t="shared" si="0"/>
        <v>0</v>
      </c>
      <c r="BP40">
        <f t="shared" si="1"/>
        <v>0</v>
      </c>
      <c r="BQ40">
        <f t="shared" si="1"/>
        <v>0</v>
      </c>
      <c r="BR40">
        <f t="shared" si="1"/>
        <v>0</v>
      </c>
      <c r="BS40">
        <f t="shared" si="1"/>
        <v>1</v>
      </c>
      <c r="BT40">
        <f t="shared" si="1"/>
        <v>0</v>
      </c>
      <c r="BU40">
        <f t="shared" si="1"/>
        <v>0</v>
      </c>
      <c r="BV40">
        <f t="shared" si="1"/>
        <v>0</v>
      </c>
      <c r="BW40">
        <f t="shared" si="1"/>
        <v>0</v>
      </c>
      <c r="BX40">
        <f t="shared" si="1"/>
        <v>0</v>
      </c>
      <c r="BY40">
        <f t="shared" si="1"/>
        <v>0</v>
      </c>
      <c r="BZ40">
        <f t="shared" si="1"/>
        <v>0</v>
      </c>
      <c r="CA40">
        <f t="shared" si="1"/>
        <v>0</v>
      </c>
      <c r="CB40">
        <f t="shared" si="1"/>
        <v>0</v>
      </c>
      <c r="CC40">
        <f t="shared" si="1"/>
        <v>0</v>
      </c>
      <c r="CD40">
        <f t="shared" si="1"/>
        <v>0</v>
      </c>
      <c r="CE40">
        <f t="shared" si="1"/>
        <v>0</v>
      </c>
      <c r="CF40">
        <f t="shared" si="1"/>
        <v>0</v>
      </c>
      <c r="CG40">
        <f t="shared" si="1"/>
        <v>0</v>
      </c>
      <c r="CH40">
        <f t="shared" si="1"/>
        <v>0</v>
      </c>
      <c r="CI40">
        <f t="shared" si="1"/>
        <v>0</v>
      </c>
      <c r="CJ40">
        <f t="shared" si="1"/>
        <v>0</v>
      </c>
      <c r="CK40">
        <f t="shared" si="1"/>
        <v>0</v>
      </c>
      <c r="CL40">
        <f t="shared" si="1"/>
        <v>0</v>
      </c>
      <c r="CM40">
        <f t="shared" si="1"/>
        <v>0</v>
      </c>
      <c r="CN40">
        <f t="shared" si="1"/>
        <v>0</v>
      </c>
      <c r="CO40">
        <f t="shared" si="1"/>
        <v>0</v>
      </c>
      <c r="CP40">
        <f t="shared" si="1"/>
        <v>0</v>
      </c>
      <c r="CQ40">
        <f t="shared" si="1"/>
        <v>0</v>
      </c>
      <c r="CR40">
        <f t="shared" si="1"/>
        <v>0</v>
      </c>
      <c r="CS40">
        <f t="shared" si="1"/>
        <v>0</v>
      </c>
      <c r="CT40">
        <f t="shared" si="1"/>
        <v>0</v>
      </c>
    </row>
    <row r="41" spans="1:98" x14ac:dyDescent="0.3">
      <c r="A41">
        <f t="shared" si="2"/>
        <v>3</v>
      </c>
      <c r="B41" s="141" t="s">
        <v>2</v>
      </c>
      <c r="C41">
        <f t="shared" si="3"/>
        <v>1</v>
      </c>
      <c r="D41">
        <f t="shared" si="3"/>
        <v>0</v>
      </c>
      <c r="E41">
        <f t="shared" si="3"/>
        <v>0</v>
      </c>
      <c r="F41">
        <f t="shared" si="3"/>
        <v>0</v>
      </c>
      <c r="G41">
        <f t="shared" si="3"/>
        <v>0</v>
      </c>
      <c r="H41">
        <f t="shared" si="3"/>
        <v>0</v>
      </c>
      <c r="I41">
        <f t="shared" si="3"/>
        <v>0</v>
      </c>
      <c r="J41">
        <f t="shared" si="3"/>
        <v>0</v>
      </c>
      <c r="K41">
        <f t="shared" si="3"/>
        <v>0</v>
      </c>
      <c r="L41">
        <f t="shared" si="3"/>
        <v>0</v>
      </c>
      <c r="M41">
        <f t="shared" si="3"/>
        <v>0</v>
      </c>
      <c r="N41">
        <f t="shared" si="3"/>
        <v>0</v>
      </c>
      <c r="O41">
        <f t="shared" si="3"/>
        <v>0</v>
      </c>
      <c r="P41">
        <f t="shared" si="3"/>
        <v>1</v>
      </c>
      <c r="Q41">
        <f t="shared" si="3"/>
        <v>0</v>
      </c>
      <c r="R41">
        <f t="shared" si="3"/>
        <v>0</v>
      </c>
      <c r="S41">
        <f t="shared" si="3"/>
        <v>0</v>
      </c>
      <c r="T41">
        <f t="shared" si="3"/>
        <v>0</v>
      </c>
      <c r="U41">
        <f t="shared" si="3"/>
        <v>0</v>
      </c>
      <c r="V41">
        <f t="shared" si="3"/>
        <v>0</v>
      </c>
      <c r="W41">
        <f t="shared" si="3"/>
        <v>0</v>
      </c>
      <c r="X41">
        <f t="shared" si="3"/>
        <v>0</v>
      </c>
      <c r="Y41">
        <f t="shared" si="3"/>
        <v>0</v>
      </c>
      <c r="Z41">
        <f t="shared" si="3"/>
        <v>0</v>
      </c>
      <c r="AA41">
        <f t="shared" si="3"/>
        <v>0</v>
      </c>
      <c r="AB41">
        <f t="shared" si="3"/>
        <v>0</v>
      </c>
      <c r="AC41">
        <f t="shared" si="3"/>
        <v>0</v>
      </c>
      <c r="AD41">
        <f t="shared" si="3"/>
        <v>0</v>
      </c>
      <c r="AE41">
        <f t="shared" si="3"/>
        <v>0</v>
      </c>
      <c r="AF41">
        <f t="shared" si="3"/>
        <v>1</v>
      </c>
      <c r="AG41">
        <f t="shared" si="3"/>
        <v>0</v>
      </c>
      <c r="AH41">
        <f t="shared" si="3"/>
        <v>0</v>
      </c>
      <c r="AI41">
        <f t="shared" si="3"/>
        <v>0</v>
      </c>
      <c r="AJ41">
        <f t="shared" si="3"/>
        <v>0</v>
      </c>
      <c r="AK41">
        <f t="shared" si="3"/>
        <v>0</v>
      </c>
      <c r="AL41">
        <f t="shared" si="3"/>
        <v>0</v>
      </c>
      <c r="AM41">
        <f t="shared" si="3"/>
        <v>0</v>
      </c>
      <c r="AN41">
        <f t="shared" si="3"/>
        <v>0</v>
      </c>
      <c r="AO41">
        <f t="shared" si="3"/>
        <v>0</v>
      </c>
      <c r="AP41">
        <f t="shared" si="3"/>
        <v>0</v>
      </c>
      <c r="AQ41">
        <f t="shared" si="3"/>
        <v>0</v>
      </c>
      <c r="AR41">
        <f t="shared" si="3"/>
        <v>0</v>
      </c>
      <c r="AS41">
        <f t="shared" si="3"/>
        <v>0</v>
      </c>
      <c r="AT41">
        <f t="shared" si="3"/>
        <v>0</v>
      </c>
      <c r="AU41">
        <f t="shared" si="3"/>
        <v>0</v>
      </c>
      <c r="AV41">
        <f t="shared" si="3"/>
        <v>0</v>
      </c>
      <c r="AW41">
        <f t="shared" si="3"/>
        <v>0</v>
      </c>
      <c r="AX41">
        <f t="shared" si="3"/>
        <v>0</v>
      </c>
      <c r="AY41">
        <f t="shared" si="3"/>
        <v>0</v>
      </c>
      <c r="AZ41">
        <f t="shared" si="3"/>
        <v>0</v>
      </c>
      <c r="BA41">
        <f t="shared" si="3"/>
        <v>0</v>
      </c>
      <c r="BB41">
        <f t="shared" si="3"/>
        <v>0</v>
      </c>
      <c r="BC41">
        <f t="shared" si="3"/>
        <v>0</v>
      </c>
      <c r="BD41">
        <f t="shared" si="3"/>
        <v>0</v>
      </c>
      <c r="BE41">
        <f t="shared" si="3"/>
        <v>0</v>
      </c>
      <c r="BF41">
        <f t="shared" si="3"/>
        <v>0</v>
      </c>
      <c r="BG41">
        <f t="shared" si="3"/>
        <v>0</v>
      </c>
      <c r="BH41">
        <f t="shared" si="3"/>
        <v>0</v>
      </c>
      <c r="BI41">
        <f t="shared" si="3"/>
        <v>0</v>
      </c>
      <c r="BJ41">
        <f t="shared" si="3"/>
        <v>0</v>
      </c>
      <c r="BK41">
        <f t="shared" si="3"/>
        <v>0</v>
      </c>
      <c r="BL41">
        <f t="shared" si="3"/>
        <v>0</v>
      </c>
      <c r="BM41">
        <f t="shared" si="3"/>
        <v>0</v>
      </c>
      <c r="BN41">
        <f t="shared" si="3"/>
        <v>0</v>
      </c>
      <c r="BO41">
        <f t="shared" si="0"/>
        <v>0</v>
      </c>
      <c r="BP41">
        <f t="shared" si="1"/>
        <v>0</v>
      </c>
      <c r="BQ41">
        <f t="shared" si="1"/>
        <v>0</v>
      </c>
      <c r="BR41">
        <f t="shared" si="1"/>
        <v>0</v>
      </c>
      <c r="BS41">
        <f t="shared" si="1"/>
        <v>0</v>
      </c>
      <c r="BT41">
        <f t="shared" si="1"/>
        <v>0</v>
      </c>
      <c r="BU41">
        <f t="shared" si="1"/>
        <v>0</v>
      </c>
      <c r="BV41">
        <f t="shared" si="1"/>
        <v>0</v>
      </c>
      <c r="BW41">
        <f t="shared" si="1"/>
        <v>0</v>
      </c>
      <c r="BX41">
        <f t="shared" si="1"/>
        <v>0</v>
      </c>
      <c r="BY41">
        <f t="shared" si="1"/>
        <v>0</v>
      </c>
      <c r="BZ41">
        <f t="shared" si="1"/>
        <v>0</v>
      </c>
      <c r="CA41">
        <f t="shared" si="1"/>
        <v>0</v>
      </c>
      <c r="CB41">
        <f t="shared" si="1"/>
        <v>0</v>
      </c>
      <c r="CC41">
        <f t="shared" si="1"/>
        <v>0</v>
      </c>
      <c r="CD41">
        <f t="shared" si="1"/>
        <v>0</v>
      </c>
      <c r="CE41">
        <f t="shared" si="1"/>
        <v>0</v>
      </c>
      <c r="CF41">
        <f t="shared" si="1"/>
        <v>0</v>
      </c>
      <c r="CG41">
        <f t="shared" si="1"/>
        <v>0</v>
      </c>
      <c r="CH41">
        <f t="shared" si="1"/>
        <v>0</v>
      </c>
      <c r="CI41">
        <f t="shared" si="1"/>
        <v>0</v>
      </c>
      <c r="CJ41">
        <f t="shared" si="1"/>
        <v>0</v>
      </c>
      <c r="CK41">
        <f t="shared" si="1"/>
        <v>0</v>
      </c>
      <c r="CL41">
        <f t="shared" si="1"/>
        <v>0</v>
      </c>
      <c r="CM41">
        <f t="shared" si="1"/>
        <v>0</v>
      </c>
      <c r="CN41">
        <f t="shared" si="1"/>
        <v>0</v>
      </c>
      <c r="CO41">
        <f t="shared" si="1"/>
        <v>0</v>
      </c>
      <c r="CP41">
        <f t="shared" si="1"/>
        <v>0</v>
      </c>
      <c r="CQ41">
        <f t="shared" si="1"/>
        <v>0</v>
      </c>
      <c r="CR41">
        <f t="shared" si="1"/>
        <v>0</v>
      </c>
      <c r="CS41">
        <f t="shared" si="1"/>
        <v>0</v>
      </c>
      <c r="CT41">
        <f t="shared" si="1"/>
        <v>0</v>
      </c>
    </row>
    <row r="42" spans="1:98" x14ac:dyDescent="0.3">
      <c r="A42">
        <f t="shared" si="2"/>
        <v>0</v>
      </c>
      <c r="B42" s="141" t="s">
        <v>3</v>
      </c>
      <c r="C42">
        <f t="shared" si="3"/>
        <v>0</v>
      </c>
      <c r="D42">
        <f t="shared" si="3"/>
        <v>0</v>
      </c>
      <c r="E42">
        <f t="shared" si="3"/>
        <v>0</v>
      </c>
      <c r="F42">
        <f t="shared" si="3"/>
        <v>0</v>
      </c>
      <c r="G42">
        <f t="shared" si="3"/>
        <v>0</v>
      </c>
      <c r="H42">
        <f t="shared" si="3"/>
        <v>0</v>
      </c>
      <c r="I42">
        <f t="shared" si="3"/>
        <v>0</v>
      </c>
      <c r="J42">
        <f t="shared" si="3"/>
        <v>0</v>
      </c>
      <c r="K42">
        <f t="shared" si="3"/>
        <v>0</v>
      </c>
      <c r="L42">
        <f t="shared" si="3"/>
        <v>0</v>
      </c>
      <c r="M42">
        <f t="shared" si="3"/>
        <v>0</v>
      </c>
      <c r="N42">
        <f t="shared" si="3"/>
        <v>0</v>
      </c>
      <c r="O42">
        <f t="shared" si="3"/>
        <v>0</v>
      </c>
      <c r="P42">
        <f t="shared" si="3"/>
        <v>0</v>
      </c>
      <c r="Q42">
        <f t="shared" si="3"/>
        <v>0</v>
      </c>
      <c r="R42">
        <f t="shared" si="3"/>
        <v>0</v>
      </c>
      <c r="S42">
        <f t="shared" si="3"/>
        <v>0</v>
      </c>
      <c r="T42">
        <f t="shared" si="3"/>
        <v>0</v>
      </c>
      <c r="U42">
        <f t="shared" si="3"/>
        <v>0</v>
      </c>
      <c r="V42">
        <f t="shared" si="3"/>
        <v>0</v>
      </c>
      <c r="W42">
        <f t="shared" si="3"/>
        <v>0</v>
      </c>
      <c r="X42">
        <f t="shared" si="3"/>
        <v>0</v>
      </c>
      <c r="Y42">
        <f t="shared" si="3"/>
        <v>0</v>
      </c>
      <c r="Z42">
        <f t="shared" si="3"/>
        <v>0</v>
      </c>
      <c r="AA42">
        <f t="shared" si="3"/>
        <v>0</v>
      </c>
      <c r="AB42">
        <f t="shared" si="3"/>
        <v>0</v>
      </c>
      <c r="AC42">
        <f t="shared" si="3"/>
        <v>0</v>
      </c>
      <c r="AD42">
        <f t="shared" si="3"/>
        <v>0</v>
      </c>
      <c r="AE42">
        <f t="shared" si="3"/>
        <v>0</v>
      </c>
      <c r="AF42">
        <f t="shared" si="3"/>
        <v>0</v>
      </c>
      <c r="AG42">
        <f t="shared" si="3"/>
        <v>0</v>
      </c>
      <c r="AH42">
        <f t="shared" si="3"/>
        <v>0</v>
      </c>
      <c r="AI42">
        <f t="shared" si="3"/>
        <v>0</v>
      </c>
      <c r="AJ42">
        <f t="shared" si="3"/>
        <v>0</v>
      </c>
      <c r="AK42">
        <f t="shared" si="3"/>
        <v>0</v>
      </c>
      <c r="AL42">
        <f t="shared" si="3"/>
        <v>0</v>
      </c>
      <c r="AM42">
        <f t="shared" si="3"/>
        <v>0</v>
      </c>
      <c r="AN42">
        <f t="shared" si="3"/>
        <v>0</v>
      </c>
      <c r="AO42">
        <f t="shared" si="3"/>
        <v>0</v>
      </c>
      <c r="AP42">
        <f t="shared" si="3"/>
        <v>0</v>
      </c>
      <c r="AQ42">
        <f t="shared" si="3"/>
        <v>0</v>
      </c>
      <c r="AR42">
        <f t="shared" si="3"/>
        <v>0</v>
      </c>
      <c r="AS42">
        <f t="shared" si="3"/>
        <v>0</v>
      </c>
      <c r="AT42">
        <f t="shared" si="3"/>
        <v>0</v>
      </c>
      <c r="AU42">
        <f t="shared" si="3"/>
        <v>0</v>
      </c>
      <c r="AV42">
        <f t="shared" si="3"/>
        <v>0</v>
      </c>
      <c r="AW42">
        <f t="shared" si="3"/>
        <v>0</v>
      </c>
      <c r="AX42">
        <f t="shared" si="3"/>
        <v>0</v>
      </c>
      <c r="AY42">
        <f t="shared" si="3"/>
        <v>0</v>
      </c>
      <c r="AZ42">
        <f t="shared" si="3"/>
        <v>0</v>
      </c>
      <c r="BA42">
        <f t="shared" si="3"/>
        <v>0</v>
      </c>
      <c r="BB42">
        <f t="shared" si="3"/>
        <v>0</v>
      </c>
      <c r="BC42">
        <f t="shared" si="3"/>
        <v>0</v>
      </c>
      <c r="BD42">
        <f t="shared" si="3"/>
        <v>0</v>
      </c>
      <c r="BE42">
        <f t="shared" si="3"/>
        <v>0</v>
      </c>
      <c r="BF42">
        <f t="shared" si="3"/>
        <v>0</v>
      </c>
      <c r="BG42">
        <f t="shared" si="3"/>
        <v>0</v>
      </c>
      <c r="BH42">
        <f t="shared" si="3"/>
        <v>0</v>
      </c>
      <c r="BI42">
        <f t="shared" si="3"/>
        <v>0</v>
      </c>
      <c r="BJ42">
        <f t="shared" si="3"/>
        <v>0</v>
      </c>
      <c r="BK42">
        <f t="shared" si="3"/>
        <v>0</v>
      </c>
      <c r="BL42">
        <f t="shared" si="3"/>
        <v>0</v>
      </c>
      <c r="BM42">
        <f t="shared" si="3"/>
        <v>0</v>
      </c>
      <c r="BN42">
        <f t="shared" si="3"/>
        <v>0</v>
      </c>
      <c r="BO42">
        <f t="shared" si="0"/>
        <v>0</v>
      </c>
      <c r="BP42">
        <f t="shared" si="1"/>
        <v>0</v>
      </c>
      <c r="BQ42">
        <f t="shared" si="1"/>
        <v>0</v>
      </c>
      <c r="BR42">
        <f t="shared" si="1"/>
        <v>0</v>
      </c>
      <c r="BS42">
        <f t="shared" si="1"/>
        <v>0</v>
      </c>
      <c r="BT42">
        <f t="shared" si="1"/>
        <v>0</v>
      </c>
      <c r="BU42">
        <f t="shared" si="1"/>
        <v>0</v>
      </c>
      <c r="BV42">
        <f t="shared" si="1"/>
        <v>0</v>
      </c>
      <c r="BW42">
        <f t="shared" si="1"/>
        <v>0</v>
      </c>
      <c r="BX42">
        <f t="shared" si="1"/>
        <v>0</v>
      </c>
      <c r="BY42">
        <f t="shared" si="1"/>
        <v>0</v>
      </c>
      <c r="BZ42">
        <f t="shared" si="1"/>
        <v>0</v>
      </c>
      <c r="CA42">
        <f t="shared" si="1"/>
        <v>0</v>
      </c>
      <c r="CB42">
        <f t="shared" si="1"/>
        <v>0</v>
      </c>
      <c r="CC42">
        <f t="shared" si="1"/>
        <v>0</v>
      </c>
      <c r="CD42">
        <f t="shared" si="1"/>
        <v>0</v>
      </c>
      <c r="CE42">
        <f t="shared" si="1"/>
        <v>0</v>
      </c>
      <c r="CF42">
        <f t="shared" si="1"/>
        <v>0</v>
      </c>
      <c r="CG42">
        <f t="shared" si="1"/>
        <v>0</v>
      </c>
      <c r="CH42">
        <f t="shared" si="1"/>
        <v>0</v>
      </c>
      <c r="CI42">
        <f t="shared" si="1"/>
        <v>0</v>
      </c>
      <c r="CJ42">
        <f t="shared" si="1"/>
        <v>0</v>
      </c>
      <c r="CK42">
        <f t="shared" si="1"/>
        <v>0</v>
      </c>
      <c r="CL42">
        <f t="shared" si="1"/>
        <v>0</v>
      </c>
      <c r="CM42">
        <f t="shared" si="1"/>
        <v>0</v>
      </c>
      <c r="CN42">
        <f t="shared" si="1"/>
        <v>0</v>
      </c>
      <c r="CO42">
        <f t="shared" si="1"/>
        <v>0</v>
      </c>
      <c r="CP42">
        <f t="shared" si="1"/>
        <v>0</v>
      </c>
      <c r="CQ42">
        <f t="shared" si="1"/>
        <v>0</v>
      </c>
      <c r="CR42">
        <f t="shared" si="1"/>
        <v>0</v>
      </c>
      <c r="CS42">
        <f t="shared" si="1"/>
        <v>0</v>
      </c>
      <c r="CT42">
        <f t="shared" si="1"/>
        <v>0</v>
      </c>
    </row>
    <row r="43" spans="1:98" x14ac:dyDescent="0.3">
      <c r="A43">
        <f t="shared" si="2"/>
        <v>8</v>
      </c>
      <c r="B43" s="141" t="s">
        <v>4</v>
      </c>
      <c r="C43">
        <f t="shared" si="3"/>
        <v>0</v>
      </c>
      <c r="D43">
        <f t="shared" si="3"/>
        <v>0</v>
      </c>
      <c r="E43">
        <f t="shared" si="3"/>
        <v>1</v>
      </c>
      <c r="F43">
        <f t="shared" si="3"/>
        <v>0</v>
      </c>
      <c r="G43">
        <f t="shared" si="3"/>
        <v>0</v>
      </c>
      <c r="H43">
        <f t="shared" si="3"/>
        <v>0</v>
      </c>
      <c r="I43">
        <f t="shared" si="3"/>
        <v>0</v>
      </c>
      <c r="J43">
        <f t="shared" si="3"/>
        <v>0</v>
      </c>
      <c r="K43">
        <f t="shared" si="3"/>
        <v>0</v>
      </c>
      <c r="L43">
        <f t="shared" si="3"/>
        <v>0</v>
      </c>
      <c r="M43">
        <f t="shared" si="3"/>
        <v>0</v>
      </c>
      <c r="N43">
        <f t="shared" si="3"/>
        <v>0</v>
      </c>
      <c r="O43">
        <f t="shared" si="3"/>
        <v>0</v>
      </c>
      <c r="P43">
        <f t="shared" si="3"/>
        <v>0</v>
      </c>
      <c r="Q43">
        <f t="shared" si="3"/>
        <v>0</v>
      </c>
      <c r="R43">
        <f t="shared" si="3"/>
        <v>0</v>
      </c>
      <c r="S43">
        <f t="shared" si="3"/>
        <v>0</v>
      </c>
      <c r="T43">
        <f t="shared" si="3"/>
        <v>0</v>
      </c>
      <c r="U43">
        <f t="shared" si="3"/>
        <v>1</v>
      </c>
      <c r="V43">
        <f t="shared" si="3"/>
        <v>0</v>
      </c>
      <c r="W43">
        <f t="shared" si="3"/>
        <v>0</v>
      </c>
      <c r="X43">
        <f t="shared" si="3"/>
        <v>0</v>
      </c>
      <c r="Y43">
        <f t="shared" si="3"/>
        <v>0</v>
      </c>
      <c r="Z43">
        <f t="shared" si="3"/>
        <v>0</v>
      </c>
      <c r="AA43">
        <f t="shared" si="3"/>
        <v>1</v>
      </c>
      <c r="AB43">
        <f t="shared" si="3"/>
        <v>0</v>
      </c>
      <c r="AC43">
        <f t="shared" si="3"/>
        <v>0</v>
      </c>
      <c r="AD43">
        <f t="shared" si="3"/>
        <v>0</v>
      </c>
      <c r="AE43">
        <f t="shared" si="3"/>
        <v>0</v>
      </c>
      <c r="AF43">
        <f t="shared" si="3"/>
        <v>0</v>
      </c>
      <c r="AG43">
        <f t="shared" si="3"/>
        <v>0</v>
      </c>
      <c r="AH43">
        <f t="shared" si="3"/>
        <v>0</v>
      </c>
      <c r="AI43">
        <f t="shared" si="3"/>
        <v>0</v>
      </c>
      <c r="AJ43">
        <f t="shared" si="3"/>
        <v>0</v>
      </c>
      <c r="AK43">
        <f t="shared" si="3"/>
        <v>1</v>
      </c>
      <c r="AL43">
        <f t="shared" si="3"/>
        <v>0</v>
      </c>
      <c r="AM43">
        <f t="shared" si="3"/>
        <v>0</v>
      </c>
      <c r="AN43">
        <f t="shared" si="3"/>
        <v>1</v>
      </c>
      <c r="AO43">
        <f t="shared" si="3"/>
        <v>0</v>
      </c>
      <c r="AP43">
        <f t="shared" si="3"/>
        <v>0</v>
      </c>
      <c r="AQ43">
        <f t="shared" si="3"/>
        <v>0</v>
      </c>
      <c r="AR43">
        <f t="shared" si="3"/>
        <v>0</v>
      </c>
      <c r="AS43">
        <f t="shared" si="3"/>
        <v>0</v>
      </c>
      <c r="AT43">
        <f t="shared" si="3"/>
        <v>0</v>
      </c>
      <c r="AU43">
        <f t="shared" si="3"/>
        <v>0</v>
      </c>
      <c r="AV43">
        <f t="shared" si="3"/>
        <v>0</v>
      </c>
      <c r="AW43">
        <f t="shared" si="3"/>
        <v>0</v>
      </c>
      <c r="AX43">
        <f t="shared" si="3"/>
        <v>0</v>
      </c>
      <c r="AY43">
        <f t="shared" si="3"/>
        <v>0</v>
      </c>
      <c r="AZ43">
        <f t="shared" si="3"/>
        <v>0</v>
      </c>
      <c r="BA43">
        <f t="shared" si="3"/>
        <v>0</v>
      </c>
      <c r="BB43">
        <f t="shared" si="3"/>
        <v>0</v>
      </c>
      <c r="BC43">
        <f t="shared" si="3"/>
        <v>0</v>
      </c>
      <c r="BD43">
        <f t="shared" si="3"/>
        <v>0</v>
      </c>
      <c r="BE43">
        <f t="shared" si="3"/>
        <v>0</v>
      </c>
      <c r="BF43">
        <f t="shared" si="3"/>
        <v>1</v>
      </c>
      <c r="BG43">
        <f t="shared" si="3"/>
        <v>0</v>
      </c>
      <c r="BH43">
        <f t="shared" si="3"/>
        <v>0</v>
      </c>
      <c r="BI43">
        <f t="shared" si="3"/>
        <v>0</v>
      </c>
      <c r="BJ43">
        <f t="shared" si="3"/>
        <v>0</v>
      </c>
      <c r="BK43">
        <f t="shared" si="3"/>
        <v>0</v>
      </c>
      <c r="BL43">
        <f t="shared" si="3"/>
        <v>0</v>
      </c>
      <c r="BM43">
        <f t="shared" si="3"/>
        <v>0</v>
      </c>
      <c r="BN43">
        <f t="shared" ref="BN43" si="4">ABS(BM6)</f>
        <v>0</v>
      </c>
      <c r="BO43">
        <f t="shared" si="0"/>
        <v>0</v>
      </c>
      <c r="BP43">
        <f t="shared" si="1"/>
        <v>0</v>
      </c>
      <c r="BQ43">
        <f t="shared" si="1"/>
        <v>1</v>
      </c>
      <c r="BR43">
        <f t="shared" si="1"/>
        <v>0</v>
      </c>
      <c r="BS43">
        <f t="shared" si="1"/>
        <v>1</v>
      </c>
      <c r="BT43">
        <f t="shared" si="1"/>
        <v>0</v>
      </c>
      <c r="BU43">
        <f t="shared" si="1"/>
        <v>0</v>
      </c>
      <c r="BV43">
        <f t="shared" si="1"/>
        <v>0</v>
      </c>
      <c r="BW43">
        <f t="shared" si="1"/>
        <v>0</v>
      </c>
      <c r="BX43">
        <f t="shared" si="1"/>
        <v>0</v>
      </c>
      <c r="BY43">
        <f t="shared" si="1"/>
        <v>0</v>
      </c>
      <c r="BZ43">
        <f t="shared" si="1"/>
        <v>0</v>
      </c>
      <c r="CA43">
        <f t="shared" si="1"/>
        <v>0</v>
      </c>
      <c r="CB43">
        <f t="shared" si="1"/>
        <v>0</v>
      </c>
      <c r="CC43">
        <f t="shared" si="1"/>
        <v>0</v>
      </c>
      <c r="CD43">
        <f t="shared" si="1"/>
        <v>0</v>
      </c>
      <c r="CE43">
        <f t="shared" si="1"/>
        <v>0</v>
      </c>
      <c r="CF43">
        <f t="shared" si="1"/>
        <v>0</v>
      </c>
      <c r="CG43">
        <f t="shared" si="1"/>
        <v>0</v>
      </c>
      <c r="CH43">
        <f t="shared" si="1"/>
        <v>0</v>
      </c>
      <c r="CI43">
        <f t="shared" si="1"/>
        <v>0</v>
      </c>
      <c r="CJ43">
        <f t="shared" si="1"/>
        <v>0</v>
      </c>
      <c r="CK43">
        <f t="shared" si="1"/>
        <v>0</v>
      </c>
      <c r="CL43">
        <f t="shared" si="1"/>
        <v>0</v>
      </c>
      <c r="CM43">
        <f t="shared" si="1"/>
        <v>0</v>
      </c>
      <c r="CN43">
        <f t="shared" si="1"/>
        <v>0</v>
      </c>
      <c r="CO43">
        <f t="shared" si="1"/>
        <v>0</v>
      </c>
      <c r="CP43">
        <f t="shared" si="1"/>
        <v>0</v>
      </c>
      <c r="CQ43">
        <f t="shared" si="1"/>
        <v>0</v>
      </c>
      <c r="CR43">
        <f t="shared" si="1"/>
        <v>0</v>
      </c>
      <c r="CS43">
        <f t="shared" si="1"/>
        <v>0</v>
      </c>
      <c r="CT43">
        <f t="shared" si="1"/>
        <v>0</v>
      </c>
    </row>
    <row r="44" spans="1:98" x14ac:dyDescent="0.3">
      <c r="A44">
        <f t="shared" si="2"/>
        <v>1</v>
      </c>
      <c r="B44" s="141" t="s">
        <v>5</v>
      </c>
      <c r="C44">
        <f t="shared" ref="C44:BN47" si="5">ABS(B7)</f>
        <v>0</v>
      </c>
      <c r="D44">
        <f t="shared" si="5"/>
        <v>0</v>
      </c>
      <c r="E44">
        <f t="shared" si="5"/>
        <v>0</v>
      </c>
      <c r="F44">
        <f t="shared" si="5"/>
        <v>0</v>
      </c>
      <c r="G44">
        <f t="shared" si="5"/>
        <v>0</v>
      </c>
      <c r="H44">
        <f t="shared" si="5"/>
        <v>0</v>
      </c>
      <c r="I44">
        <f t="shared" si="5"/>
        <v>0</v>
      </c>
      <c r="J44">
        <f t="shared" si="5"/>
        <v>0</v>
      </c>
      <c r="K44">
        <f t="shared" si="5"/>
        <v>0</v>
      </c>
      <c r="L44">
        <f t="shared" si="5"/>
        <v>1</v>
      </c>
      <c r="M44">
        <f t="shared" si="5"/>
        <v>0</v>
      </c>
      <c r="N44">
        <f t="shared" si="5"/>
        <v>0</v>
      </c>
      <c r="O44">
        <f t="shared" si="5"/>
        <v>0</v>
      </c>
      <c r="P44">
        <f t="shared" si="5"/>
        <v>0</v>
      </c>
      <c r="Q44">
        <f t="shared" si="5"/>
        <v>0</v>
      </c>
      <c r="R44">
        <f t="shared" si="5"/>
        <v>0</v>
      </c>
      <c r="S44">
        <f t="shared" si="5"/>
        <v>0</v>
      </c>
      <c r="T44">
        <f t="shared" si="5"/>
        <v>0</v>
      </c>
      <c r="U44">
        <f t="shared" si="5"/>
        <v>0</v>
      </c>
      <c r="V44">
        <f t="shared" si="5"/>
        <v>0</v>
      </c>
      <c r="W44">
        <f t="shared" si="5"/>
        <v>0</v>
      </c>
      <c r="X44">
        <f t="shared" si="5"/>
        <v>0</v>
      </c>
      <c r="Y44">
        <f t="shared" si="5"/>
        <v>0</v>
      </c>
      <c r="Z44">
        <f t="shared" si="5"/>
        <v>0</v>
      </c>
      <c r="AA44">
        <f t="shared" si="5"/>
        <v>0</v>
      </c>
      <c r="AB44">
        <f t="shared" si="5"/>
        <v>0</v>
      </c>
      <c r="AC44">
        <f t="shared" si="5"/>
        <v>0</v>
      </c>
      <c r="AD44">
        <f t="shared" si="5"/>
        <v>0</v>
      </c>
      <c r="AE44">
        <f t="shared" si="5"/>
        <v>0</v>
      </c>
      <c r="AF44">
        <f t="shared" si="5"/>
        <v>0</v>
      </c>
      <c r="AG44">
        <f t="shared" si="5"/>
        <v>0</v>
      </c>
      <c r="AH44">
        <f t="shared" si="5"/>
        <v>0</v>
      </c>
      <c r="AI44">
        <f t="shared" si="5"/>
        <v>0</v>
      </c>
      <c r="AJ44">
        <f t="shared" si="5"/>
        <v>0</v>
      </c>
      <c r="AK44">
        <f t="shared" si="5"/>
        <v>0</v>
      </c>
      <c r="AL44">
        <f t="shared" si="5"/>
        <v>0</v>
      </c>
      <c r="AM44">
        <f t="shared" si="5"/>
        <v>0</v>
      </c>
      <c r="AN44">
        <f t="shared" si="5"/>
        <v>0</v>
      </c>
      <c r="AO44">
        <f t="shared" si="5"/>
        <v>0</v>
      </c>
      <c r="AP44">
        <f t="shared" si="5"/>
        <v>0</v>
      </c>
      <c r="AQ44">
        <f t="shared" si="5"/>
        <v>0</v>
      </c>
      <c r="AR44">
        <f t="shared" si="5"/>
        <v>0</v>
      </c>
      <c r="AS44">
        <f t="shared" si="5"/>
        <v>0</v>
      </c>
      <c r="AT44">
        <f t="shared" si="5"/>
        <v>0</v>
      </c>
      <c r="AU44">
        <f t="shared" si="5"/>
        <v>0</v>
      </c>
      <c r="AV44">
        <f t="shared" si="5"/>
        <v>0</v>
      </c>
      <c r="AW44">
        <f t="shared" si="5"/>
        <v>0</v>
      </c>
      <c r="AX44">
        <f t="shared" si="5"/>
        <v>0</v>
      </c>
      <c r="AY44">
        <f t="shared" si="5"/>
        <v>0</v>
      </c>
      <c r="AZ44">
        <f t="shared" si="5"/>
        <v>0</v>
      </c>
      <c r="BA44">
        <f t="shared" si="5"/>
        <v>0</v>
      </c>
      <c r="BB44">
        <f t="shared" si="5"/>
        <v>0</v>
      </c>
      <c r="BC44">
        <f t="shared" si="5"/>
        <v>0</v>
      </c>
      <c r="BD44">
        <f t="shared" si="5"/>
        <v>0</v>
      </c>
      <c r="BE44">
        <f t="shared" si="5"/>
        <v>0</v>
      </c>
      <c r="BF44">
        <f t="shared" si="5"/>
        <v>0</v>
      </c>
      <c r="BG44">
        <f t="shared" si="5"/>
        <v>0</v>
      </c>
      <c r="BH44">
        <f t="shared" si="5"/>
        <v>0</v>
      </c>
      <c r="BI44">
        <f t="shared" si="5"/>
        <v>0</v>
      </c>
      <c r="BJ44">
        <f t="shared" si="5"/>
        <v>0</v>
      </c>
      <c r="BK44">
        <f t="shared" si="5"/>
        <v>0</v>
      </c>
      <c r="BL44">
        <f t="shared" si="5"/>
        <v>0</v>
      </c>
      <c r="BM44">
        <f t="shared" si="5"/>
        <v>0</v>
      </c>
      <c r="BN44">
        <f t="shared" si="5"/>
        <v>0</v>
      </c>
      <c r="BO44">
        <f t="shared" si="0"/>
        <v>0</v>
      </c>
      <c r="BP44">
        <f t="shared" si="1"/>
        <v>0</v>
      </c>
      <c r="BQ44">
        <f t="shared" si="1"/>
        <v>0</v>
      </c>
      <c r="BR44">
        <f t="shared" si="1"/>
        <v>0</v>
      </c>
      <c r="BS44">
        <f t="shared" si="1"/>
        <v>0</v>
      </c>
      <c r="BT44">
        <f t="shared" si="1"/>
        <v>0</v>
      </c>
      <c r="BU44">
        <f t="shared" si="1"/>
        <v>0</v>
      </c>
      <c r="BV44">
        <f t="shared" si="1"/>
        <v>0</v>
      </c>
      <c r="BW44">
        <f t="shared" si="1"/>
        <v>0</v>
      </c>
      <c r="BX44">
        <f t="shared" si="1"/>
        <v>0</v>
      </c>
      <c r="BY44">
        <f t="shared" si="1"/>
        <v>0</v>
      </c>
      <c r="BZ44">
        <f t="shared" si="1"/>
        <v>0</v>
      </c>
      <c r="CA44">
        <f t="shared" si="1"/>
        <v>0</v>
      </c>
      <c r="CB44">
        <f t="shared" si="1"/>
        <v>0</v>
      </c>
      <c r="CC44">
        <f t="shared" si="1"/>
        <v>0</v>
      </c>
      <c r="CD44">
        <f t="shared" si="1"/>
        <v>0</v>
      </c>
      <c r="CE44">
        <f t="shared" si="1"/>
        <v>0</v>
      </c>
      <c r="CF44">
        <f t="shared" si="1"/>
        <v>0</v>
      </c>
      <c r="CG44">
        <f t="shared" si="1"/>
        <v>0</v>
      </c>
      <c r="CH44">
        <f t="shared" si="1"/>
        <v>0</v>
      </c>
      <c r="CI44">
        <f t="shared" si="1"/>
        <v>0</v>
      </c>
      <c r="CJ44">
        <f t="shared" si="1"/>
        <v>0</v>
      </c>
      <c r="CK44">
        <f t="shared" si="1"/>
        <v>0</v>
      </c>
      <c r="CL44">
        <f t="shared" si="1"/>
        <v>0</v>
      </c>
      <c r="CM44">
        <f t="shared" si="1"/>
        <v>0</v>
      </c>
      <c r="CN44">
        <f t="shared" si="1"/>
        <v>0</v>
      </c>
      <c r="CO44">
        <f t="shared" si="1"/>
        <v>0</v>
      </c>
      <c r="CP44">
        <f t="shared" si="1"/>
        <v>0</v>
      </c>
      <c r="CQ44">
        <f t="shared" si="1"/>
        <v>0</v>
      </c>
      <c r="CR44">
        <f t="shared" si="1"/>
        <v>0</v>
      </c>
      <c r="CS44">
        <f t="shared" si="1"/>
        <v>0</v>
      </c>
      <c r="CT44">
        <f t="shared" si="1"/>
        <v>0</v>
      </c>
    </row>
    <row r="45" spans="1:98" x14ac:dyDescent="0.3">
      <c r="A45">
        <f t="shared" si="2"/>
        <v>4</v>
      </c>
      <c r="B45" s="147" t="s">
        <v>6</v>
      </c>
      <c r="C45">
        <f t="shared" si="5"/>
        <v>0</v>
      </c>
      <c r="D45">
        <f t="shared" si="5"/>
        <v>0</v>
      </c>
      <c r="E45">
        <f t="shared" si="5"/>
        <v>0</v>
      </c>
      <c r="F45">
        <f t="shared" si="5"/>
        <v>0</v>
      </c>
      <c r="G45">
        <f t="shared" si="5"/>
        <v>0</v>
      </c>
      <c r="H45">
        <f t="shared" si="5"/>
        <v>0</v>
      </c>
      <c r="I45">
        <f t="shared" si="5"/>
        <v>0</v>
      </c>
      <c r="J45">
        <f t="shared" si="5"/>
        <v>0</v>
      </c>
      <c r="K45">
        <f t="shared" si="5"/>
        <v>0</v>
      </c>
      <c r="L45">
        <f t="shared" si="5"/>
        <v>0</v>
      </c>
      <c r="M45">
        <f t="shared" si="5"/>
        <v>0</v>
      </c>
      <c r="N45">
        <f t="shared" si="5"/>
        <v>0</v>
      </c>
      <c r="O45">
        <f t="shared" si="5"/>
        <v>0</v>
      </c>
      <c r="P45">
        <f t="shared" si="5"/>
        <v>0</v>
      </c>
      <c r="Q45">
        <f t="shared" si="5"/>
        <v>0</v>
      </c>
      <c r="R45">
        <f t="shared" si="5"/>
        <v>0</v>
      </c>
      <c r="S45">
        <f t="shared" si="5"/>
        <v>0</v>
      </c>
      <c r="T45">
        <f t="shared" si="5"/>
        <v>0</v>
      </c>
      <c r="U45">
        <f t="shared" si="5"/>
        <v>0</v>
      </c>
      <c r="V45">
        <f t="shared" si="5"/>
        <v>0</v>
      </c>
      <c r="W45">
        <f t="shared" si="5"/>
        <v>1</v>
      </c>
      <c r="X45">
        <f t="shared" si="5"/>
        <v>0</v>
      </c>
      <c r="Y45">
        <f t="shared" si="5"/>
        <v>0</v>
      </c>
      <c r="Z45">
        <f t="shared" si="5"/>
        <v>0</v>
      </c>
      <c r="AA45">
        <f t="shared" si="5"/>
        <v>0</v>
      </c>
      <c r="AB45">
        <f t="shared" si="5"/>
        <v>0</v>
      </c>
      <c r="AC45">
        <f t="shared" si="5"/>
        <v>0</v>
      </c>
      <c r="AD45">
        <f t="shared" si="5"/>
        <v>0</v>
      </c>
      <c r="AE45">
        <f t="shared" si="5"/>
        <v>0</v>
      </c>
      <c r="AF45">
        <f t="shared" si="5"/>
        <v>1</v>
      </c>
      <c r="AG45">
        <f t="shared" si="5"/>
        <v>0</v>
      </c>
      <c r="AH45">
        <f t="shared" si="5"/>
        <v>0</v>
      </c>
      <c r="AI45">
        <f t="shared" si="5"/>
        <v>0</v>
      </c>
      <c r="AJ45">
        <f t="shared" si="5"/>
        <v>0</v>
      </c>
      <c r="AK45">
        <f t="shared" si="5"/>
        <v>0</v>
      </c>
      <c r="AL45">
        <f t="shared" si="5"/>
        <v>0</v>
      </c>
      <c r="AM45">
        <f t="shared" si="5"/>
        <v>0</v>
      </c>
      <c r="AN45">
        <f t="shared" si="5"/>
        <v>0</v>
      </c>
      <c r="AO45">
        <f t="shared" si="5"/>
        <v>0</v>
      </c>
      <c r="AP45">
        <f t="shared" si="5"/>
        <v>0</v>
      </c>
      <c r="AQ45">
        <f t="shared" si="5"/>
        <v>0</v>
      </c>
      <c r="AR45">
        <f t="shared" si="5"/>
        <v>0</v>
      </c>
      <c r="AS45">
        <f t="shared" si="5"/>
        <v>0</v>
      </c>
      <c r="AT45">
        <f t="shared" si="5"/>
        <v>0</v>
      </c>
      <c r="AU45">
        <f t="shared" si="5"/>
        <v>0</v>
      </c>
      <c r="AV45">
        <f t="shared" si="5"/>
        <v>0</v>
      </c>
      <c r="AW45">
        <f t="shared" si="5"/>
        <v>0</v>
      </c>
      <c r="AX45">
        <f t="shared" si="5"/>
        <v>0</v>
      </c>
      <c r="AY45">
        <f t="shared" si="5"/>
        <v>0</v>
      </c>
      <c r="AZ45">
        <f t="shared" si="5"/>
        <v>0</v>
      </c>
      <c r="BA45">
        <f t="shared" si="5"/>
        <v>0</v>
      </c>
      <c r="BB45">
        <f t="shared" si="5"/>
        <v>0</v>
      </c>
      <c r="BC45">
        <f t="shared" si="5"/>
        <v>0</v>
      </c>
      <c r="BD45">
        <f t="shared" si="5"/>
        <v>0</v>
      </c>
      <c r="BE45">
        <f t="shared" si="5"/>
        <v>0</v>
      </c>
      <c r="BF45">
        <f t="shared" si="5"/>
        <v>0</v>
      </c>
      <c r="BG45">
        <f t="shared" si="5"/>
        <v>0</v>
      </c>
      <c r="BH45">
        <f t="shared" si="5"/>
        <v>0</v>
      </c>
      <c r="BI45">
        <f t="shared" si="5"/>
        <v>0</v>
      </c>
      <c r="BJ45">
        <f t="shared" si="5"/>
        <v>0</v>
      </c>
      <c r="BK45">
        <f t="shared" si="5"/>
        <v>1</v>
      </c>
      <c r="BL45">
        <f t="shared" si="5"/>
        <v>0</v>
      </c>
      <c r="BM45">
        <f t="shared" si="5"/>
        <v>0</v>
      </c>
      <c r="BN45">
        <f t="shared" si="5"/>
        <v>0</v>
      </c>
      <c r="BO45">
        <f t="shared" si="0"/>
        <v>0</v>
      </c>
      <c r="BP45">
        <f t="shared" si="1"/>
        <v>0</v>
      </c>
      <c r="BQ45">
        <f t="shared" si="1"/>
        <v>0</v>
      </c>
      <c r="BR45">
        <f t="shared" si="1"/>
        <v>0</v>
      </c>
      <c r="BS45">
        <f t="shared" si="1"/>
        <v>1</v>
      </c>
      <c r="BT45">
        <f t="shared" si="1"/>
        <v>0</v>
      </c>
      <c r="BU45">
        <f t="shared" si="1"/>
        <v>0</v>
      </c>
      <c r="BV45">
        <f t="shared" si="1"/>
        <v>0</v>
      </c>
      <c r="BW45">
        <f t="shared" si="1"/>
        <v>0</v>
      </c>
      <c r="BX45">
        <f t="shared" si="1"/>
        <v>0</v>
      </c>
      <c r="BY45">
        <f t="shared" si="1"/>
        <v>0</v>
      </c>
      <c r="BZ45">
        <f t="shared" si="1"/>
        <v>0</v>
      </c>
      <c r="CA45">
        <f t="shared" si="1"/>
        <v>0</v>
      </c>
      <c r="CB45">
        <f t="shared" si="1"/>
        <v>0</v>
      </c>
      <c r="CC45">
        <f t="shared" si="1"/>
        <v>0</v>
      </c>
      <c r="CD45">
        <f t="shared" si="1"/>
        <v>0</v>
      </c>
      <c r="CE45">
        <f t="shared" si="1"/>
        <v>0</v>
      </c>
      <c r="CF45">
        <f t="shared" si="1"/>
        <v>0</v>
      </c>
      <c r="CG45">
        <f t="shared" si="1"/>
        <v>0</v>
      </c>
      <c r="CH45">
        <f t="shared" si="1"/>
        <v>0</v>
      </c>
      <c r="CI45">
        <f t="shared" si="1"/>
        <v>0</v>
      </c>
      <c r="CJ45">
        <f t="shared" si="1"/>
        <v>0</v>
      </c>
      <c r="CK45">
        <f t="shared" si="1"/>
        <v>0</v>
      </c>
      <c r="CL45">
        <f t="shared" si="1"/>
        <v>0</v>
      </c>
      <c r="CM45">
        <f t="shared" si="1"/>
        <v>0</v>
      </c>
      <c r="CN45">
        <f t="shared" si="1"/>
        <v>0</v>
      </c>
      <c r="CO45">
        <f t="shared" si="1"/>
        <v>0</v>
      </c>
      <c r="CP45">
        <f t="shared" si="1"/>
        <v>0</v>
      </c>
      <c r="CQ45">
        <f t="shared" si="1"/>
        <v>0</v>
      </c>
      <c r="CR45">
        <f t="shared" si="1"/>
        <v>0</v>
      </c>
      <c r="CS45">
        <f t="shared" si="1"/>
        <v>0</v>
      </c>
      <c r="CT45">
        <f t="shared" si="1"/>
        <v>0</v>
      </c>
    </row>
    <row r="46" spans="1:98" x14ac:dyDescent="0.3">
      <c r="A46">
        <f t="shared" si="2"/>
        <v>3</v>
      </c>
      <c r="B46" s="141" t="s">
        <v>7</v>
      </c>
      <c r="C46">
        <f t="shared" si="5"/>
        <v>0</v>
      </c>
      <c r="D46">
        <f t="shared" si="5"/>
        <v>0</v>
      </c>
      <c r="E46">
        <f t="shared" si="5"/>
        <v>1</v>
      </c>
      <c r="F46">
        <f t="shared" si="5"/>
        <v>0</v>
      </c>
      <c r="G46">
        <f t="shared" si="5"/>
        <v>0</v>
      </c>
      <c r="H46">
        <f t="shared" si="5"/>
        <v>0</v>
      </c>
      <c r="I46">
        <f t="shared" si="5"/>
        <v>0</v>
      </c>
      <c r="J46">
        <f t="shared" si="5"/>
        <v>0</v>
      </c>
      <c r="K46">
        <f t="shared" si="5"/>
        <v>0</v>
      </c>
      <c r="L46">
        <f t="shared" si="5"/>
        <v>0</v>
      </c>
      <c r="M46">
        <f t="shared" si="5"/>
        <v>0</v>
      </c>
      <c r="N46">
        <f t="shared" si="5"/>
        <v>0</v>
      </c>
      <c r="O46">
        <f t="shared" si="5"/>
        <v>0</v>
      </c>
      <c r="P46">
        <f t="shared" si="5"/>
        <v>0</v>
      </c>
      <c r="Q46">
        <f t="shared" si="5"/>
        <v>0</v>
      </c>
      <c r="R46">
        <f t="shared" si="5"/>
        <v>0</v>
      </c>
      <c r="S46">
        <f t="shared" si="5"/>
        <v>0</v>
      </c>
      <c r="T46">
        <f t="shared" si="5"/>
        <v>0</v>
      </c>
      <c r="U46">
        <f t="shared" si="5"/>
        <v>0</v>
      </c>
      <c r="V46">
        <f t="shared" si="5"/>
        <v>0</v>
      </c>
      <c r="W46">
        <f t="shared" si="5"/>
        <v>0</v>
      </c>
      <c r="X46">
        <f t="shared" si="5"/>
        <v>0</v>
      </c>
      <c r="Y46">
        <f t="shared" si="5"/>
        <v>0</v>
      </c>
      <c r="Z46">
        <f t="shared" si="5"/>
        <v>0</v>
      </c>
      <c r="AA46">
        <f t="shared" si="5"/>
        <v>0</v>
      </c>
      <c r="AB46">
        <f t="shared" si="5"/>
        <v>0</v>
      </c>
      <c r="AC46">
        <f t="shared" si="5"/>
        <v>0</v>
      </c>
      <c r="AD46">
        <f t="shared" si="5"/>
        <v>0</v>
      </c>
      <c r="AE46">
        <f t="shared" si="5"/>
        <v>0</v>
      </c>
      <c r="AF46">
        <f t="shared" si="5"/>
        <v>0</v>
      </c>
      <c r="AG46">
        <f t="shared" si="5"/>
        <v>0</v>
      </c>
      <c r="AH46">
        <f t="shared" si="5"/>
        <v>1</v>
      </c>
      <c r="AI46">
        <f t="shared" si="5"/>
        <v>0</v>
      </c>
      <c r="AJ46">
        <f t="shared" si="5"/>
        <v>0</v>
      </c>
      <c r="AK46">
        <f t="shared" si="5"/>
        <v>1</v>
      </c>
      <c r="AL46">
        <f t="shared" si="5"/>
        <v>0</v>
      </c>
      <c r="AM46">
        <f t="shared" si="5"/>
        <v>0</v>
      </c>
      <c r="AN46">
        <f t="shared" si="5"/>
        <v>0</v>
      </c>
      <c r="AO46">
        <f t="shared" si="5"/>
        <v>0</v>
      </c>
      <c r="AP46">
        <f t="shared" si="5"/>
        <v>0</v>
      </c>
      <c r="AQ46">
        <f t="shared" si="5"/>
        <v>0</v>
      </c>
      <c r="AR46">
        <f t="shared" si="5"/>
        <v>0</v>
      </c>
      <c r="AS46">
        <f t="shared" si="5"/>
        <v>0</v>
      </c>
      <c r="AT46">
        <f t="shared" si="5"/>
        <v>0</v>
      </c>
      <c r="AU46">
        <f t="shared" si="5"/>
        <v>0</v>
      </c>
      <c r="AV46">
        <f t="shared" si="5"/>
        <v>0</v>
      </c>
      <c r="AW46">
        <f t="shared" si="5"/>
        <v>0</v>
      </c>
      <c r="AX46">
        <f t="shared" si="5"/>
        <v>0</v>
      </c>
      <c r="AY46">
        <f t="shared" si="5"/>
        <v>0</v>
      </c>
      <c r="AZ46">
        <f t="shared" si="5"/>
        <v>0</v>
      </c>
      <c r="BA46">
        <f t="shared" si="5"/>
        <v>0</v>
      </c>
      <c r="BB46">
        <f t="shared" si="5"/>
        <v>0</v>
      </c>
      <c r="BC46">
        <f t="shared" si="5"/>
        <v>0</v>
      </c>
      <c r="BD46">
        <f t="shared" si="5"/>
        <v>0</v>
      </c>
      <c r="BE46">
        <f t="shared" si="5"/>
        <v>0</v>
      </c>
      <c r="BF46">
        <f t="shared" si="5"/>
        <v>0</v>
      </c>
      <c r="BG46">
        <f t="shared" si="5"/>
        <v>0</v>
      </c>
      <c r="BH46">
        <f t="shared" si="5"/>
        <v>0</v>
      </c>
      <c r="BI46">
        <f t="shared" si="5"/>
        <v>0</v>
      </c>
      <c r="BJ46">
        <f t="shared" si="5"/>
        <v>0</v>
      </c>
      <c r="BK46">
        <f t="shared" si="5"/>
        <v>0</v>
      </c>
      <c r="BL46">
        <f t="shared" si="5"/>
        <v>0</v>
      </c>
      <c r="BM46">
        <f t="shared" si="5"/>
        <v>0</v>
      </c>
      <c r="BN46">
        <f t="shared" si="5"/>
        <v>0</v>
      </c>
      <c r="BO46">
        <f t="shared" si="0"/>
        <v>0</v>
      </c>
      <c r="BP46">
        <f t="shared" si="1"/>
        <v>0</v>
      </c>
      <c r="BQ46">
        <f t="shared" si="1"/>
        <v>0</v>
      </c>
      <c r="BR46">
        <f t="shared" si="1"/>
        <v>0</v>
      </c>
      <c r="BS46">
        <f t="shared" si="1"/>
        <v>0</v>
      </c>
      <c r="BT46">
        <f t="shared" si="1"/>
        <v>0</v>
      </c>
      <c r="BU46">
        <f t="shared" si="1"/>
        <v>0</v>
      </c>
      <c r="BV46">
        <f t="shared" si="1"/>
        <v>0</v>
      </c>
      <c r="BW46">
        <f t="shared" si="1"/>
        <v>0</v>
      </c>
      <c r="BX46">
        <f t="shared" si="1"/>
        <v>0</v>
      </c>
      <c r="BY46">
        <f t="shared" si="1"/>
        <v>0</v>
      </c>
      <c r="BZ46">
        <f t="shared" si="1"/>
        <v>0</v>
      </c>
      <c r="CA46">
        <f t="shared" si="1"/>
        <v>0</v>
      </c>
      <c r="CB46">
        <f t="shared" si="1"/>
        <v>0</v>
      </c>
      <c r="CC46">
        <f t="shared" si="1"/>
        <v>0</v>
      </c>
      <c r="CD46">
        <f t="shared" si="1"/>
        <v>0</v>
      </c>
      <c r="CE46">
        <f t="shared" si="1"/>
        <v>0</v>
      </c>
      <c r="CF46">
        <f t="shared" si="1"/>
        <v>0</v>
      </c>
      <c r="CG46">
        <f t="shared" si="1"/>
        <v>0</v>
      </c>
      <c r="CH46">
        <f t="shared" si="1"/>
        <v>0</v>
      </c>
      <c r="CI46">
        <f t="shared" si="1"/>
        <v>0</v>
      </c>
      <c r="CJ46">
        <f t="shared" si="1"/>
        <v>0</v>
      </c>
      <c r="CK46">
        <f t="shared" si="1"/>
        <v>0</v>
      </c>
      <c r="CL46">
        <f t="shared" si="1"/>
        <v>0</v>
      </c>
      <c r="CM46">
        <f t="shared" si="1"/>
        <v>0</v>
      </c>
      <c r="CN46">
        <f t="shared" si="1"/>
        <v>0</v>
      </c>
      <c r="CO46">
        <f t="shared" si="1"/>
        <v>0</v>
      </c>
      <c r="CP46">
        <f t="shared" si="1"/>
        <v>0</v>
      </c>
      <c r="CQ46">
        <f t="shared" si="1"/>
        <v>0</v>
      </c>
      <c r="CR46">
        <f t="shared" si="1"/>
        <v>0</v>
      </c>
      <c r="CS46">
        <f t="shared" si="1"/>
        <v>0</v>
      </c>
      <c r="CT46">
        <f t="shared" si="1"/>
        <v>0</v>
      </c>
    </row>
    <row r="47" spans="1:98" x14ac:dyDescent="0.3">
      <c r="A47">
        <f t="shared" si="2"/>
        <v>0</v>
      </c>
      <c r="B47" s="141" t="s">
        <v>8</v>
      </c>
      <c r="C47">
        <f t="shared" si="5"/>
        <v>0</v>
      </c>
      <c r="D47">
        <f t="shared" si="5"/>
        <v>0</v>
      </c>
      <c r="E47">
        <f t="shared" si="5"/>
        <v>0</v>
      </c>
      <c r="F47">
        <f t="shared" si="5"/>
        <v>0</v>
      </c>
      <c r="G47">
        <f t="shared" si="5"/>
        <v>0</v>
      </c>
      <c r="H47">
        <f t="shared" si="5"/>
        <v>0</v>
      </c>
      <c r="I47">
        <f t="shared" si="5"/>
        <v>0</v>
      </c>
      <c r="J47">
        <f t="shared" si="5"/>
        <v>0</v>
      </c>
      <c r="K47">
        <f t="shared" si="5"/>
        <v>0</v>
      </c>
      <c r="L47">
        <f t="shared" si="5"/>
        <v>0</v>
      </c>
      <c r="M47">
        <f t="shared" si="5"/>
        <v>0</v>
      </c>
      <c r="N47">
        <f t="shared" si="5"/>
        <v>0</v>
      </c>
      <c r="O47">
        <f t="shared" si="5"/>
        <v>0</v>
      </c>
      <c r="P47">
        <f t="shared" si="5"/>
        <v>0</v>
      </c>
      <c r="Q47">
        <f t="shared" si="5"/>
        <v>0</v>
      </c>
      <c r="R47">
        <f t="shared" si="5"/>
        <v>0</v>
      </c>
      <c r="S47">
        <f t="shared" si="5"/>
        <v>0</v>
      </c>
      <c r="T47">
        <f t="shared" si="5"/>
        <v>0</v>
      </c>
      <c r="U47">
        <f t="shared" si="5"/>
        <v>0</v>
      </c>
      <c r="V47">
        <f t="shared" si="5"/>
        <v>0</v>
      </c>
      <c r="W47">
        <f t="shared" si="5"/>
        <v>0</v>
      </c>
      <c r="X47">
        <f t="shared" si="5"/>
        <v>0</v>
      </c>
      <c r="Y47">
        <f t="shared" si="5"/>
        <v>0</v>
      </c>
      <c r="Z47">
        <f t="shared" si="5"/>
        <v>0</v>
      </c>
      <c r="AA47">
        <f t="shared" si="5"/>
        <v>0</v>
      </c>
      <c r="AB47">
        <f t="shared" si="5"/>
        <v>0</v>
      </c>
      <c r="AC47">
        <f t="shared" si="5"/>
        <v>0</v>
      </c>
      <c r="AD47">
        <f t="shared" si="5"/>
        <v>0</v>
      </c>
      <c r="AE47">
        <f t="shared" si="5"/>
        <v>0</v>
      </c>
      <c r="AF47">
        <f t="shared" si="5"/>
        <v>0</v>
      </c>
      <c r="AG47">
        <f t="shared" si="5"/>
        <v>0</v>
      </c>
      <c r="AH47">
        <f t="shared" si="5"/>
        <v>0</v>
      </c>
      <c r="AI47">
        <f t="shared" si="5"/>
        <v>0</v>
      </c>
      <c r="AJ47">
        <f t="shared" si="5"/>
        <v>0</v>
      </c>
      <c r="AK47">
        <f t="shared" si="5"/>
        <v>0</v>
      </c>
      <c r="AL47">
        <f t="shared" si="5"/>
        <v>0</v>
      </c>
      <c r="AM47">
        <f t="shared" si="5"/>
        <v>0</v>
      </c>
      <c r="AN47">
        <f t="shared" si="5"/>
        <v>0</v>
      </c>
      <c r="AO47">
        <f t="shared" si="5"/>
        <v>0</v>
      </c>
      <c r="AP47">
        <f t="shared" si="5"/>
        <v>0</v>
      </c>
      <c r="AQ47">
        <f t="shared" si="5"/>
        <v>0</v>
      </c>
      <c r="AR47">
        <f t="shared" si="5"/>
        <v>0</v>
      </c>
      <c r="AS47">
        <f t="shared" si="5"/>
        <v>0</v>
      </c>
      <c r="AT47">
        <f t="shared" si="5"/>
        <v>0</v>
      </c>
      <c r="AU47">
        <f t="shared" si="5"/>
        <v>0</v>
      </c>
      <c r="AV47">
        <f t="shared" si="5"/>
        <v>0</v>
      </c>
      <c r="AW47">
        <f t="shared" si="5"/>
        <v>0</v>
      </c>
      <c r="AX47">
        <f t="shared" si="5"/>
        <v>0</v>
      </c>
      <c r="AY47">
        <f t="shared" si="5"/>
        <v>0</v>
      </c>
      <c r="AZ47">
        <f t="shared" si="5"/>
        <v>0</v>
      </c>
      <c r="BA47">
        <f t="shared" si="5"/>
        <v>0</v>
      </c>
      <c r="BB47">
        <f t="shared" si="5"/>
        <v>0</v>
      </c>
      <c r="BC47">
        <f t="shared" si="5"/>
        <v>0</v>
      </c>
      <c r="BD47">
        <f t="shared" si="5"/>
        <v>0</v>
      </c>
      <c r="BE47">
        <f t="shared" si="5"/>
        <v>0</v>
      </c>
      <c r="BF47">
        <f t="shared" si="5"/>
        <v>0</v>
      </c>
      <c r="BG47">
        <f t="shared" si="5"/>
        <v>0</v>
      </c>
      <c r="BH47">
        <f t="shared" si="5"/>
        <v>0</v>
      </c>
      <c r="BI47">
        <f t="shared" si="5"/>
        <v>0</v>
      </c>
      <c r="BJ47">
        <f t="shared" si="5"/>
        <v>0</v>
      </c>
      <c r="BK47">
        <f t="shared" si="5"/>
        <v>0</v>
      </c>
      <c r="BL47">
        <f t="shared" si="5"/>
        <v>0</v>
      </c>
      <c r="BM47">
        <f t="shared" si="5"/>
        <v>0</v>
      </c>
      <c r="BN47">
        <f t="shared" ref="BN47" si="6">ABS(BM10)</f>
        <v>0</v>
      </c>
      <c r="BO47">
        <f t="shared" si="0"/>
        <v>0</v>
      </c>
      <c r="BP47">
        <f t="shared" si="1"/>
        <v>0</v>
      </c>
      <c r="BQ47">
        <f t="shared" si="1"/>
        <v>0</v>
      </c>
      <c r="BR47">
        <f t="shared" si="1"/>
        <v>0</v>
      </c>
      <c r="BS47">
        <f t="shared" si="1"/>
        <v>0</v>
      </c>
      <c r="BT47">
        <f t="shared" si="1"/>
        <v>0</v>
      </c>
      <c r="BU47">
        <f t="shared" si="1"/>
        <v>0</v>
      </c>
      <c r="BV47">
        <f t="shared" si="1"/>
        <v>0</v>
      </c>
      <c r="BW47">
        <f t="shared" ref="BW47:CT47" si="7">ABS(BV10)</f>
        <v>0</v>
      </c>
      <c r="BX47">
        <f t="shared" si="7"/>
        <v>0</v>
      </c>
      <c r="BY47">
        <f t="shared" si="7"/>
        <v>0</v>
      </c>
      <c r="BZ47">
        <f t="shared" si="7"/>
        <v>0</v>
      </c>
      <c r="CA47">
        <f t="shared" si="7"/>
        <v>0</v>
      </c>
      <c r="CB47">
        <f t="shared" si="7"/>
        <v>0</v>
      </c>
      <c r="CC47">
        <f t="shared" si="7"/>
        <v>0</v>
      </c>
      <c r="CD47">
        <f t="shared" si="7"/>
        <v>0</v>
      </c>
      <c r="CE47">
        <f t="shared" si="7"/>
        <v>0</v>
      </c>
      <c r="CF47">
        <f t="shared" si="7"/>
        <v>0</v>
      </c>
      <c r="CG47">
        <f t="shared" si="7"/>
        <v>0</v>
      </c>
      <c r="CH47">
        <f t="shared" si="7"/>
        <v>0</v>
      </c>
      <c r="CI47">
        <f t="shared" si="7"/>
        <v>0</v>
      </c>
      <c r="CJ47">
        <f t="shared" si="7"/>
        <v>0</v>
      </c>
      <c r="CK47">
        <f t="shared" si="7"/>
        <v>0</v>
      </c>
      <c r="CL47">
        <f t="shared" si="7"/>
        <v>0</v>
      </c>
      <c r="CM47">
        <f t="shared" si="7"/>
        <v>0</v>
      </c>
      <c r="CN47">
        <f t="shared" si="7"/>
        <v>0</v>
      </c>
      <c r="CO47">
        <f t="shared" si="7"/>
        <v>0</v>
      </c>
      <c r="CP47">
        <f t="shared" si="7"/>
        <v>0</v>
      </c>
      <c r="CQ47">
        <f t="shared" si="7"/>
        <v>0</v>
      </c>
      <c r="CR47">
        <f t="shared" si="7"/>
        <v>0</v>
      </c>
      <c r="CS47">
        <f t="shared" si="7"/>
        <v>0</v>
      </c>
      <c r="CT47">
        <f t="shared" si="7"/>
        <v>0</v>
      </c>
    </row>
    <row r="48" spans="1:98" x14ac:dyDescent="0.3">
      <c r="A48">
        <f t="shared" si="2"/>
        <v>0</v>
      </c>
      <c r="B48" s="141" t="s">
        <v>9</v>
      </c>
      <c r="C48">
        <f t="shared" ref="C48:BN51" si="8">ABS(B11)</f>
        <v>0</v>
      </c>
      <c r="D48">
        <f t="shared" si="8"/>
        <v>0</v>
      </c>
      <c r="E48">
        <f t="shared" si="8"/>
        <v>0</v>
      </c>
      <c r="F48">
        <f t="shared" si="8"/>
        <v>0</v>
      </c>
      <c r="G48">
        <f t="shared" si="8"/>
        <v>0</v>
      </c>
      <c r="H48">
        <f t="shared" si="8"/>
        <v>0</v>
      </c>
      <c r="I48">
        <f t="shared" si="8"/>
        <v>0</v>
      </c>
      <c r="J48">
        <f t="shared" si="8"/>
        <v>0</v>
      </c>
      <c r="K48">
        <f t="shared" si="8"/>
        <v>0</v>
      </c>
      <c r="L48">
        <f t="shared" si="8"/>
        <v>0</v>
      </c>
      <c r="M48">
        <f t="shared" si="8"/>
        <v>0</v>
      </c>
      <c r="N48">
        <f t="shared" si="8"/>
        <v>0</v>
      </c>
      <c r="O48">
        <f t="shared" si="8"/>
        <v>0</v>
      </c>
      <c r="P48">
        <f t="shared" si="8"/>
        <v>0</v>
      </c>
      <c r="Q48">
        <f t="shared" si="8"/>
        <v>0</v>
      </c>
      <c r="R48">
        <f t="shared" si="8"/>
        <v>0</v>
      </c>
      <c r="S48">
        <f t="shared" si="8"/>
        <v>0</v>
      </c>
      <c r="T48">
        <f t="shared" si="8"/>
        <v>0</v>
      </c>
      <c r="U48">
        <f t="shared" si="8"/>
        <v>0</v>
      </c>
      <c r="V48">
        <f t="shared" si="8"/>
        <v>0</v>
      </c>
      <c r="W48">
        <f t="shared" si="8"/>
        <v>0</v>
      </c>
      <c r="X48">
        <f t="shared" si="8"/>
        <v>0</v>
      </c>
      <c r="Y48">
        <f t="shared" si="8"/>
        <v>0</v>
      </c>
      <c r="Z48">
        <f t="shared" si="8"/>
        <v>0</v>
      </c>
      <c r="AA48">
        <f t="shared" si="8"/>
        <v>0</v>
      </c>
      <c r="AB48">
        <f t="shared" si="8"/>
        <v>0</v>
      </c>
      <c r="AC48">
        <f t="shared" si="8"/>
        <v>0</v>
      </c>
      <c r="AD48">
        <f t="shared" si="8"/>
        <v>0</v>
      </c>
      <c r="AE48">
        <f t="shared" si="8"/>
        <v>0</v>
      </c>
      <c r="AF48">
        <f t="shared" si="8"/>
        <v>0</v>
      </c>
      <c r="AG48">
        <f t="shared" si="8"/>
        <v>0</v>
      </c>
      <c r="AH48">
        <f t="shared" si="8"/>
        <v>0</v>
      </c>
      <c r="AI48">
        <f t="shared" si="8"/>
        <v>0</v>
      </c>
      <c r="AJ48">
        <f t="shared" si="8"/>
        <v>0</v>
      </c>
      <c r="AK48">
        <f t="shared" si="8"/>
        <v>0</v>
      </c>
      <c r="AL48">
        <f t="shared" si="8"/>
        <v>0</v>
      </c>
      <c r="AM48">
        <f t="shared" si="8"/>
        <v>0</v>
      </c>
      <c r="AN48">
        <f t="shared" si="8"/>
        <v>0</v>
      </c>
      <c r="AO48">
        <f t="shared" si="8"/>
        <v>0</v>
      </c>
      <c r="AP48">
        <f t="shared" si="8"/>
        <v>0</v>
      </c>
      <c r="AQ48">
        <f t="shared" si="8"/>
        <v>0</v>
      </c>
      <c r="AR48">
        <f t="shared" si="8"/>
        <v>0</v>
      </c>
      <c r="AS48">
        <f t="shared" si="8"/>
        <v>0</v>
      </c>
      <c r="AT48">
        <f t="shared" si="8"/>
        <v>0</v>
      </c>
      <c r="AU48">
        <f t="shared" si="8"/>
        <v>0</v>
      </c>
      <c r="AV48">
        <f t="shared" si="8"/>
        <v>0</v>
      </c>
      <c r="AW48">
        <f t="shared" si="8"/>
        <v>0</v>
      </c>
      <c r="AX48">
        <f t="shared" si="8"/>
        <v>0</v>
      </c>
      <c r="AY48">
        <f t="shared" si="8"/>
        <v>0</v>
      </c>
      <c r="AZ48">
        <f t="shared" si="8"/>
        <v>0</v>
      </c>
      <c r="BA48">
        <f t="shared" si="8"/>
        <v>0</v>
      </c>
      <c r="BB48">
        <f t="shared" si="8"/>
        <v>0</v>
      </c>
      <c r="BC48">
        <f t="shared" si="8"/>
        <v>0</v>
      </c>
      <c r="BD48">
        <f t="shared" si="8"/>
        <v>0</v>
      </c>
      <c r="BE48">
        <f t="shared" si="8"/>
        <v>0</v>
      </c>
      <c r="BF48">
        <f t="shared" si="8"/>
        <v>0</v>
      </c>
      <c r="BG48">
        <f t="shared" si="8"/>
        <v>0</v>
      </c>
      <c r="BH48">
        <f t="shared" si="8"/>
        <v>0</v>
      </c>
      <c r="BI48">
        <f t="shared" si="8"/>
        <v>0</v>
      </c>
      <c r="BJ48">
        <f t="shared" si="8"/>
        <v>0</v>
      </c>
      <c r="BK48">
        <f t="shared" si="8"/>
        <v>0</v>
      </c>
      <c r="BL48">
        <f t="shared" si="8"/>
        <v>0</v>
      </c>
      <c r="BM48">
        <f t="shared" si="8"/>
        <v>0</v>
      </c>
      <c r="BN48">
        <f t="shared" si="8"/>
        <v>0</v>
      </c>
      <c r="BO48">
        <f t="shared" si="0"/>
        <v>0</v>
      </c>
      <c r="BP48">
        <f t="shared" ref="BP48:CT54" si="9">ABS(BO11)</f>
        <v>0</v>
      </c>
      <c r="BQ48">
        <f t="shared" si="9"/>
        <v>0</v>
      </c>
      <c r="BR48">
        <f t="shared" si="9"/>
        <v>0</v>
      </c>
      <c r="BS48">
        <f t="shared" si="9"/>
        <v>0</v>
      </c>
      <c r="BT48">
        <f t="shared" si="9"/>
        <v>0</v>
      </c>
      <c r="BU48">
        <f t="shared" si="9"/>
        <v>0</v>
      </c>
      <c r="BV48">
        <f t="shared" si="9"/>
        <v>0</v>
      </c>
      <c r="BW48">
        <f t="shared" si="9"/>
        <v>0</v>
      </c>
      <c r="BX48">
        <f t="shared" si="9"/>
        <v>0</v>
      </c>
      <c r="BY48">
        <f t="shared" si="9"/>
        <v>0</v>
      </c>
      <c r="BZ48">
        <f t="shared" si="9"/>
        <v>0</v>
      </c>
      <c r="CA48">
        <f t="shared" si="9"/>
        <v>0</v>
      </c>
      <c r="CB48">
        <f t="shared" si="9"/>
        <v>0</v>
      </c>
      <c r="CC48">
        <f t="shared" si="9"/>
        <v>0</v>
      </c>
      <c r="CD48">
        <f t="shared" si="9"/>
        <v>0</v>
      </c>
      <c r="CE48">
        <f t="shared" si="9"/>
        <v>0</v>
      </c>
      <c r="CF48">
        <f t="shared" si="9"/>
        <v>0</v>
      </c>
      <c r="CG48">
        <f t="shared" si="9"/>
        <v>0</v>
      </c>
      <c r="CH48">
        <f t="shared" si="9"/>
        <v>0</v>
      </c>
      <c r="CI48">
        <f t="shared" si="9"/>
        <v>0</v>
      </c>
      <c r="CJ48">
        <f t="shared" si="9"/>
        <v>0</v>
      </c>
      <c r="CK48">
        <f t="shared" si="9"/>
        <v>0</v>
      </c>
      <c r="CL48">
        <f t="shared" si="9"/>
        <v>0</v>
      </c>
      <c r="CM48">
        <f t="shared" si="9"/>
        <v>0</v>
      </c>
      <c r="CN48">
        <f t="shared" si="9"/>
        <v>0</v>
      </c>
      <c r="CO48">
        <f t="shared" si="9"/>
        <v>0</v>
      </c>
      <c r="CP48">
        <f t="shared" si="9"/>
        <v>0</v>
      </c>
      <c r="CQ48">
        <f t="shared" si="9"/>
        <v>0</v>
      </c>
      <c r="CR48">
        <f t="shared" si="9"/>
        <v>0</v>
      </c>
      <c r="CS48">
        <f t="shared" si="9"/>
        <v>0</v>
      </c>
      <c r="CT48">
        <f t="shared" si="9"/>
        <v>0</v>
      </c>
    </row>
    <row r="49" spans="1:98" x14ac:dyDescent="0.3">
      <c r="A49">
        <f t="shared" si="2"/>
        <v>1</v>
      </c>
      <c r="B49" s="141" t="s">
        <v>10</v>
      </c>
      <c r="C49">
        <f t="shared" si="8"/>
        <v>0</v>
      </c>
      <c r="D49">
        <f t="shared" si="8"/>
        <v>0</v>
      </c>
      <c r="E49">
        <f t="shared" si="8"/>
        <v>0</v>
      </c>
      <c r="F49">
        <f t="shared" si="8"/>
        <v>0</v>
      </c>
      <c r="G49">
        <f t="shared" si="8"/>
        <v>0</v>
      </c>
      <c r="H49">
        <f t="shared" si="8"/>
        <v>0</v>
      </c>
      <c r="I49">
        <f t="shared" si="8"/>
        <v>0</v>
      </c>
      <c r="J49">
        <f t="shared" si="8"/>
        <v>0</v>
      </c>
      <c r="K49">
        <f t="shared" si="8"/>
        <v>0</v>
      </c>
      <c r="L49">
        <f t="shared" si="8"/>
        <v>0</v>
      </c>
      <c r="M49">
        <f t="shared" si="8"/>
        <v>1</v>
      </c>
      <c r="N49">
        <f t="shared" si="8"/>
        <v>0</v>
      </c>
      <c r="O49">
        <f t="shared" si="8"/>
        <v>0</v>
      </c>
      <c r="P49">
        <f t="shared" si="8"/>
        <v>0</v>
      </c>
      <c r="Q49">
        <f t="shared" si="8"/>
        <v>0</v>
      </c>
      <c r="R49">
        <f t="shared" si="8"/>
        <v>0</v>
      </c>
      <c r="S49">
        <f t="shared" si="8"/>
        <v>0</v>
      </c>
      <c r="T49">
        <f t="shared" si="8"/>
        <v>0</v>
      </c>
      <c r="U49">
        <f t="shared" si="8"/>
        <v>0</v>
      </c>
      <c r="V49">
        <f t="shared" si="8"/>
        <v>0</v>
      </c>
      <c r="W49">
        <f t="shared" si="8"/>
        <v>0</v>
      </c>
      <c r="X49">
        <f t="shared" si="8"/>
        <v>0</v>
      </c>
      <c r="Y49">
        <f t="shared" si="8"/>
        <v>0</v>
      </c>
      <c r="Z49">
        <f t="shared" si="8"/>
        <v>0</v>
      </c>
      <c r="AA49">
        <f t="shared" si="8"/>
        <v>0</v>
      </c>
      <c r="AB49">
        <f t="shared" si="8"/>
        <v>0</v>
      </c>
      <c r="AC49">
        <f t="shared" si="8"/>
        <v>0</v>
      </c>
      <c r="AD49">
        <f t="shared" si="8"/>
        <v>0</v>
      </c>
      <c r="AE49">
        <f t="shared" si="8"/>
        <v>0</v>
      </c>
      <c r="AF49">
        <f t="shared" si="8"/>
        <v>0</v>
      </c>
      <c r="AG49">
        <f t="shared" si="8"/>
        <v>0</v>
      </c>
      <c r="AH49">
        <f t="shared" si="8"/>
        <v>0</v>
      </c>
      <c r="AI49">
        <f t="shared" si="8"/>
        <v>0</v>
      </c>
      <c r="AJ49">
        <f t="shared" si="8"/>
        <v>0</v>
      </c>
      <c r="AK49">
        <f t="shared" si="8"/>
        <v>0</v>
      </c>
      <c r="AL49">
        <f t="shared" si="8"/>
        <v>0</v>
      </c>
      <c r="AM49">
        <f t="shared" si="8"/>
        <v>0</v>
      </c>
      <c r="AN49">
        <f t="shared" si="8"/>
        <v>0</v>
      </c>
      <c r="AO49">
        <f t="shared" si="8"/>
        <v>0</v>
      </c>
      <c r="AP49">
        <f t="shared" si="8"/>
        <v>0</v>
      </c>
      <c r="AQ49">
        <f t="shared" si="8"/>
        <v>0</v>
      </c>
      <c r="AR49">
        <f t="shared" si="8"/>
        <v>0</v>
      </c>
      <c r="AS49">
        <f t="shared" si="8"/>
        <v>0</v>
      </c>
      <c r="AT49">
        <f t="shared" si="8"/>
        <v>0</v>
      </c>
      <c r="AU49">
        <f t="shared" si="8"/>
        <v>0</v>
      </c>
      <c r="AV49">
        <f t="shared" si="8"/>
        <v>0</v>
      </c>
      <c r="AW49">
        <f t="shared" si="8"/>
        <v>0</v>
      </c>
      <c r="AX49">
        <f t="shared" si="8"/>
        <v>0</v>
      </c>
      <c r="AY49">
        <f t="shared" si="8"/>
        <v>0</v>
      </c>
      <c r="AZ49">
        <f t="shared" si="8"/>
        <v>0</v>
      </c>
      <c r="BA49">
        <f t="shared" si="8"/>
        <v>0</v>
      </c>
      <c r="BB49">
        <f t="shared" si="8"/>
        <v>0</v>
      </c>
      <c r="BC49">
        <f t="shared" si="8"/>
        <v>0</v>
      </c>
      <c r="BD49">
        <f t="shared" si="8"/>
        <v>0</v>
      </c>
      <c r="BE49">
        <f t="shared" si="8"/>
        <v>0</v>
      </c>
      <c r="BF49">
        <f t="shared" si="8"/>
        <v>0</v>
      </c>
      <c r="BG49">
        <f t="shared" si="8"/>
        <v>0</v>
      </c>
      <c r="BH49">
        <f t="shared" si="8"/>
        <v>0</v>
      </c>
      <c r="BI49">
        <f t="shared" si="8"/>
        <v>0</v>
      </c>
      <c r="BJ49">
        <f t="shared" si="8"/>
        <v>0</v>
      </c>
      <c r="BK49">
        <f t="shared" si="8"/>
        <v>0</v>
      </c>
      <c r="BL49">
        <f t="shared" si="8"/>
        <v>0</v>
      </c>
      <c r="BM49">
        <f t="shared" si="8"/>
        <v>0</v>
      </c>
      <c r="BN49">
        <f t="shared" si="8"/>
        <v>0</v>
      </c>
      <c r="BO49">
        <f t="shared" si="0"/>
        <v>0</v>
      </c>
      <c r="BP49">
        <f t="shared" si="9"/>
        <v>0</v>
      </c>
      <c r="BQ49">
        <f t="shared" si="9"/>
        <v>0</v>
      </c>
      <c r="BR49">
        <f t="shared" si="9"/>
        <v>0</v>
      </c>
      <c r="BS49">
        <f t="shared" si="9"/>
        <v>0</v>
      </c>
      <c r="BT49">
        <f t="shared" si="9"/>
        <v>0</v>
      </c>
      <c r="BU49">
        <f t="shared" si="9"/>
        <v>0</v>
      </c>
      <c r="BV49">
        <f t="shared" si="9"/>
        <v>0</v>
      </c>
      <c r="BW49">
        <f t="shared" si="9"/>
        <v>0</v>
      </c>
      <c r="BX49">
        <f t="shared" si="9"/>
        <v>0</v>
      </c>
      <c r="BY49">
        <f t="shared" si="9"/>
        <v>0</v>
      </c>
      <c r="BZ49">
        <f t="shared" si="9"/>
        <v>0</v>
      </c>
      <c r="CA49">
        <f t="shared" si="9"/>
        <v>0</v>
      </c>
      <c r="CB49">
        <f t="shared" si="9"/>
        <v>0</v>
      </c>
      <c r="CC49">
        <f t="shared" si="9"/>
        <v>0</v>
      </c>
      <c r="CD49">
        <f t="shared" si="9"/>
        <v>0</v>
      </c>
      <c r="CE49">
        <f t="shared" si="9"/>
        <v>0</v>
      </c>
      <c r="CF49">
        <f t="shared" si="9"/>
        <v>0</v>
      </c>
      <c r="CG49">
        <f t="shared" si="9"/>
        <v>0</v>
      </c>
      <c r="CH49">
        <f t="shared" si="9"/>
        <v>0</v>
      </c>
      <c r="CI49">
        <f t="shared" si="9"/>
        <v>0</v>
      </c>
      <c r="CJ49">
        <f t="shared" si="9"/>
        <v>0</v>
      </c>
      <c r="CK49">
        <f t="shared" si="9"/>
        <v>0</v>
      </c>
      <c r="CL49">
        <f t="shared" si="9"/>
        <v>0</v>
      </c>
      <c r="CM49">
        <f t="shared" si="9"/>
        <v>0</v>
      </c>
      <c r="CN49">
        <f t="shared" si="9"/>
        <v>0</v>
      </c>
      <c r="CO49">
        <f t="shared" si="9"/>
        <v>0</v>
      </c>
      <c r="CP49">
        <f t="shared" si="9"/>
        <v>0</v>
      </c>
      <c r="CQ49">
        <f t="shared" si="9"/>
        <v>0</v>
      </c>
      <c r="CR49">
        <f t="shared" si="9"/>
        <v>0</v>
      </c>
      <c r="CS49">
        <f t="shared" si="9"/>
        <v>0</v>
      </c>
      <c r="CT49">
        <f t="shared" si="9"/>
        <v>0</v>
      </c>
    </row>
    <row r="50" spans="1:98" x14ac:dyDescent="0.3">
      <c r="A50">
        <f t="shared" si="2"/>
        <v>0</v>
      </c>
      <c r="B50" s="141" t="s">
        <v>11</v>
      </c>
      <c r="C50">
        <f t="shared" si="8"/>
        <v>0</v>
      </c>
      <c r="D50">
        <f t="shared" si="8"/>
        <v>0</v>
      </c>
      <c r="E50">
        <f t="shared" si="8"/>
        <v>0</v>
      </c>
      <c r="F50">
        <f t="shared" si="8"/>
        <v>0</v>
      </c>
      <c r="G50">
        <f t="shared" si="8"/>
        <v>0</v>
      </c>
      <c r="H50">
        <f t="shared" si="8"/>
        <v>0</v>
      </c>
      <c r="I50">
        <f t="shared" si="8"/>
        <v>0</v>
      </c>
      <c r="J50">
        <f t="shared" si="8"/>
        <v>0</v>
      </c>
      <c r="K50">
        <f t="shared" si="8"/>
        <v>0</v>
      </c>
      <c r="L50">
        <f t="shared" si="8"/>
        <v>0</v>
      </c>
      <c r="M50">
        <f t="shared" si="8"/>
        <v>0</v>
      </c>
      <c r="N50">
        <f t="shared" si="8"/>
        <v>0</v>
      </c>
      <c r="O50">
        <f t="shared" si="8"/>
        <v>0</v>
      </c>
      <c r="P50">
        <f t="shared" si="8"/>
        <v>0</v>
      </c>
      <c r="Q50">
        <f t="shared" si="8"/>
        <v>0</v>
      </c>
      <c r="R50">
        <f t="shared" si="8"/>
        <v>0</v>
      </c>
      <c r="S50">
        <f t="shared" si="8"/>
        <v>0</v>
      </c>
      <c r="T50">
        <f t="shared" si="8"/>
        <v>0</v>
      </c>
      <c r="U50">
        <f t="shared" si="8"/>
        <v>0</v>
      </c>
      <c r="V50">
        <f t="shared" si="8"/>
        <v>0</v>
      </c>
      <c r="W50">
        <f t="shared" si="8"/>
        <v>0</v>
      </c>
      <c r="X50">
        <f t="shared" si="8"/>
        <v>0</v>
      </c>
      <c r="Y50">
        <f t="shared" si="8"/>
        <v>0</v>
      </c>
      <c r="Z50">
        <f t="shared" si="8"/>
        <v>0</v>
      </c>
      <c r="AA50">
        <f t="shared" si="8"/>
        <v>0</v>
      </c>
      <c r="AB50">
        <f t="shared" si="8"/>
        <v>0</v>
      </c>
      <c r="AC50">
        <f t="shared" si="8"/>
        <v>0</v>
      </c>
      <c r="AD50">
        <f t="shared" si="8"/>
        <v>0</v>
      </c>
      <c r="AE50">
        <f t="shared" si="8"/>
        <v>0</v>
      </c>
      <c r="AF50">
        <f t="shared" si="8"/>
        <v>0</v>
      </c>
      <c r="AG50">
        <f t="shared" si="8"/>
        <v>0</v>
      </c>
      <c r="AH50">
        <f t="shared" si="8"/>
        <v>0</v>
      </c>
      <c r="AI50">
        <f t="shared" si="8"/>
        <v>0</v>
      </c>
      <c r="AJ50">
        <f t="shared" si="8"/>
        <v>0</v>
      </c>
      <c r="AK50">
        <f t="shared" si="8"/>
        <v>0</v>
      </c>
      <c r="AL50">
        <f t="shared" si="8"/>
        <v>0</v>
      </c>
      <c r="AM50">
        <f t="shared" si="8"/>
        <v>0</v>
      </c>
      <c r="AN50">
        <f t="shared" si="8"/>
        <v>0</v>
      </c>
      <c r="AO50">
        <f t="shared" si="8"/>
        <v>0</v>
      </c>
      <c r="AP50">
        <f t="shared" si="8"/>
        <v>0</v>
      </c>
      <c r="AQ50">
        <f t="shared" si="8"/>
        <v>0</v>
      </c>
      <c r="AR50">
        <f t="shared" si="8"/>
        <v>0</v>
      </c>
      <c r="AS50">
        <f t="shared" si="8"/>
        <v>0</v>
      </c>
      <c r="AT50">
        <f t="shared" si="8"/>
        <v>0</v>
      </c>
      <c r="AU50">
        <f t="shared" si="8"/>
        <v>0</v>
      </c>
      <c r="AV50">
        <f t="shared" si="8"/>
        <v>0</v>
      </c>
      <c r="AW50">
        <f t="shared" si="8"/>
        <v>0</v>
      </c>
      <c r="AX50">
        <f t="shared" si="8"/>
        <v>0</v>
      </c>
      <c r="AY50">
        <f t="shared" si="8"/>
        <v>0</v>
      </c>
      <c r="AZ50">
        <f t="shared" si="8"/>
        <v>0</v>
      </c>
      <c r="BA50">
        <f t="shared" si="8"/>
        <v>0</v>
      </c>
      <c r="BB50">
        <f t="shared" si="8"/>
        <v>0</v>
      </c>
      <c r="BC50">
        <f t="shared" si="8"/>
        <v>0</v>
      </c>
      <c r="BD50">
        <f t="shared" si="8"/>
        <v>0</v>
      </c>
      <c r="BE50">
        <f t="shared" si="8"/>
        <v>0</v>
      </c>
      <c r="BF50">
        <f t="shared" si="8"/>
        <v>0</v>
      </c>
      <c r="BG50">
        <f t="shared" si="8"/>
        <v>0</v>
      </c>
      <c r="BH50">
        <f t="shared" si="8"/>
        <v>0</v>
      </c>
      <c r="BI50">
        <f t="shared" si="8"/>
        <v>0</v>
      </c>
      <c r="BJ50">
        <f t="shared" si="8"/>
        <v>0</v>
      </c>
      <c r="BK50">
        <f t="shared" si="8"/>
        <v>0</v>
      </c>
      <c r="BL50">
        <f t="shared" si="8"/>
        <v>0</v>
      </c>
      <c r="BM50">
        <f t="shared" si="8"/>
        <v>0</v>
      </c>
      <c r="BN50">
        <f t="shared" si="8"/>
        <v>0</v>
      </c>
      <c r="BO50">
        <f t="shared" si="0"/>
        <v>0</v>
      </c>
      <c r="BP50">
        <f t="shared" si="9"/>
        <v>0</v>
      </c>
      <c r="BQ50">
        <f t="shared" si="9"/>
        <v>0</v>
      </c>
      <c r="BR50">
        <f t="shared" si="9"/>
        <v>0</v>
      </c>
      <c r="BS50">
        <f t="shared" si="9"/>
        <v>0</v>
      </c>
      <c r="BT50">
        <f t="shared" si="9"/>
        <v>0</v>
      </c>
      <c r="BU50">
        <f t="shared" si="9"/>
        <v>0</v>
      </c>
      <c r="BV50">
        <f t="shared" si="9"/>
        <v>0</v>
      </c>
      <c r="BW50">
        <f t="shared" si="9"/>
        <v>0</v>
      </c>
      <c r="BX50">
        <f t="shared" si="9"/>
        <v>0</v>
      </c>
      <c r="BY50">
        <f t="shared" si="9"/>
        <v>0</v>
      </c>
      <c r="BZ50">
        <f t="shared" si="9"/>
        <v>0</v>
      </c>
      <c r="CA50">
        <f t="shared" si="9"/>
        <v>0</v>
      </c>
      <c r="CB50">
        <f t="shared" si="9"/>
        <v>0</v>
      </c>
      <c r="CC50">
        <f t="shared" si="9"/>
        <v>0</v>
      </c>
      <c r="CD50">
        <f t="shared" si="9"/>
        <v>0</v>
      </c>
      <c r="CE50">
        <f t="shared" si="9"/>
        <v>0</v>
      </c>
      <c r="CF50">
        <f t="shared" si="9"/>
        <v>0</v>
      </c>
      <c r="CG50">
        <f t="shared" si="9"/>
        <v>0</v>
      </c>
      <c r="CH50">
        <f t="shared" si="9"/>
        <v>0</v>
      </c>
      <c r="CI50">
        <f t="shared" si="9"/>
        <v>0</v>
      </c>
      <c r="CJ50">
        <f t="shared" si="9"/>
        <v>0</v>
      </c>
      <c r="CK50">
        <f t="shared" si="9"/>
        <v>0</v>
      </c>
      <c r="CL50">
        <f t="shared" si="9"/>
        <v>0</v>
      </c>
      <c r="CM50">
        <f t="shared" si="9"/>
        <v>0</v>
      </c>
      <c r="CN50">
        <f t="shared" si="9"/>
        <v>0</v>
      </c>
      <c r="CO50">
        <f t="shared" si="9"/>
        <v>0</v>
      </c>
      <c r="CP50">
        <f t="shared" si="9"/>
        <v>0</v>
      </c>
      <c r="CQ50">
        <f t="shared" si="9"/>
        <v>0</v>
      </c>
      <c r="CR50">
        <f t="shared" si="9"/>
        <v>0</v>
      </c>
      <c r="CS50">
        <f t="shared" si="9"/>
        <v>0</v>
      </c>
      <c r="CT50">
        <f t="shared" si="9"/>
        <v>0</v>
      </c>
    </row>
    <row r="51" spans="1:98" x14ac:dyDescent="0.3">
      <c r="A51">
        <f t="shared" si="2"/>
        <v>6</v>
      </c>
      <c r="B51" s="141" t="s">
        <v>12</v>
      </c>
      <c r="C51">
        <f t="shared" si="8"/>
        <v>0</v>
      </c>
      <c r="D51">
        <f t="shared" si="8"/>
        <v>0</v>
      </c>
      <c r="E51">
        <f t="shared" si="8"/>
        <v>0</v>
      </c>
      <c r="F51">
        <f t="shared" si="8"/>
        <v>0</v>
      </c>
      <c r="G51">
        <f t="shared" si="8"/>
        <v>0</v>
      </c>
      <c r="H51">
        <f t="shared" si="8"/>
        <v>0</v>
      </c>
      <c r="I51">
        <f t="shared" si="8"/>
        <v>0</v>
      </c>
      <c r="J51">
        <f t="shared" si="8"/>
        <v>0</v>
      </c>
      <c r="K51">
        <f t="shared" si="8"/>
        <v>1</v>
      </c>
      <c r="L51">
        <f t="shared" si="8"/>
        <v>1</v>
      </c>
      <c r="M51">
        <f t="shared" si="8"/>
        <v>0</v>
      </c>
      <c r="N51">
        <f t="shared" si="8"/>
        <v>0</v>
      </c>
      <c r="O51">
        <f t="shared" si="8"/>
        <v>0</v>
      </c>
      <c r="P51">
        <f t="shared" si="8"/>
        <v>0</v>
      </c>
      <c r="Q51">
        <f t="shared" si="8"/>
        <v>0</v>
      </c>
      <c r="R51">
        <f t="shared" si="8"/>
        <v>0</v>
      </c>
      <c r="S51">
        <f t="shared" si="8"/>
        <v>0</v>
      </c>
      <c r="T51">
        <f t="shared" si="8"/>
        <v>0</v>
      </c>
      <c r="U51">
        <f t="shared" si="8"/>
        <v>0</v>
      </c>
      <c r="V51">
        <f t="shared" si="8"/>
        <v>0</v>
      </c>
      <c r="W51">
        <f t="shared" si="8"/>
        <v>0</v>
      </c>
      <c r="X51">
        <f t="shared" si="8"/>
        <v>0</v>
      </c>
      <c r="Y51">
        <f t="shared" si="8"/>
        <v>0</v>
      </c>
      <c r="Z51">
        <f t="shared" si="8"/>
        <v>0</v>
      </c>
      <c r="AA51">
        <f t="shared" si="8"/>
        <v>0</v>
      </c>
      <c r="AB51">
        <f t="shared" si="8"/>
        <v>0</v>
      </c>
      <c r="AC51">
        <f t="shared" si="8"/>
        <v>0</v>
      </c>
      <c r="AD51">
        <f t="shared" si="8"/>
        <v>0</v>
      </c>
      <c r="AE51">
        <f t="shared" si="8"/>
        <v>0</v>
      </c>
      <c r="AF51">
        <f t="shared" si="8"/>
        <v>0</v>
      </c>
      <c r="AG51">
        <f t="shared" si="8"/>
        <v>1</v>
      </c>
      <c r="AH51">
        <f t="shared" si="8"/>
        <v>1</v>
      </c>
      <c r="AI51">
        <f t="shared" si="8"/>
        <v>0</v>
      </c>
      <c r="AJ51">
        <f t="shared" si="8"/>
        <v>0</v>
      </c>
      <c r="AK51">
        <f t="shared" si="8"/>
        <v>0</v>
      </c>
      <c r="AL51">
        <f t="shared" si="8"/>
        <v>0</v>
      </c>
      <c r="AM51">
        <f t="shared" si="8"/>
        <v>0</v>
      </c>
      <c r="AN51">
        <f t="shared" si="8"/>
        <v>0</v>
      </c>
      <c r="AO51">
        <f t="shared" si="8"/>
        <v>0</v>
      </c>
      <c r="AP51">
        <f t="shared" si="8"/>
        <v>0</v>
      </c>
      <c r="AQ51">
        <f t="shared" si="8"/>
        <v>0</v>
      </c>
      <c r="AR51">
        <f t="shared" si="8"/>
        <v>0</v>
      </c>
      <c r="AS51">
        <f t="shared" si="8"/>
        <v>0</v>
      </c>
      <c r="AT51">
        <f t="shared" si="8"/>
        <v>0</v>
      </c>
      <c r="AU51">
        <f t="shared" si="8"/>
        <v>0</v>
      </c>
      <c r="AV51">
        <f t="shared" si="8"/>
        <v>0</v>
      </c>
      <c r="AW51">
        <f t="shared" si="8"/>
        <v>0</v>
      </c>
      <c r="AX51">
        <f t="shared" si="8"/>
        <v>0</v>
      </c>
      <c r="AY51">
        <f t="shared" si="8"/>
        <v>0</v>
      </c>
      <c r="AZ51">
        <f t="shared" si="8"/>
        <v>0</v>
      </c>
      <c r="BA51">
        <f t="shared" si="8"/>
        <v>0</v>
      </c>
      <c r="BB51">
        <f t="shared" si="8"/>
        <v>0</v>
      </c>
      <c r="BC51">
        <f t="shared" si="8"/>
        <v>0</v>
      </c>
      <c r="BD51">
        <f t="shared" si="8"/>
        <v>0</v>
      </c>
      <c r="BE51">
        <f t="shared" si="8"/>
        <v>0</v>
      </c>
      <c r="BF51">
        <f t="shared" si="8"/>
        <v>0</v>
      </c>
      <c r="BG51">
        <f t="shared" si="8"/>
        <v>0</v>
      </c>
      <c r="BH51">
        <f t="shared" si="8"/>
        <v>0</v>
      </c>
      <c r="BI51">
        <f t="shared" si="8"/>
        <v>0</v>
      </c>
      <c r="BJ51">
        <f t="shared" si="8"/>
        <v>0</v>
      </c>
      <c r="BK51">
        <f t="shared" si="8"/>
        <v>1</v>
      </c>
      <c r="BL51">
        <f t="shared" si="8"/>
        <v>1</v>
      </c>
      <c r="BM51">
        <f t="shared" si="8"/>
        <v>0</v>
      </c>
      <c r="BN51">
        <f t="shared" ref="BN51" si="10">ABS(BM14)</f>
        <v>0</v>
      </c>
      <c r="BO51">
        <f t="shared" si="0"/>
        <v>0</v>
      </c>
      <c r="BP51">
        <f t="shared" si="9"/>
        <v>0</v>
      </c>
      <c r="BQ51">
        <f t="shared" si="9"/>
        <v>0</v>
      </c>
      <c r="BR51">
        <f t="shared" si="9"/>
        <v>0</v>
      </c>
      <c r="BS51">
        <f t="shared" si="9"/>
        <v>0</v>
      </c>
      <c r="BT51">
        <f t="shared" si="9"/>
        <v>0</v>
      </c>
      <c r="BU51">
        <f t="shared" si="9"/>
        <v>0</v>
      </c>
      <c r="BV51">
        <f t="shared" si="9"/>
        <v>0</v>
      </c>
      <c r="BW51">
        <f t="shared" si="9"/>
        <v>0</v>
      </c>
      <c r="BX51">
        <f t="shared" si="9"/>
        <v>0</v>
      </c>
      <c r="BY51">
        <f t="shared" si="9"/>
        <v>0</v>
      </c>
      <c r="BZ51">
        <f t="shared" si="9"/>
        <v>0</v>
      </c>
      <c r="CA51">
        <f t="shared" si="9"/>
        <v>0</v>
      </c>
      <c r="CB51">
        <f t="shared" si="9"/>
        <v>0</v>
      </c>
      <c r="CC51">
        <f t="shared" si="9"/>
        <v>0</v>
      </c>
      <c r="CD51">
        <f t="shared" si="9"/>
        <v>0</v>
      </c>
      <c r="CE51">
        <f t="shared" si="9"/>
        <v>0</v>
      </c>
      <c r="CF51">
        <f t="shared" si="9"/>
        <v>0</v>
      </c>
      <c r="CG51">
        <f t="shared" si="9"/>
        <v>0</v>
      </c>
      <c r="CH51">
        <f t="shared" si="9"/>
        <v>0</v>
      </c>
      <c r="CI51">
        <f t="shared" si="9"/>
        <v>0</v>
      </c>
      <c r="CJ51">
        <f t="shared" si="9"/>
        <v>0</v>
      </c>
      <c r="CK51">
        <f t="shared" si="9"/>
        <v>0</v>
      </c>
      <c r="CL51">
        <f t="shared" si="9"/>
        <v>0</v>
      </c>
      <c r="CM51">
        <f t="shared" si="9"/>
        <v>0</v>
      </c>
      <c r="CN51">
        <f t="shared" si="9"/>
        <v>0</v>
      </c>
      <c r="CO51">
        <f t="shared" si="9"/>
        <v>0</v>
      </c>
      <c r="CP51">
        <f t="shared" si="9"/>
        <v>0</v>
      </c>
      <c r="CQ51">
        <f t="shared" si="9"/>
        <v>0</v>
      </c>
      <c r="CR51">
        <f t="shared" si="9"/>
        <v>0</v>
      </c>
      <c r="CS51">
        <f t="shared" si="9"/>
        <v>0</v>
      </c>
      <c r="CT51">
        <f t="shared" si="9"/>
        <v>0</v>
      </c>
    </row>
    <row r="52" spans="1:98" x14ac:dyDescent="0.3">
      <c r="A52">
        <f t="shared" si="2"/>
        <v>5</v>
      </c>
      <c r="B52" s="141" t="s">
        <v>13</v>
      </c>
      <c r="C52">
        <f t="shared" ref="C52:BN55" si="11">ABS(B15)</f>
        <v>0</v>
      </c>
      <c r="D52">
        <f t="shared" si="11"/>
        <v>0</v>
      </c>
      <c r="E52">
        <f t="shared" si="11"/>
        <v>0</v>
      </c>
      <c r="F52">
        <f t="shared" si="11"/>
        <v>0</v>
      </c>
      <c r="G52">
        <f t="shared" si="11"/>
        <v>0</v>
      </c>
      <c r="H52">
        <f t="shared" si="11"/>
        <v>0</v>
      </c>
      <c r="I52">
        <f t="shared" si="11"/>
        <v>1</v>
      </c>
      <c r="J52">
        <f t="shared" si="11"/>
        <v>0</v>
      </c>
      <c r="K52">
        <f t="shared" si="11"/>
        <v>1</v>
      </c>
      <c r="L52">
        <f t="shared" si="11"/>
        <v>0</v>
      </c>
      <c r="M52">
        <f t="shared" si="11"/>
        <v>0</v>
      </c>
      <c r="N52">
        <f t="shared" si="11"/>
        <v>0</v>
      </c>
      <c r="O52">
        <f t="shared" si="11"/>
        <v>0</v>
      </c>
      <c r="P52">
        <f t="shared" si="11"/>
        <v>0</v>
      </c>
      <c r="Q52">
        <f t="shared" si="11"/>
        <v>0</v>
      </c>
      <c r="R52">
        <f t="shared" si="11"/>
        <v>0</v>
      </c>
      <c r="S52">
        <f t="shared" si="11"/>
        <v>0</v>
      </c>
      <c r="T52">
        <f t="shared" si="11"/>
        <v>0</v>
      </c>
      <c r="U52">
        <f t="shared" si="11"/>
        <v>0</v>
      </c>
      <c r="V52">
        <f t="shared" si="11"/>
        <v>0</v>
      </c>
      <c r="W52">
        <f t="shared" si="11"/>
        <v>1</v>
      </c>
      <c r="X52">
        <f t="shared" si="11"/>
        <v>1</v>
      </c>
      <c r="Y52">
        <f t="shared" si="11"/>
        <v>0</v>
      </c>
      <c r="Z52">
        <f t="shared" si="11"/>
        <v>0</v>
      </c>
      <c r="AA52">
        <f t="shared" si="11"/>
        <v>0</v>
      </c>
      <c r="AB52">
        <f t="shared" si="11"/>
        <v>0</v>
      </c>
      <c r="AC52">
        <f t="shared" si="11"/>
        <v>0</v>
      </c>
      <c r="AD52">
        <f t="shared" si="11"/>
        <v>0</v>
      </c>
      <c r="AE52">
        <f t="shared" si="11"/>
        <v>0</v>
      </c>
      <c r="AF52">
        <f t="shared" si="11"/>
        <v>0</v>
      </c>
      <c r="AG52">
        <f t="shared" si="11"/>
        <v>0</v>
      </c>
      <c r="AH52">
        <f t="shared" si="11"/>
        <v>0</v>
      </c>
      <c r="AI52">
        <f t="shared" si="11"/>
        <v>0</v>
      </c>
      <c r="AJ52">
        <f t="shared" si="11"/>
        <v>0</v>
      </c>
      <c r="AK52">
        <f t="shared" si="11"/>
        <v>0</v>
      </c>
      <c r="AL52">
        <f t="shared" si="11"/>
        <v>0</v>
      </c>
      <c r="AM52">
        <f t="shared" si="11"/>
        <v>0</v>
      </c>
      <c r="AN52">
        <f t="shared" si="11"/>
        <v>0</v>
      </c>
      <c r="AO52">
        <f t="shared" si="11"/>
        <v>0</v>
      </c>
      <c r="AP52">
        <f t="shared" si="11"/>
        <v>0</v>
      </c>
      <c r="AQ52">
        <f t="shared" si="11"/>
        <v>0</v>
      </c>
      <c r="AR52">
        <f t="shared" si="11"/>
        <v>0</v>
      </c>
      <c r="AS52">
        <f t="shared" si="11"/>
        <v>0</v>
      </c>
      <c r="AT52">
        <f t="shared" si="11"/>
        <v>0</v>
      </c>
      <c r="AU52">
        <f t="shared" si="11"/>
        <v>0</v>
      </c>
      <c r="AV52">
        <f t="shared" si="11"/>
        <v>0</v>
      </c>
      <c r="AW52">
        <f t="shared" si="11"/>
        <v>0</v>
      </c>
      <c r="AX52">
        <f t="shared" si="11"/>
        <v>0</v>
      </c>
      <c r="AY52">
        <f t="shared" si="11"/>
        <v>0</v>
      </c>
      <c r="AZ52">
        <f t="shared" si="11"/>
        <v>0</v>
      </c>
      <c r="BA52">
        <f t="shared" si="11"/>
        <v>0</v>
      </c>
      <c r="BB52">
        <f t="shared" si="11"/>
        <v>0</v>
      </c>
      <c r="BC52">
        <f t="shared" si="11"/>
        <v>0</v>
      </c>
      <c r="BD52">
        <f t="shared" si="11"/>
        <v>0</v>
      </c>
      <c r="BE52">
        <f t="shared" si="11"/>
        <v>0</v>
      </c>
      <c r="BF52">
        <f t="shared" si="11"/>
        <v>0</v>
      </c>
      <c r="BG52">
        <f t="shared" si="11"/>
        <v>0</v>
      </c>
      <c r="BH52">
        <f t="shared" si="11"/>
        <v>0</v>
      </c>
      <c r="BI52">
        <f t="shared" si="11"/>
        <v>0</v>
      </c>
      <c r="BJ52">
        <f t="shared" si="11"/>
        <v>0</v>
      </c>
      <c r="BK52">
        <f t="shared" si="11"/>
        <v>0</v>
      </c>
      <c r="BL52">
        <f t="shared" si="11"/>
        <v>0</v>
      </c>
      <c r="BM52">
        <f t="shared" si="11"/>
        <v>0</v>
      </c>
      <c r="BN52">
        <f t="shared" si="11"/>
        <v>0</v>
      </c>
      <c r="BO52">
        <f t="shared" si="0"/>
        <v>0</v>
      </c>
      <c r="BP52">
        <f t="shared" si="9"/>
        <v>0</v>
      </c>
      <c r="BQ52">
        <f t="shared" si="9"/>
        <v>0</v>
      </c>
      <c r="BR52">
        <f t="shared" si="9"/>
        <v>1</v>
      </c>
      <c r="BS52">
        <f t="shared" si="9"/>
        <v>0</v>
      </c>
      <c r="BT52">
        <f t="shared" si="9"/>
        <v>0</v>
      </c>
      <c r="BU52">
        <f t="shared" si="9"/>
        <v>0</v>
      </c>
      <c r="BV52">
        <f t="shared" si="9"/>
        <v>0</v>
      </c>
      <c r="BW52">
        <f t="shared" si="9"/>
        <v>0</v>
      </c>
      <c r="BX52">
        <f t="shared" si="9"/>
        <v>0</v>
      </c>
      <c r="BY52">
        <f t="shared" si="9"/>
        <v>0</v>
      </c>
      <c r="BZ52">
        <f t="shared" si="9"/>
        <v>0</v>
      </c>
      <c r="CA52">
        <f t="shared" si="9"/>
        <v>0</v>
      </c>
      <c r="CB52">
        <f t="shared" si="9"/>
        <v>0</v>
      </c>
      <c r="CC52">
        <f t="shared" si="9"/>
        <v>0</v>
      </c>
      <c r="CD52">
        <f t="shared" si="9"/>
        <v>0</v>
      </c>
      <c r="CE52">
        <f t="shared" si="9"/>
        <v>0</v>
      </c>
      <c r="CF52">
        <f t="shared" si="9"/>
        <v>0</v>
      </c>
      <c r="CG52">
        <f t="shared" si="9"/>
        <v>0</v>
      </c>
      <c r="CH52">
        <f t="shared" si="9"/>
        <v>0</v>
      </c>
      <c r="CI52">
        <f t="shared" si="9"/>
        <v>0</v>
      </c>
      <c r="CJ52">
        <f t="shared" si="9"/>
        <v>0</v>
      </c>
      <c r="CK52">
        <f t="shared" si="9"/>
        <v>0</v>
      </c>
      <c r="CL52">
        <f t="shared" si="9"/>
        <v>0</v>
      </c>
      <c r="CM52">
        <f t="shared" si="9"/>
        <v>0</v>
      </c>
      <c r="CN52">
        <f t="shared" si="9"/>
        <v>0</v>
      </c>
      <c r="CO52">
        <f t="shared" si="9"/>
        <v>0</v>
      </c>
      <c r="CP52">
        <f t="shared" si="9"/>
        <v>0</v>
      </c>
      <c r="CQ52">
        <f t="shared" si="9"/>
        <v>0</v>
      </c>
      <c r="CR52">
        <f t="shared" si="9"/>
        <v>0</v>
      </c>
      <c r="CS52">
        <f t="shared" si="9"/>
        <v>0</v>
      </c>
      <c r="CT52">
        <f t="shared" si="9"/>
        <v>0</v>
      </c>
    </row>
    <row r="53" spans="1:98" x14ac:dyDescent="0.3">
      <c r="A53">
        <f t="shared" si="2"/>
        <v>3</v>
      </c>
      <c r="B53" s="141" t="s">
        <v>14</v>
      </c>
      <c r="C53">
        <f t="shared" si="11"/>
        <v>0</v>
      </c>
      <c r="D53">
        <f t="shared" si="11"/>
        <v>0</v>
      </c>
      <c r="E53">
        <f t="shared" si="11"/>
        <v>0</v>
      </c>
      <c r="F53">
        <f t="shared" si="11"/>
        <v>0</v>
      </c>
      <c r="G53">
        <f t="shared" si="11"/>
        <v>0</v>
      </c>
      <c r="H53">
        <f t="shared" si="11"/>
        <v>0</v>
      </c>
      <c r="I53">
        <f t="shared" si="11"/>
        <v>0</v>
      </c>
      <c r="J53">
        <f t="shared" si="11"/>
        <v>0</v>
      </c>
      <c r="K53">
        <f t="shared" si="11"/>
        <v>1</v>
      </c>
      <c r="L53">
        <f t="shared" si="11"/>
        <v>0</v>
      </c>
      <c r="M53">
        <f t="shared" si="11"/>
        <v>0</v>
      </c>
      <c r="N53">
        <f t="shared" si="11"/>
        <v>0</v>
      </c>
      <c r="O53">
        <f t="shared" si="11"/>
        <v>0</v>
      </c>
      <c r="P53">
        <f t="shared" si="11"/>
        <v>0</v>
      </c>
      <c r="Q53">
        <f t="shared" si="11"/>
        <v>0</v>
      </c>
      <c r="R53">
        <f t="shared" si="11"/>
        <v>0</v>
      </c>
      <c r="S53">
        <f t="shared" si="11"/>
        <v>0</v>
      </c>
      <c r="T53">
        <f t="shared" si="11"/>
        <v>0</v>
      </c>
      <c r="U53">
        <f t="shared" si="11"/>
        <v>0</v>
      </c>
      <c r="V53">
        <f t="shared" si="11"/>
        <v>0</v>
      </c>
      <c r="W53">
        <f t="shared" si="11"/>
        <v>0</v>
      </c>
      <c r="X53">
        <f t="shared" si="11"/>
        <v>0</v>
      </c>
      <c r="Y53">
        <f t="shared" si="11"/>
        <v>0</v>
      </c>
      <c r="Z53">
        <f t="shared" si="11"/>
        <v>0</v>
      </c>
      <c r="AA53">
        <f t="shared" si="11"/>
        <v>0</v>
      </c>
      <c r="AB53">
        <f t="shared" si="11"/>
        <v>0</v>
      </c>
      <c r="AC53">
        <f t="shared" si="11"/>
        <v>0</v>
      </c>
      <c r="AD53">
        <f t="shared" si="11"/>
        <v>0</v>
      </c>
      <c r="AE53">
        <f t="shared" si="11"/>
        <v>0</v>
      </c>
      <c r="AF53">
        <f t="shared" si="11"/>
        <v>0</v>
      </c>
      <c r="AG53">
        <f t="shared" si="11"/>
        <v>1</v>
      </c>
      <c r="AH53">
        <f t="shared" si="11"/>
        <v>0</v>
      </c>
      <c r="AI53">
        <f t="shared" si="11"/>
        <v>0</v>
      </c>
      <c r="AJ53">
        <f t="shared" si="11"/>
        <v>1</v>
      </c>
      <c r="AK53">
        <f t="shared" si="11"/>
        <v>0</v>
      </c>
      <c r="AL53">
        <f t="shared" si="11"/>
        <v>0</v>
      </c>
      <c r="AM53">
        <f t="shared" si="11"/>
        <v>0</v>
      </c>
      <c r="AN53">
        <f t="shared" si="11"/>
        <v>0</v>
      </c>
      <c r="AO53">
        <f t="shared" si="11"/>
        <v>0</v>
      </c>
      <c r="AP53">
        <f t="shared" si="11"/>
        <v>0</v>
      </c>
      <c r="AQ53">
        <f t="shared" si="11"/>
        <v>0</v>
      </c>
      <c r="AR53">
        <f t="shared" si="11"/>
        <v>0</v>
      </c>
      <c r="AS53">
        <f t="shared" si="11"/>
        <v>0</v>
      </c>
      <c r="AT53">
        <f t="shared" si="11"/>
        <v>0</v>
      </c>
      <c r="AU53">
        <f t="shared" si="11"/>
        <v>0</v>
      </c>
      <c r="AV53">
        <f t="shared" si="11"/>
        <v>0</v>
      </c>
      <c r="AW53">
        <f t="shared" si="11"/>
        <v>0</v>
      </c>
      <c r="AX53">
        <f t="shared" si="11"/>
        <v>0</v>
      </c>
      <c r="AY53">
        <f t="shared" si="11"/>
        <v>0</v>
      </c>
      <c r="AZ53">
        <f t="shared" si="11"/>
        <v>0</v>
      </c>
      <c r="BA53">
        <f t="shared" si="11"/>
        <v>0</v>
      </c>
      <c r="BB53">
        <f t="shared" si="11"/>
        <v>0</v>
      </c>
      <c r="BC53">
        <f t="shared" si="11"/>
        <v>0</v>
      </c>
      <c r="BD53">
        <f t="shared" si="11"/>
        <v>0</v>
      </c>
      <c r="BE53">
        <f t="shared" si="11"/>
        <v>0</v>
      </c>
      <c r="BF53">
        <f t="shared" si="11"/>
        <v>0</v>
      </c>
      <c r="BG53">
        <f t="shared" si="11"/>
        <v>0</v>
      </c>
      <c r="BH53">
        <f t="shared" si="11"/>
        <v>0</v>
      </c>
      <c r="BI53">
        <f t="shared" si="11"/>
        <v>0</v>
      </c>
      <c r="BJ53">
        <f t="shared" si="11"/>
        <v>0</v>
      </c>
      <c r="BK53">
        <f t="shared" si="11"/>
        <v>0</v>
      </c>
      <c r="BL53">
        <f t="shared" si="11"/>
        <v>0</v>
      </c>
      <c r="BM53">
        <f t="shared" si="11"/>
        <v>0</v>
      </c>
      <c r="BN53">
        <f t="shared" si="11"/>
        <v>0</v>
      </c>
      <c r="BO53">
        <f t="shared" si="0"/>
        <v>0</v>
      </c>
      <c r="BP53">
        <f t="shared" si="9"/>
        <v>0</v>
      </c>
      <c r="BQ53">
        <f t="shared" si="9"/>
        <v>0</v>
      </c>
      <c r="BR53">
        <f t="shared" si="9"/>
        <v>0</v>
      </c>
      <c r="BS53">
        <f t="shared" si="9"/>
        <v>0</v>
      </c>
      <c r="BT53">
        <f t="shared" si="9"/>
        <v>0</v>
      </c>
      <c r="BU53">
        <f t="shared" si="9"/>
        <v>0</v>
      </c>
      <c r="BV53">
        <f t="shared" si="9"/>
        <v>0</v>
      </c>
      <c r="BW53">
        <f t="shared" si="9"/>
        <v>0</v>
      </c>
      <c r="BX53">
        <f t="shared" si="9"/>
        <v>0</v>
      </c>
      <c r="BY53">
        <f t="shared" si="9"/>
        <v>0</v>
      </c>
      <c r="BZ53">
        <f t="shared" si="9"/>
        <v>0</v>
      </c>
      <c r="CA53">
        <f t="shared" si="9"/>
        <v>0</v>
      </c>
      <c r="CB53">
        <f t="shared" si="9"/>
        <v>0</v>
      </c>
      <c r="CC53">
        <f t="shared" si="9"/>
        <v>0</v>
      </c>
      <c r="CD53">
        <f t="shared" si="9"/>
        <v>0</v>
      </c>
      <c r="CE53">
        <f t="shared" si="9"/>
        <v>0</v>
      </c>
      <c r="CF53">
        <f t="shared" si="9"/>
        <v>0</v>
      </c>
      <c r="CG53">
        <f t="shared" si="9"/>
        <v>0</v>
      </c>
      <c r="CH53">
        <f t="shared" si="9"/>
        <v>0</v>
      </c>
      <c r="CI53">
        <f t="shared" si="9"/>
        <v>0</v>
      </c>
      <c r="CJ53">
        <f t="shared" si="9"/>
        <v>0</v>
      </c>
      <c r="CK53">
        <f t="shared" si="9"/>
        <v>0</v>
      </c>
      <c r="CL53">
        <f t="shared" si="9"/>
        <v>0</v>
      </c>
      <c r="CM53">
        <f t="shared" si="9"/>
        <v>0</v>
      </c>
      <c r="CN53">
        <f t="shared" si="9"/>
        <v>0</v>
      </c>
      <c r="CO53">
        <f t="shared" si="9"/>
        <v>0</v>
      </c>
      <c r="CP53">
        <f t="shared" si="9"/>
        <v>0</v>
      </c>
      <c r="CQ53">
        <f t="shared" si="9"/>
        <v>0</v>
      </c>
      <c r="CR53">
        <f t="shared" si="9"/>
        <v>0</v>
      </c>
      <c r="CS53">
        <f t="shared" si="9"/>
        <v>0</v>
      </c>
      <c r="CT53">
        <f t="shared" si="9"/>
        <v>0</v>
      </c>
    </row>
    <row r="54" spans="1:98" x14ac:dyDescent="0.3">
      <c r="A54">
        <f t="shared" si="2"/>
        <v>2</v>
      </c>
      <c r="B54" s="141" t="s">
        <v>15</v>
      </c>
      <c r="C54">
        <f t="shared" si="11"/>
        <v>0</v>
      </c>
      <c r="D54">
        <f t="shared" si="11"/>
        <v>0</v>
      </c>
      <c r="E54">
        <f t="shared" si="11"/>
        <v>0</v>
      </c>
      <c r="F54">
        <f t="shared" si="11"/>
        <v>0</v>
      </c>
      <c r="G54">
        <f t="shared" si="11"/>
        <v>0</v>
      </c>
      <c r="H54">
        <f t="shared" si="11"/>
        <v>0</v>
      </c>
      <c r="I54">
        <f t="shared" si="11"/>
        <v>0</v>
      </c>
      <c r="J54">
        <f t="shared" si="11"/>
        <v>0</v>
      </c>
      <c r="K54">
        <f t="shared" si="11"/>
        <v>1</v>
      </c>
      <c r="L54">
        <f t="shared" si="11"/>
        <v>0</v>
      </c>
      <c r="M54">
        <f t="shared" si="11"/>
        <v>0</v>
      </c>
      <c r="N54">
        <f t="shared" si="11"/>
        <v>0</v>
      </c>
      <c r="O54">
        <f t="shared" si="11"/>
        <v>0</v>
      </c>
      <c r="P54">
        <f t="shared" si="11"/>
        <v>0</v>
      </c>
      <c r="Q54">
        <f t="shared" si="11"/>
        <v>0</v>
      </c>
      <c r="R54">
        <f t="shared" si="11"/>
        <v>0</v>
      </c>
      <c r="S54">
        <f t="shared" si="11"/>
        <v>0</v>
      </c>
      <c r="T54">
        <f t="shared" si="11"/>
        <v>0</v>
      </c>
      <c r="U54">
        <f t="shared" si="11"/>
        <v>0</v>
      </c>
      <c r="V54">
        <f t="shared" si="11"/>
        <v>0</v>
      </c>
      <c r="W54">
        <f t="shared" si="11"/>
        <v>0</v>
      </c>
      <c r="X54">
        <f t="shared" si="11"/>
        <v>0</v>
      </c>
      <c r="Y54">
        <f t="shared" si="11"/>
        <v>0</v>
      </c>
      <c r="Z54">
        <f t="shared" si="11"/>
        <v>0</v>
      </c>
      <c r="AA54">
        <f t="shared" si="11"/>
        <v>0</v>
      </c>
      <c r="AB54">
        <f t="shared" si="11"/>
        <v>0</v>
      </c>
      <c r="AC54">
        <f t="shared" si="11"/>
        <v>0</v>
      </c>
      <c r="AD54">
        <f t="shared" si="11"/>
        <v>0</v>
      </c>
      <c r="AE54">
        <f t="shared" si="11"/>
        <v>0</v>
      </c>
      <c r="AF54">
        <f t="shared" si="11"/>
        <v>0</v>
      </c>
      <c r="AG54">
        <f t="shared" si="11"/>
        <v>0</v>
      </c>
      <c r="AH54">
        <f t="shared" si="11"/>
        <v>1</v>
      </c>
      <c r="AI54">
        <f t="shared" si="11"/>
        <v>0</v>
      </c>
      <c r="AJ54">
        <f t="shared" si="11"/>
        <v>0</v>
      </c>
      <c r="AK54">
        <f t="shared" si="11"/>
        <v>0</v>
      </c>
      <c r="AL54">
        <f t="shared" si="11"/>
        <v>0</v>
      </c>
      <c r="AM54">
        <f t="shared" si="11"/>
        <v>0</v>
      </c>
      <c r="AN54">
        <f t="shared" si="11"/>
        <v>0</v>
      </c>
      <c r="AO54">
        <f t="shared" si="11"/>
        <v>0</v>
      </c>
      <c r="AP54">
        <f t="shared" si="11"/>
        <v>0</v>
      </c>
      <c r="AQ54">
        <f t="shared" si="11"/>
        <v>0</v>
      </c>
      <c r="AR54">
        <f t="shared" si="11"/>
        <v>0</v>
      </c>
      <c r="AS54">
        <f t="shared" si="11"/>
        <v>0</v>
      </c>
      <c r="AT54">
        <f t="shared" si="11"/>
        <v>0</v>
      </c>
      <c r="AU54">
        <f t="shared" si="11"/>
        <v>0</v>
      </c>
      <c r="AV54">
        <f t="shared" si="11"/>
        <v>0</v>
      </c>
      <c r="AW54">
        <f t="shared" si="11"/>
        <v>0</v>
      </c>
      <c r="AX54">
        <f t="shared" si="11"/>
        <v>0</v>
      </c>
      <c r="AY54">
        <f t="shared" si="11"/>
        <v>0</v>
      </c>
      <c r="AZ54">
        <f t="shared" si="11"/>
        <v>0</v>
      </c>
      <c r="BA54">
        <f t="shared" si="11"/>
        <v>0</v>
      </c>
      <c r="BB54">
        <f t="shared" si="11"/>
        <v>0</v>
      </c>
      <c r="BC54">
        <f t="shared" si="11"/>
        <v>0</v>
      </c>
      <c r="BD54">
        <f t="shared" si="11"/>
        <v>0</v>
      </c>
      <c r="BE54">
        <f t="shared" si="11"/>
        <v>0</v>
      </c>
      <c r="BF54">
        <f t="shared" si="11"/>
        <v>0</v>
      </c>
      <c r="BG54">
        <f t="shared" si="11"/>
        <v>0</v>
      </c>
      <c r="BH54">
        <f t="shared" si="11"/>
        <v>0</v>
      </c>
      <c r="BI54">
        <f t="shared" si="11"/>
        <v>0</v>
      </c>
      <c r="BJ54">
        <f t="shared" si="11"/>
        <v>0</v>
      </c>
      <c r="BK54">
        <f t="shared" si="11"/>
        <v>0</v>
      </c>
      <c r="BL54">
        <f t="shared" si="11"/>
        <v>0</v>
      </c>
      <c r="BM54">
        <f t="shared" si="11"/>
        <v>0</v>
      </c>
      <c r="BN54">
        <f t="shared" si="11"/>
        <v>0</v>
      </c>
      <c r="BO54">
        <f t="shared" si="0"/>
        <v>0</v>
      </c>
      <c r="BP54">
        <f t="shared" si="9"/>
        <v>0</v>
      </c>
      <c r="BQ54">
        <f t="shared" si="9"/>
        <v>0</v>
      </c>
      <c r="BR54">
        <f t="shared" si="9"/>
        <v>0</v>
      </c>
      <c r="BS54">
        <f t="shared" si="9"/>
        <v>0</v>
      </c>
      <c r="BT54">
        <f t="shared" si="9"/>
        <v>0</v>
      </c>
      <c r="BU54">
        <f t="shared" si="9"/>
        <v>0</v>
      </c>
      <c r="BV54">
        <f t="shared" si="9"/>
        <v>0</v>
      </c>
      <c r="BW54">
        <f t="shared" si="9"/>
        <v>0</v>
      </c>
      <c r="BX54">
        <f t="shared" si="9"/>
        <v>0</v>
      </c>
      <c r="BY54">
        <f t="shared" si="9"/>
        <v>0</v>
      </c>
      <c r="BZ54">
        <f t="shared" si="9"/>
        <v>0</v>
      </c>
      <c r="CA54">
        <f t="shared" si="9"/>
        <v>0</v>
      </c>
      <c r="CB54">
        <f t="shared" si="9"/>
        <v>0</v>
      </c>
      <c r="CC54">
        <f t="shared" si="9"/>
        <v>0</v>
      </c>
      <c r="CD54">
        <f t="shared" si="9"/>
        <v>0</v>
      </c>
      <c r="CE54">
        <f t="shared" si="9"/>
        <v>0</v>
      </c>
      <c r="CF54">
        <f t="shared" si="9"/>
        <v>0</v>
      </c>
      <c r="CG54">
        <f t="shared" si="9"/>
        <v>0</v>
      </c>
      <c r="CH54">
        <f t="shared" si="9"/>
        <v>0</v>
      </c>
      <c r="CI54">
        <f t="shared" si="9"/>
        <v>0</v>
      </c>
      <c r="CJ54">
        <f t="shared" si="9"/>
        <v>0</v>
      </c>
      <c r="CK54">
        <f t="shared" si="9"/>
        <v>0</v>
      </c>
      <c r="CL54">
        <f t="shared" si="9"/>
        <v>0</v>
      </c>
      <c r="CM54">
        <f t="shared" si="9"/>
        <v>0</v>
      </c>
      <c r="CN54">
        <f t="shared" si="9"/>
        <v>0</v>
      </c>
      <c r="CO54">
        <f t="shared" si="9"/>
        <v>0</v>
      </c>
      <c r="CP54">
        <f t="shared" si="9"/>
        <v>0</v>
      </c>
      <c r="CQ54">
        <f t="shared" si="9"/>
        <v>0</v>
      </c>
      <c r="CR54">
        <f t="shared" si="9"/>
        <v>0</v>
      </c>
      <c r="CS54">
        <f t="shared" si="9"/>
        <v>0</v>
      </c>
      <c r="CT54">
        <f t="shared" si="9"/>
        <v>0</v>
      </c>
    </row>
    <row r="55" spans="1:98" x14ac:dyDescent="0.3">
      <c r="A55">
        <f t="shared" si="2"/>
        <v>4</v>
      </c>
      <c r="B55" s="149" t="s">
        <v>16</v>
      </c>
      <c r="C55">
        <f t="shared" si="11"/>
        <v>1</v>
      </c>
      <c r="D55">
        <f t="shared" si="11"/>
        <v>0</v>
      </c>
      <c r="E55">
        <f t="shared" si="11"/>
        <v>0</v>
      </c>
      <c r="F55">
        <f t="shared" si="11"/>
        <v>0</v>
      </c>
      <c r="G55">
        <f t="shared" si="11"/>
        <v>0</v>
      </c>
      <c r="H55">
        <f t="shared" si="11"/>
        <v>0</v>
      </c>
      <c r="I55">
        <f t="shared" si="11"/>
        <v>0</v>
      </c>
      <c r="J55">
        <f t="shared" si="11"/>
        <v>0</v>
      </c>
      <c r="K55">
        <f t="shared" si="11"/>
        <v>1</v>
      </c>
      <c r="L55">
        <f t="shared" si="11"/>
        <v>0</v>
      </c>
      <c r="M55">
        <f t="shared" si="11"/>
        <v>0</v>
      </c>
      <c r="N55">
        <f t="shared" si="11"/>
        <v>0</v>
      </c>
      <c r="O55">
        <f t="shared" si="11"/>
        <v>0</v>
      </c>
      <c r="P55">
        <f t="shared" si="11"/>
        <v>0</v>
      </c>
      <c r="Q55">
        <f t="shared" si="11"/>
        <v>0</v>
      </c>
      <c r="R55">
        <f t="shared" si="11"/>
        <v>0</v>
      </c>
      <c r="S55">
        <f t="shared" si="11"/>
        <v>0</v>
      </c>
      <c r="T55">
        <f t="shared" si="11"/>
        <v>0</v>
      </c>
      <c r="U55">
        <f t="shared" si="11"/>
        <v>1</v>
      </c>
      <c r="V55">
        <f t="shared" si="11"/>
        <v>0</v>
      </c>
      <c r="W55">
        <f t="shared" si="11"/>
        <v>0</v>
      </c>
      <c r="X55">
        <f t="shared" si="11"/>
        <v>0</v>
      </c>
      <c r="Y55">
        <f t="shared" si="11"/>
        <v>0</v>
      </c>
      <c r="Z55">
        <f t="shared" si="11"/>
        <v>0</v>
      </c>
      <c r="AA55">
        <f t="shared" si="11"/>
        <v>0</v>
      </c>
      <c r="AB55">
        <f t="shared" si="11"/>
        <v>0</v>
      </c>
      <c r="AC55">
        <f t="shared" si="11"/>
        <v>0</v>
      </c>
      <c r="AD55">
        <f t="shared" si="11"/>
        <v>0</v>
      </c>
      <c r="AE55">
        <f t="shared" si="11"/>
        <v>0</v>
      </c>
      <c r="AF55">
        <f t="shared" si="11"/>
        <v>1</v>
      </c>
      <c r="AG55">
        <f t="shared" si="11"/>
        <v>0</v>
      </c>
      <c r="AH55">
        <f t="shared" si="11"/>
        <v>0</v>
      </c>
      <c r="AI55">
        <f t="shared" si="11"/>
        <v>0</v>
      </c>
      <c r="AJ55">
        <f t="shared" si="11"/>
        <v>0</v>
      </c>
      <c r="AK55">
        <f t="shared" si="11"/>
        <v>0</v>
      </c>
      <c r="AL55">
        <f t="shared" si="11"/>
        <v>0</v>
      </c>
      <c r="AM55">
        <f t="shared" si="11"/>
        <v>0</v>
      </c>
      <c r="AN55">
        <f t="shared" si="11"/>
        <v>0</v>
      </c>
      <c r="AO55">
        <f t="shared" si="11"/>
        <v>0</v>
      </c>
      <c r="AP55">
        <f t="shared" si="11"/>
        <v>0</v>
      </c>
      <c r="AQ55">
        <f t="shared" si="11"/>
        <v>0</v>
      </c>
      <c r="AR55">
        <f t="shared" si="11"/>
        <v>0</v>
      </c>
      <c r="AS55">
        <f t="shared" si="11"/>
        <v>0</v>
      </c>
      <c r="AT55">
        <f t="shared" si="11"/>
        <v>0</v>
      </c>
      <c r="AU55">
        <f t="shared" si="11"/>
        <v>0</v>
      </c>
      <c r="AV55">
        <f t="shared" si="11"/>
        <v>0</v>
      </c>
      <c r="AW55">
        <f t="shared" si="11"/>
        <v>0</v>
      </c>
      <c r="AX55">
        <f t="shared" si="11"/>
        <v>0</v>
      </c>
      <c r="AY55">
        <f t="shared" si="11"/>
        <v>0</v>
      </c>
      <c r="AZ55">
        <f t="shared" si="11"/>
        <v>0</v>
      </c>
      <c r="BA55">
        <f t="shared" si="11"/>
        <v>0</v>
      </c>
      <c r="BB55">
        <f t="shared" si="11"/>
        <v>0</v>
      </c>
      <c r="BC55">
        <f t="shared" si="11"/>
        <v>0</v>
      </c>
      <c r="BD55">
        <f t="shared" si="11"/>
        <v>0</v>
      </c>
      <c r="BE55">
        <f t="shared" si="11"/>
        <v>0</v>
      </c>
      <c r="BF55">
        <f t="shared" si="11"/>
        <v>0</v>
      </c>
      <c r="BG55">
        <f t="shared" si="11"/>
        <v>0</v>
      </c>
      <c r="BH55">
        <f t="shared" si="11"/>
        <v>0</v>
      </c>
      <c r="BI55">
        <f t="shared" si="11"/>
        <v>0</v>
      </c>
      <c r="BJ55">
        <f t="shared" si="11"/>
        <v>0</v>
      </c>
      <c r="BK55">
        <f t="shared" si="11"/>
        <v>0</v>
      </c>
      <c r="BL55">
        <f t="shared" si="11"/>
        <v>0</v>
      </c>
      <c r="BM55">
        <f t="shared" si="11"/>
        <v>0</v>
      </c>
      <c r="BN55">
        <f t="shared" ref="BN55:CT57" si="12">ABS(BM18)</f>
        <v>0</v>
      </c>
      <c r="BO55">
        <f t="shared" si="12"/>
        <v>0</v>
      </c>
      <c r="BP55">
        <f t="shared" si="12"/>
        <v>0</v>
      </c>
      <c r="BQ55">
        <f t="shared" si="12"/>
        <v>0</v>
      </c>
      <c r="BR55">
        <f t="shared" si="12"/>
        <v>0</v>
      </c>
      <c r="BS55">
        <f t="shared" si="12"/>
        <v>0</v>
      </c>
      <c r="BT55">
        <f t="shared" si="12"/>
        <v>0</v>
      </c>
      <c r="BU55">
        <f t="shared" si="12"/>
        <v>0</v>
      </c>
      <c r="BV55">
        <f t="shared" si="12"/>
        <v>0</v>
      </c>
      <c r="BW55">
        <f t="shared" si="12"/>
        <v>0</v>
      </c>
      <c r="BX55">
        <f t="shared" si="12"/>
        <v>0</v>
      </c>
      <c r="BY55">
        <f t="shared" si="12"/>
        <v>0</v>
      </c>
      <c r="BZ55">
        <f t="shared" si="12"/>
        <v>0</v>
      </c>
      <c r="CA55">
        <f t="shared" si="12"/>
        <v>0</v>
      </c>
      <c r="CB55">
        <f t="shared" si="12"/>
        <v>0</v>
      </c>
      <c r="CC55">
        <f t="shared" si="12"/>
        <v>0</v>
      </c>
      <c r="CD55">
        <f t="shared" si="12"/>
        <v>0</v>
      </c>
      <c r="CE55">
        <f t="shared" si="12"/>
        <v>0</v>
      </c>
      <c r="CF55">
        <f t="shared" si="12"/>
        <v>0</v>
      </c>
      <c r="CG55">
        <f t="shared" si="12"/>
        <v>0</v>
      </c>
      <c r="CH55">
        <f t="shared" si="12"/>
        <v>0</v>
      </c>
      <c r="CI55">
        <f t="shared" si="12"/>
        <v>0</v>
      </c>
      <c r="CJ55">
        <f t="shared" si="12"/>
        <v>0</v>
      </c>
      <c r="CK55">
        <f t="shared" si="12"/>
        <v>0</v>
      </c>
      <c r="CL55">
        <f t="shared" si="12"/>
        <v>0</v>
      </c>
      <c r="CM55">
        <f t="shared" si="12"/>
        <v>0</v>
      </c>
      <c r="CN55">
        <f t="shared" si="12"/>
        <v>0</v>
      </c>
      <c r="CO55">
        <f t="shared" si="12"/>
        <v>0</v>
      </c>
      <c r="CP55">
        <f t="shared" si="12"/>
        <v>0</v>
      </c>
      <c r="CQ55">
        <f t="shared" si="12"/>
        <v>0</v>
      </c>
      <c r="CR55">
        <f t="shared" si="12"/>
        <v>0</v>
      </c>
      <c r="CS55">
        <f t="shared" si="12"/>
        <v>0</v>
      </c>
      <c r="CT55">
        <f t="shared" si="12"/>
        <v>0</v>
      </c>
    </row>
    <row r="56" spans="1:98" x14ac:dyDescent="0.3">
      <c r="A56">
        <f t="shared" si="2"/>
        <v>1</v>
      </c>
      <c r="B56" s="149" t="s">
        <v>17</v>
      </c>
      <c r="C56">
        <f t="shared" ref="C56:R57" si="13">ABS(B19)</f>
        <v>0</v>
      </c>
      <c r="D56">
        <f t="shared" si="13"/>
        <v>0</v>
      </c>
      <c r="E56">
        <f t="shared" si="13"/>
        <v>0</v>
      </c>
      <c r="F56">
        <f t="shared" si="13"/>
        <v>0</v>
      </c>
      <c r="G56">
        <f t="shared" si="13"/>
        <v>0</v>
      </c>
      <c r="H56">
        <f t="shared" si="13"/>
        <v>0</v>
      </c>
      <c r="I56">
        <f t="shared" si="13"/>
        <v>0</v>
      </c>
      <c r="J56">
        <f t="shared" si="13"/>
        <v>0</v>
      </c>
      <c r="K56">
        <f t="shared" si="13"/>
        <v>1</v>
      </c>
      <c r="L56">
        <f t="shared" si="13"/>
        <v>0</v>
      </c>
      <c r="M56">
        <f t="shared" si="13"/>
        <v>0</v>
      </c>
      <c r="N56">
        <f t="shared" si="13"/>
        <v>0</v>
      </c>
      <c r="O56">
        <f t="shared" si="13"/>
        <v>0</v>
      </c>
      <c r="P56">
        <f t="shared" si="13"/>
        <v>0</v>
      </c>
      <c r="Q56">
        <f t="shared" si="13"/>
        <v>0</v>
      </c>
      <c r="R56">
        <f t="shared" si="13"/>
        <v>0</v>
      </c>
      <c r="S56">
        <f t="shared" ref="S56:AH57" si="14">ABS(R19)</f>
        <v>0</v>
      </c>
      <c r="T56">
        <f t="shared" si="14"/>
        <v>0</v>
      </c>
      <c r="U56">
        <f t="shared" si="14"/>
        <v>0</v>
      </c>
      <c r="V56">
        <f t="shared" si="14"/>
        <v>0</v>
      </c>
      <c r="W56">
        <f t="shared" si="14"/>
        <v>0</v>
      </c>
      <c r="X56">
        <f t="shared" si="14"/>
        <v>0</v>
      </c>
      <c r="Y56">
        <f t="shared" si="14"/>
        <v>0</v>
      </c>
      <c r="Z56">
        <f t="shared" si="14"/>
        <v>0</v>
      </c>
      <c r="AA56">
        <f t="shared" si="14"/>
        <v>0</v>
      </c>
      <c r="AB56">
        <f t="shared" si="14"/>
        <v>0</v>
      </c>
      <c r="AC56">
        <f t="shared" si="14"/>
        <v>0</v>
      </c>
      <c r="AD56">
        <f t="shared" si="14"/>
        <v>0</v>
      </c>
      <c r="AE56">
        <f t="shared" si="14"/>
        <v>0</v>
      </c>
      <c r="AF56">
        <f t="shared" si="14"/>
        <v>0</v>
      </c>
      <c r="AG56">
        <f t="shared" si="14"/>
        <v>0</v>
      </c>
      <c r="AH56">
        <f t="shared" si="14"/>
        <v>0</v>
      </c>
      <c r="AI56">
        <f t="shared" ref="AI56:AX57" si="15">ABS(AH19)</f>
        <v>0</v>
      </c>
      <c r="AJ56">
        <f t="shared" si="15"/>
        <v>0</v>
      </c>
      <c r="AK56">
        <f t="shared" si="15"/>
        <v>0</v>
      </c>
      <c r="AL56">
        <f t="shared" si="15"/>
        <v>0</v>
      </c>
      <c r="AM56">
        <f t="shared" si="15"/>
        <v>0</v>
      </c>
      <c r="AN56">
        <f t="shared" si="15"/>
        <v>0</v>
      </c>
      <c r="AO56">
        <f t="shared" si="15"/>
        <v>0</v>
      </c>
      <c r="AP56">
        <f t="shared" si="15"/>
        <v>0</v>
      </c>
      <c r="AQ56">
        <f t="shared" si="15"/>
        <v>0</v>
      </c>
      <c r="AR56">
        <f t="shared" si="15"/>
        <v>0</v>
      </c>
      <c r="AS56">
        <f t="shared" si="15"/>
        <v>0</v>
      </c>
      <c r="AT56">
        <f t="shared" si="15"/>
        <v>0</v>
      </c>
      <c r="AU56">
        <f t="shared" si="15"/>
        <v>0</v>
      </c>
      <c r="AV56">
        <f t="shared" si="15"/>
        <v>0</v>
      </c>
      <c r="AW56">
        <f t="shared" si="15"/>
        <v>0</v>
      </c>
      <c r="AX56">
        <f t="shared" si="15"/>
        <v>0</v>
      </c>
      <c r="AY56">
        <f t="shared" ref="AY56:BN57" si="16">ABS(AX19)</f>
        <v>0</v>
      </c>
      <c r="AZ56">
        <f t="shared" si="16"/>
        <v>0</v>
      </c>
      <c r="BA56">
        <f t="shared" si="16"/>
        <v>0</v>
      </c>
      <c r="BB56">
        <f t="shared" si="16"/>
        <v>0</v>
      </c>
      <c r="BC56">
        <f t="shared" si="16"/>
        <v>0</v>
      </c>
      <c r="BD56">
        <f t="shared" si="16"/>
        <v>0</v>
      </c>
      <c r="BE56">
        <f t="shared" si="16"/>
        <v>0</v>
      </c>
      <c r="BF56">
        <f t="shared" si="16"/>
        <v>0</v>
      </c>
      <c r="BG56">
        <f t="shared" si="16"/>
        <v>0</v>
      </c>
      <c r="BH56">
        <f t="shared" si="16"/>
        <v>0</v>
      </c>
      <c r="BI56">
        <f t="shared" si="16"/>
        <v>0</v>
      </c>
      <c r="BJ56">
        <f t="shared" si="16"/>
        <v>0</v>
      </c>
      <c r="BK56">
        <f t="shared" si="16"/>
        <v>0</v>
      </c>
      <c r="BL56">
        <f t="shared" si="16"/>
        <v>0</v>
      </c>
      <c r="BM56">
        <f t="shared" si="16"/>
        <v>0</v>
      </c>
      <c r="BN56">
        <f t="shared" si="16"/>
        <v>0</v>
      </c>
      <c r="BO56">
        <f t="shared" si="12"/>
        <v>0</v>
      </c>
      <c r="BP56">
        <f t="shared" si="12"/>
        <v>0</v>
      </c>
      <c r="BQ56">
        <f t="shared" si="12"/>
        <v>0</v>
      </c>
      <c r="BR56">
        <f t="shared" si="12"/>
        <v>0</v>
      </c>
      <c r="BS56">
        <f t="shared" si="12"/>
        <v>0</v>
      </c>
      <c r="BT56">
        <f t="shared" si="12"/>
        <v>0</v>
      </c>
      <c r="BU56">
        <f t="shared" si="12"/>
        <v>0</v>
      </c>
      <c r="BV56">
        <f t="shared" si="12"/>
        <v>0</v>
      </c>
      <c r="BW56">
        <f t="shared" si="12"/>
        <v>0</v>
      </c>
      <c r="BX56">
        <f t="shared" si="12"/>
        <v>0</v>
      </c>
      <c r="BY56">
        <f t="shared" si="12"/>
        <v>0</v>
      </c>
      <c r="BZ56">
        <f t="shared" si="12"/>
        <v>0</v>
      </c>
      <c r="CA56">
        <f t="shared" si="12"/>
        <v>0</v>
      </c>
      <c r="CB56">
        <f t="shared" si="12"/>
        <v>0</v>
      </c>
      <c r="CC56">
        <f t="shared" si="12"/>
        <v>0</v>
      </c>
      <c r="CD56">
        <f t="shared" si="12"/>
        <v>0</v>
      </c>
      <c r="CE56">
        <f t="shared" si="12"/>
        <v>0</v>
      </c>
      <c r="CF56">
        <f t="shared" si="12"/>
        <v>0</v>
      </c>
      <c r="CG56">
        <f t="shared" si="12"/>
        <v>0</v>
      </c>
      <c r="CH56">
        <f t="shared" si="12"/>
        <v>0</v>
      </c>
      <c r="CI56">
        <f t="shared" si="12"/>
        <v>0</v>
      </c>
      <c r="CJ56">
        <f t="shared" si="12"/>
        <v>0</v>
      </c>
      <c r="CK56">
        <f t="shared" si="12"/>
        <v>0</v>
      </c>
      <c r="CL56">
        <f t="shared" si="12"/>
        <v>0</v>
      </c>
      <c r="CM56">
        <f t="shared" si="12"/>
        <v>0</v>
      </c>
      <c r="CN56">
        <f t="shared" si="12"/>
        <v>0</v>
      </c>
      <c r="CO56">
        <f t="shared" si="12"/>
        <v>0</v>
      </c>
      <c r="CP56">
        <f t="shared" si="12"/>
        <v>0</v>
      </c>
      <c r="CQ56">
        <f t="shared" si="12"/>
        <v>0</v>
      </c>
      <c r="CR56">
        <f t="shared" si="12"/>
        <v>0</v>
      </c>
      <c r="CS56">
        <f t="shared" si="12"/>
        <v>0</v>
      </c>
      <c r="CT56">
        <f t="shared" si="12"/>
        <v>0</v>
      </c>
    </row>
    <row r="57" spans="1:98" x14ac:dyDescent="0.3">
      <c r="A57">
        <f t="shared" si="2"/>
        <v>9</v>
      </c>
      <c r="B57" s="141" t="s">
        <v>18</v>
      </c>
      <c r="C57">
        <f>ABS(B20)</f>
        <v>1</v>
      </c>
      <c r="D57">
        <f t="shared" si="13"/>
        <v>0</v>
      </c>
      <c r="E57">
        <f t="shared" si="13"/>
        <v>0</v>
      </c>
      <c r="F57">
        <f t="shared" si="13"/>
        <v>0</v>
      </c>
      <c r="G57">
        <f t="shared" si="13"/>
        <v>0</v>
      </c>
      <c r="H57">
        <f t="shared" si="13"/>
        <v>0</v>
      </c>
      <c r="I57">
        <f t="shared" si="13"/>
        <v>0</v>
      </c>
      <c r="J57">
        <f t="shared" si="13"/>
        <v>0</v>
      </c>
      <c r="K57">
        <f t="shared" si="13"/>
        <v>0</v>
      </c>
      <c r="L57">
        <f t="shared" si="13"/>
        <v>0</v>
      </c>
      <c r="M57">
        <f t="shared" si="13"/>
        <v>0</v>
      </c>
      <c r="N57">
        <f t="shared" si="13"/>
        <v>0</v>
      </c>
      <c r="O57">
        <f t="shared" si="13"/>
        <v>0</v>
      </c>
      <c r="P57">
        <f t="shared" si="13"/>
        <v>0</v>
      </c>
      <c r="Q57">
        <f t="shared" si="13"/>
        <v>0</v>
      </c>
      <c r="R57">
        <f t="shared" si="13"/>
        <v>0</v>
      </c>
      <c r="S57">
        <f t="shared" si="14"/>
        <v>1</v>
      </c>
      <c r="T57">
        <f t="shared" si="14"/>
        <v>0</v>
      </c>
      <c r="U57">
        <f t="shared" si="14"/>
        <v>0</v>
      </c>
      <c r="V57">
        <f t="shared" si="14"/>
        <v>0</v>
      </c>
      <c r="W57">
        <f t="shared" si="14"/>
        <v>0</v>
      </c>
      <c r="X57">
        <f t="shared" si="14"/>
        <v>0</v>
      </c>
      <c r="Y57">
        <f t="shared" si="14"/>
        <v>1</v>
      </c>
      <c r="Z57">
        <f t="shared" si="14"/>
        <v>0</v>
      </c>
      <c r="AA57">
        <f t="shared" si="14"/>
        <v>0</v>
      </c>
      <c r="AB57">
        <f t="shared" si="14"/>
        <v>1</v>
      </c>
      <c r="AC57">
        <f t="shared" si="14"/>
        <v>0</v>
      </c>
      <c r="AD57">
        <f t="shared" si="14"/>
        <v>0</v>
      </c>
      <c r="AE57">
        <f t="shared" si="14"/>
        <v>1</v>
      </c>
      <c r="AF57">
        <f t="shared" si="14"/>
        <v>0</v>
      </c>
      <c r="AG57">
        <f t="shared" si="14"/>
        <v>0</v>
      </c>
      <c r="AH57">
        <f t="shared" si="14"/>
        <v>0</v>
      </c>
      <c r="AI57">
        <f t="shared" si="15"/>
        <v>0</v>
      </c>
      <c r="AJ57">
        <f t="shared" si="15"/>
        <v>0</v>
      </c>
      <c r="AK57">
        <f t="shared" si="15"/>
        <v>0</v>
      </c>
      <c r="AL57">
        <f t="shared" si="15"/>
        <v>0</v>
      </c>
      <c r="AM57">
        <f t="shared" si="15"/>
        <v>0</v>
      </c>
      <c r="AN57">
        <f t="shared" si="15"/>
        <v>0</v>
      </c>
      <c r="AO57">
        <f t="shared" si="15"/>
        <v>0</v>
      </c>
      <c r="AP57">
        <f t="shared" si="15"/>
        <v>0</v>
      </c>
      <c r="AQ57">
        <f t="shared" si="15"/>
        <v>0</v>
      </c>
      <c r="AR57">
        <f t="shared" si="15"/>
        <v>0</v>
      </c>
      <c r="AS57">
        <f t="shared" si="15"/>
        <v>0</v>
      </c>
      <c r="AT57">
        <f t="shared" si="15"/>
        <v>1</v>
      </c>
      <c r="AU57">
        <f t="shared" si="15"/>
        <v>0</v>
      </c>
      <c r="AV57">
        <f t="shared" si="15"/>
        <v>0</v>
      </c>
      <c r="AW57">
        <f t="shared" si="15"/>
        <v>0</v>
      </c>
      <c r="AX57">
        <f t="shared" si="15"/>
        <v>0</v>
      </c>
      <c r="AY57">
        <f t="shared" si="16"/>
        <v>0</v>
      </c>
      <c r="AZ57">
        <f t="shared" si="16"/>
        <v>0</v>
      </c>
      <c r="BA57">
        <f t="shared" si="16"/>
        <v>0</v>
      </c>
      <c r="BB57">
        <f t="shared" si="16"/>
        <v>0</v>
      </c>
      <c r="BC57">
        <f t="shared" si="16"/>
        <v>0</v>
      </c>
      <c r="BD57">
        <f t="shared" si="16"/>
        <v>0</v>
      </c>
      <c r="BE57">
        <f t="shared" si="16"/>
        <v>0</v>
      </c>
      <c r="BF57">
        <f t="shared" si="16"/>
        <v>1</v>
      </c>
      <c r="BG57">
        <f t="shared" si="16"/>
        <v>0</v>
      </c>
      <c r="BH57">
        <f t="shared" si="16"/>
        <v>0</v>
      </c>
      <c r="BI57">
        <f t="shared" si="16"/>
        <v>0</v>
      </c>
      <c r="BJ57">
        <f t="shared" si="16"/>
        <v>0</v>
      </c>
      <c r="BK57">
        <f t="shared" si="16"/>
        <v>1</v>
      </c>
      <c r="BL57">
        <f t="shared" si="16"/>
        <v>0</v>
      </c>
      <c r="BM57">
        <f t="shared" si="16"/>
        <v>0</v>
      </c>
      <c r="BN57">
        <f t="shared" si="16"/>
        <v>0</v>
      </c>
      <c r="BO57">
        <f t="shared" si="12"/>
        <v>0</v>
      </c>
      <c r="BP57">
        <f t="shared" si="12"/>
        <v>0</v>
      </c>
      <c r="BQ57">
        <f t="shared" si="12"/>
        <v>0</v>
      </c>
      <c r="BR57">
        <f t="shared" si="12"/>
        <v>0</v>
      </c>
      <c r="BS57">
        <f t="shared" si="12"/>
        <v>1</v>
      </c>
      <c r="BT57">
        <f t="shared" si="12"/>
        <v>0</v>
      </c>
      <c r="BU57">
        <f t="shared" si="12"/>
        <v>0</v>
      </c>
      <c r="BV57">
        <f t="shared" si="12"/>
        <v>0</v>
      </c>
      <c r="BW57">
        <f t="shared" si="12"/>
        <v>0</v>
      </c>
      <c r="BX57">
        <f t="shared" si="12"/>
        <v>0</v>
      </c>
      <c r="BY57">
        <f t="shared" si="12"/>
        <v>0</v>
      </c>
      <c r="BZ57">
        <f t="shared" si="12"/>
        <v>0</v>
      </c>
      <c r="CA57">
        <f t="shared" si="12"/>
        <v>0</v>
      </c>
      <c r="CB57">
        <f t="shared" si="12"/>
        <v>0</v>
      </c>
      <c r="CC57">
        <f t="shared" si="12"/>
        <v>0</v>
      </c>
      <c r="CD57">
        <f t="shared" si="12"/>
        <v>0</v>
      </c>
      <c r="CE57">
        <f t="shared" si="12"/>
        <v>0</v>
      </c>
      <c r="CF57">
        <f t="shared" si="12"/>
        <v>0</v>
      </c>
      <c r="CG57">
        <f t="shared" si="12"/>
        <v>0</v>
      </c>
      <c r="CH57">
        <f t="shared" si="12"/>
        <v>0</v>
      </c>
      <c r="CI57">
        <f t="shared" si="12"/>
        <v>0</v>
      </c>
      <c r="CJ57">
        <f t="shared" si="12"/>
        <v>0</v>
      </c>
      <c r="CK57">
        <f t="shared" si="12"/>
        <v>0</v>
      </c>
      <c r="CL57">
        <f t="shared" si="12"/>
        <v>0</v>
      </c>
      <c r="CM57">
        <f t="shared" si="12"/>
        <v>0</v>
      </c>
      <c r="CN57">
        <f t="shared" si="12"/>
        <v>0</v>
      </c>
      <c r="CO57">
        <f t="shared" si="12"/>
        <v>0</v>
      </c>
      <c r="CP57">
        <f t="shared" si="12"/>
        <v>0</v>
      </c>
      <c r="CQ57">
        <f t="shared" si="12"/>
        <v>0</v>
      </c>
      <c r="CR57">
        <f t="shared" si="12"/>
        <v>0</v>
      </c>
      <c r="CS57">
        <f t="shared" si="12"/>
        <v>0</v>
      </c>
      <c r="CT57">
        <f t="shared" si="12"/>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E1EA3-5D42-442F-9C43-45498D4E27B7}">
  <dimension ref="A1:CS26"/>
  <sheetViews>
    <sheetView workbookViewId="0"/>
  </sheetViews>
  <sheetFormatPr defaultRowHeight="14.4" x14ac:dyDescent="0.3"/>
  <sheetData>
    <row r="1" spans="1:97" x14ac:dyDescent="0.3">
      <c r="A1" s="141"/>
      <c r="B1" s="141" t="s">
        <v>157</v>
      </c>
      <c r="C1" s="141" t="s">
        <v>126</v>
      </c>
      <c r="D1" s="141" t="s">
        <v>127</v>
      </c>
      <c r="E1" s="141" t="s">
        <v>161</v>
      </c>
      <c r="F1" s="141" t="s">
        <v>163</v>
      </c>
      <c r="G1" s="141" t="s">
        <v>165</v>
      </c>
      <c r="H1" s="141" t="s">
        <v>167</v>
      </c>
      <c r="I1" s="141" t="s">
        <v>105</v>
      </c>
      <c r="J1" s="141" t="s">
        <v>84</v>
      </c>
      <c r="K1" s="141" t="s">
        <v>78</v>
      </c>
      <c r="L1" s="141" t="s">
        <v>65</v>
      </c>
      <c r="M1" s="142" t="s">
        <v>172</v>
      </c>
      <c r="N1" s="141" t="s">
        <v>67</v>
      </c>
      <c r="O1" s="141" t="s">
        <v>175</v>
      </c>
      <c r="P1" s="141" t="s">
        <v>177</v>
      </c>
      <c r="Q1" s="141" t="s">
        <v>91</v>
      </c>
      <c r="R1" s="141" t="s">
        <v>117</v>
      </c>
      <c r="S1" s="141" t="s">
        <v>100</v>
      </c>
      <c r="T1" s="141" t="s">
        <v>182</v>
      </c>
      <c r="U1" s="141" t="s">
        <v>102</v>
      </c>
      <c r="V1" s="141" t="s">
        <v>133</v>
      </c>
      <c r="W1" s="141" t="s">
        <v>123</v>
      </c>
      <c r="X1" s="141" t="s">
        <v>187</v>
      </c>
      <c r="Y1" s="142" t="s">
        <v>188</v>
      </c>
      <c r="Z1" s="141" t="s">
        <v>76</v>
      </c>
      <c r="AA1" s="141" t="s">
        <v>94</v>
      </c>
      <c r="AB1" s="161" t="s">
        <v>99</v>
      </c>
      <c r="AC1" s="141" t="s">
        <v>77</v>
      </c>
      <c r="AD1" s="141" t="s">
        <v>66</v>
      </c>
      <c r="AE1" s="141" t="s">
        <v>110</v>
      </c>
      <c r="AF1" s="141" t="s">
        <v>85</v>
      </c>
      <c r="AG1" s="141" t="s">
        <v>86</v>
      </c>
      <c r="AH1" s="141" t="s">
        <v>195</v>
      </c>
      <c r="AI1" s="141" t="s">
        <v>197</v>
      </c>
      <c r="AJ1" s="141" t="s">
        <v>199</v>
      </c>
      <c r="AK1" s="142" t="s">
        <v>200</v>
      </c>
      <c r="AL1" s="141" t="s">
        <v>202</v>
      </c>
      <c r="AM1" s="141" t="s">
        <v>204</v>
      </c>
      <c r="AN1" s="141" t="s">
        <v>206</v>
      </c>
      <c r="AO1" s="141" t="s">
        <v>208</v>
      </c>
      <c r="AP1" s="141" t="s">
        <v>210</v>
      </c>
      <c r="AQ1" s="141" t="s">
        <v>212</v>
      </c>
      <c r="AR1" s="141" t="s">
        <v>214</v>
      </c>
      <c r="AS1" s="141" t="s">
        <v>216</v>
      </c>
      <c r="AT1" s="141" t="s">
        <v>218</v>
      </c>
      <c r="AU1" s="141" t="s">
        <v>220</v>
      </c>
      <c r="AV1" s="141" t="s">
        <v>222</v>
      </c>
      <c r="AW1" s="142" t="s">
        <v>223</v>
      </c>
      <c r="AX1" s="141" t="s">
        <v>225</v>
      </c>
      <c r="AY1" s="141" t="s">
        <v>227</v>
      </c>
      <c r="AZ1" s="141" t="s">
        <v>229</v>
      </c>
      <c r="BA1" s="141" t="s">
        <v>231</v>
      </c>
      <c r="BB1" s="141" t="s">
        <v>233</v>
      </c>
      <c r="BC1" s="141" t="s">
        <v>235</v>
      </c>
      <c r="BD1" s="141" t="s">
        <v>237</v>
      </c>
      <c r="BE1" s="141" t="s">
        <v>239</v>
      </c>
      <c r="BF1" s="141" t="s">
        <v>241</v>
      </c>
      <c r="BG1" s="141" t="s">
        <v>243</v>
      </c>
      <c r="BH1" s="141" t="s">
        <v>245</v>
      </c>
      <c r="BI1" s="142" t="s">
        <v>246</v>
      </c>
      <c r="BJ1" s="141" t="s">
        <v>79</v>
      </c>
      <c r="BK1" s="141" t="s">
        <v>68</v>
      </c>
      <c r="BL1" s="141" t="s">
        <v>250</v>
      </c>
      <c r="BM1" s="141" t="s">
        <v>252</v>
      </c>
      <c r="BN1" s="141" t="s">
        <v>113</v>
      </c>
      <c r="BO1" s="141" t="s">
        <v>396</v>
      </c>
      <c r="BP1" s="141" t="s">
        <v>257</v>
      </c>
      <c r="BQ1" s="141" t="s">
        <v>259</v>
      </c>
      <c r="BR1" s="141" t="s">
        <v>98</v>
      </c>
      <c r="BS1" s="141" t="s">
        <v>262</v>
      </c>
      <c r="BT1" s="141" t="s">
        <v>264</v>
      </c>
      <c r="BU1" s="142" t="s">
        <v>265</v>
      </c>
      <c r="BV1" s="141" t="s">
        <v>267</v>
      </c>
      <c r="BW1" s="141" t="s">
        <v>269</v>
      </c>
      <c r="BX1" s="141" t="s">
        <v>271</v>
      </c>
      <c r="BY1" s="141" t="s">
        <v>273</v>
      </c>
      <c r="BZ1" s="141" t="s">
        <v>275</v>
      </c>
      <c r="CA1" s="141" t="s">
        <v>40</v>
      </c>
      <c r="CB1" s="141" t="s">
        <v>41</v>
      </c>
      <c r="CC1" s="141" t="s">
        <v>42</v>
      </c>
      <c r="CD1" s="141" t="s">
        <v>43</v>
      </c>
      <c r="CE1" s="141" t="s">
        <v>44</v>
      </c>
      <c r="CF1" s="141" t="s">
        <v>282</v>
      </c>
      <c r="CG1" s="142" t="s">
        <v>283</v>
      </c>
      <c r="CH1" s="141" t="s">
        <v>285</v>
      </c>
      <c r="CI1" s="141" t="s">
        <v>287</v>
      </c>
      <c r="CJ1" s="141" t="s">
        <v>289</v>
      </c>
      <c r="CK1" s="141" t="s">
        <v>291</v>
      </c>
      <c r="CL1" s="141" t="s">
        <v>293</v>
      </c>
      <c r="CM1" s="141" t="s">
        <v>295</v>
      </c>
      <c r="CN1" s="141" t="s">
        <v>297</v>
      </c>
      <c r="CO1" s="141" t="s">
        <v>299</v>
      </c>
      <c r="CP1" s="141" t="s">
        <v>301</v>
      </c>
      <c r="CQ1" s="141" t="s">
        <v>302</v>
      </c>
      <c r="CR1" s="141" t="s">
        <v>303</v>
      </c>
      <c r="CS1" s="142" t="s">
        <v>304</v>
      </c>
    </row>
    <row r="2" spans="1:97" x14ac:dyDescent="0.3">
      <c r="A2" s="141" t="s">
        <v>0</v>
      </c>
      <c r="B2" s="143">
        <v>0</v>
      </c>
      <c r="C2" s="143"/>
      <c r="D2" s="162"/>
      <c r="E2" s="143"/>
      <c r="F2" s="143"/>
      <c r="G2" s="143"/>
      <c r="H2" s="143"/>
      <c r="I2" s="143"/>
      <c r="J2" s="143"/>
      <c r="K2" s="143"/>
      <c r="L2" s="143"/>
      <c r="M2" s="143"/>
      <c r="N2" s="143"/>
      <c r="O2" s="143"/>
      <c r="P2" s="143"/>
      <c r="Q2" s="162"/>
      <c r="R2" s="143"/>
      <c r="S2" s="143"/>
      <c r="T2" s="143"/>
      <c r="U2" s="143"/>
      <c r="V2" s="143"/>
      <c r="W2" s="143"/>
      <c r="X2" s="143"/>
      <c r="Y2" s="143"/>
      <c r="Z2" s="143"/>
      <c r="AA2" s="143"/>
      <c r="AB2" s="143"/>
      <c r="AC2" s="143"/>
      <c r="AD2" s="143"/>
      <c r="AE2" s="143"/>
      <c r="AF2" s="143"/>
      <c r="AG2" s="160">
        <v>-1</v>
      </c>
      <c r="AH2" s="143"/>
      <c r="AI2" s="143"/>
      <c r="AJ2" s="143"/>
      <c r="AK2" s="143"/>
      <c r="AL2" s="143"/>
      <c r="AM2" s="143"/>
      <c r="AN2" s="143"/>
      <c r="AO2" s="143"/>
      <c r="AP2" s="143"/>
      <c r="AQ2" s="143"/>
      <c r="AR2" s="143"/>
      <c r="AS2" s="143"/>
      <c r="AT2" s="143"/>
      <c r="AU2" s="143"/>
      <c r="AV2" s="143"/>
      <c r="AW2" s="143"/>
      <c r="AX2" s="143"/>
      <c r="AY2" s="143"/>
      <c r="AZ2" s="143"/>
      <c r="BA2" s="143"/>
      <c r="BB2" s="143"/>
      <c r="BC2" s="143"/>
      <c r="BD2" s="143"/>
      <c r="BE2" s="143"/>
      <c r="BF2" s="143"/>
      <c r="BG2" s="143"/>
      <c r="BH2" s="143"/>
      <c r="BI2" s="143"/>
      <c r="BJ2" s="143"/>
      <c r="BK2" s="160">
        <v>-1</v>
      </c>
      <c r="BL2" s="143"/>
      <c r="BM2" s="143"/>
      <c r="BN2" s="143"/>
      <c r="BO2" s="143"/>
      <c r="BP2" s="143"/>
      <c r="BQ2" s="143"/>
      <c r="BR2" s="143"/>
      <c r="BS2" s="143"/>
      <c r="BT2" s="143"/>
      <c r="BU2" s="143"/>
      <c r="BV2" s="143"/>
      <c r="BW2" s="143"/>
      <c r="BX2" s="143"/>
      <c r="BY2" s="143"/>
      <c r="BZ2" s="143"/>
      <c r="CA2" s="143"/>
      <c r="CB2" s="143"/>
      <c r="CC2" s="143"/>
      <c r="CD2" s="143"/>
      <c r="CE2" s="143"/>
      <c r="CF2" s="143"/>
      <c r="CG2" s="143"/>
      <c r="CH2" s="143"/>
      <c r="CI2" s="143"/>
      <c r="CJ2" s="143"/>
      <c r="CK2" s="143"/>
      <c r="CL2" s="143"/>
      <c r="CM2" s="143"/>
      <c r="CN2" s="143"/>
      <c r="CO2" s="143"/>
      <c r="CP2" s="143"/>
      <c r="CQ2" s="143"/>
      <c r="CR2" s="143"/>
      <c r="CS2" s="143"/>
    </row>
    <row r="3" spans="1:97" x14ac:dyDescent="0.3">
      <c r="A3" s="141" t="s">
        <v>1</v>
      </c>
      <c r="B3" s="143"/>
      <c r="C3" s="143"/>
      <c r="D3" s="143"/>
      <c r="E3" s="143"/>
      <c r="F3" s="143"/>
      <c r="G3" s="143"/>
      <c r="H3" s="143"/>
      <c r="I3" s="143"/>
      <c r="J3" s="143"/>
      <c r="K3" s="143"/>
      <c r="L3" s="143"/>
      <c r="M3" s="143"/>
      <c r="N3" s="143"/>
      <c r="O3" s="143"/>
      <c r="P3" s="143"/>
      <c r="Q3" s="143"/>
      <c r="R3" s="143"/>
      <c r="S3" s="160">
        <v>-1</v>
      </c>
      <c r="T3" s="143"/>
      <c r="U3" s="143"/>
      <c r="V3" s="143"/>
      <c r="W3" s="143"/>
      <c r="X3" s="143"/>
      <c r="Y3" s="143"/>
      <c r="Z3" s="160">
        <v>-1</v>
      </c>
      <c r="AA3" s="160">
        <v>-1</v>
      </c>
      <c r="AB3" s="143"/>
      <c r="AC3" s="143"/>
      <c r="AD3" s="143"/>
      <c r="AE3" s="143"/>
      <c r="AF3" s="143"/>
      <c r="AG3" s="160">
        <v>-1</v>
      </c>
      <c r="AH3" s="143"/>
      <c r="AI3" s="143"/>
      <c r="AJ3" s="143"/>
      <c r="AK3" s="143"/>
      <c r="AL3" s="143"/>
      <c r="AM3" s="143"/>
      <c r="AN3" s="143"/>
      <c r="AO3" s="143"/>
      <c r="AP3" s="143"/>
      <c r="AQ3" s="143"/>
      <c r="AR3" s="143"/>
      <c r="AS3" s="143"/>
      <c r="AT3" s="143"/>
      <c r="AU3" s="143"/>
      <c r="AV3" s="143"/>
      <c r="AW3" s="143"/>
      <c r="AX3" s="143"/>
      <c r="AY3" s="143"/>
      <c r="AZ3" s="143"/>
      <c r="BA3" s="143"/>
      <c r="BB3" s="143"/>
      <c r="BC3" s="143"/>
      <c r="BD3" s="143"/>
      <c r="BE3" s="148">
        <v>1</v>
      </c>
      <c r="BF3" s="143"/>
      <c r="BG3" s="143"/>
      <c r="BH3" s="143"/>
      <c r="BI3" s="143"/>
      <c r="BJ3" s="143"/>
      <c r="BK3" s="143"/>
      <c r="BL3" s="143"/>
      <c r="BM3" s="143"/>
      <c r="BN3" s="143"/>
      <c r="BO3" s="143"/>
      <c r="BP3" s="143"/>
      <c r="BQ3" s="143"/>
      <c r="BR3" s="160">
        <v>-1</v>
      </c>
      <c r="BS3" s="143"/>
      <c r="BT3" s="143"/>
      <c r="BU3" s="143"/>
      <c r="BV3" s="143"/>
      <c r="BW3" s="143"/>
      <c r="BX3" s="143"/>
      <c r="BY3" s="143"/>
      <c r="BZ3" s="143"/>
      <c r="CA3" s="143"/>
      <c r="CB3" s="143"/>
      <c r="CC3" s="143"/>
      <c r="CD3" s="143"/>
      <c r="CE3" s="143"/>
      <c r="CF3" s="143"/>
      <c r="CG3" s="143"/>
      <c r="CH3" s="143"/>
      <c r="CI3" s="143"/>
      <c r="CJ3" s="143"/>
      <c r="CK3" s="143"/>
      <c r="CL3" s="143"/>
      <c r="CM3" s="143"/>
      <c r="CN3" s="143"/>
      <c r="CO3" s="143"/>
      <c r="CP3" s="143"/>
      <c r="CQ3" s="143"/>
      <c r="CR3" s="143"/>
      <c r="CS3" s="143"/>
    </row>
    <row r="4" spans="1:97" x14ac:dyDescent="0.3">
      <c r="A4" s="141" t="s">
        <v>2</v>
      </c>
      <c r="B4" s="148">
        <v>1</v>
      </c>
      <c r="C4" s="143"/>
      <c r="D4" s="143"/>
      <c r="E4" s="143"/>
      <c r="F4" s="143"/>
      <c r="G4" s="143"/>
      <c r="H4" s="143"/>
      <c r="I4" s="143"/>
      <c r="J4" s="143"/>
      <c r="K4" s="143"/>
      <c r="L4" s="143"/>
      <c r="M4" s="143"/>
      <c r="N4" s="143"/>
      <c r="O4" s="148">
        <v>1</v>
      </c>
      <c r="P4" s="143"/>
      <c r="Q4" s="143"/>
      <c r="R4" s="143"/>
      <c r="S4" s="143"/>
      <c r="T4" s="143"/>
      <c r="U4" s="143"/>
      <c r="V4" s="143"/>
      <c r="W4" s="143"/>
      <c r="X4" s="143"/>
      <c r="Y4" s="143"/>
      <c r="Z4" s="143"/>
      <c r="AA4" s="143"/>
      <c r="AB4" s="143"/>
      <c r="AC4" s="143"/>
      <c r="AD4" s="143"/>
      <c r="AE4" s="162"/>
      <c r="AF4" s="143"/>
      <c r="AG4" s="143"/>
      <c r="AH4" s="143"/>
      <c r="AI4" s="143"/>
      <c r="AJ4" s="143"/>
      <c r="AK4" s="143"/>
      <c r="AL4" s="143"/>
      <c r="AM4" s="143"/>
      <c r="AN4" s="143"/>
      <c r="AO4" s="143"/>
      <c r="AP4" s="143"/>
      <c r="AQ4" s="143"/>
      <c r="AR4" s="143"/>
      <c r="AS4" s="143"/>
      <c r="AT4" s="143"/>
      <c r="AU4" s="143"/>
      <c r="AV4" s="143"/>
      <c r="AW4" s="143"/>
      <c r="AX4" s="143"/>
      <c r="AY4" s="143"/>
      <c r="AZ4" s="143"/>
      <c r="BA4" s="143"/>
      <c r="BB4" s="143"/>
      <c r="BC4" s="143"/>
      <c r="BD4" s="143"/>
      <c r="BE4" s="143"/>
      <c r="BF4" s="143"/>
      <c r="BG4" s="143"/>
      <c r="BH4" s="143"/>
      <c r="BI4" s="143"/>
      <c r="BJ4" s="143"/>
      <c r="BK4" s="143"/>
      <c r="BL4" s="143"/>
      <c r="BM4" s="143"/>
      <c r="BN4" s="143"/>
      <c r="BO4" s="143"/>
      <c r="BP4" s="143"/>
      <c r="BQ4" s="143"/>
      <c r="BR4" s="143"/>
      <c r="BS4" s="143"/>
      <c r="BT4" s="143"/>
      <c r="BU4" s="143"/>
      <c r="BV4" s="143"/>
      <c r="BW4" s="143"/>
      <c r="BX4" s="143"/>
      <c r="BY4" s="143"/>
      <c r="BZ4" s="143"/>
      <c r="CA4" s="143"/>
      <c r="CB4" s="143"/>
      <c r="CC4" s="143"/>
      <c r="CD4" s="143"/>
      <c r="CE4" s="143"/>
      <c r="CF4" s="143"/>
      <c r="CG4" s="143"/>
      <c r="CH4" s="143"/>
      <c r="CI4" s="143"/>
      <c r="CJ4" s="143"/>
      <c r="CK4" s="143"/>
      <c r="CL4" s="143"/>
      <c r="CM4" s="143"/>
      <c r="CN4" s="143"/>
      <c r="CO4" s="143"/>
      <c r="CP4" s="143"/>
      <c r="CQ4" s="143"/>
      <c r="CR4" s="143"/>
      <c r="CS4" s="143"/>
    </row>
    <row r="5" spans="1:97" x14ac:dyDescent="0.3">
      <c r="A5" s="141" t="s">
        <v>3</v>
      </c>
      <c r="B5" s="143"/>
      <c r="C5" s="143"/>
      <c r="D5" s="143"/>
      <c r="E5" s="143"/>
      <c r="F5" s="143"/>
      <c r="G5" s="143"/>
      <c r="H5" s="143"/>
      <c r="I5" s="143"/>
      <c r="J5" s="143"/>
      <c r="K5" s="143"/>
      <c r="L5" s="143"/>
      <c r="M5" s="143"/>
      <c r="N5" s="143"/>
      <c r="O5" s="143"/>
      <c r="P5" s="143"/>
      <c r="Q5" s="143"/>
      <c r="R5" s="143"/>
      <c r="S5" s="143"/>
      <c r="T5" s="143"/>
      <c r="U5" s="143"/>
      <c r="V5" s="143"/>
      <c r="W5" s="143"/>
      <c r="X5" s="143"/>
      <c r="Y5" s="143"/>
      <c r="Z5" s="143"/>
      <c r="AA5" s="143"/>
      <c r="AB5" s="143"/>
      <c r="AC5" s="143"/>
      <c r="AD5" s="143"/>
      <c r="AE5" s="143"/>
      <c r="AF5" s="143"/>
      <c r="AG5" s="143"/>
      <c r="AH5" s="143"/>
      <c r="AI5" s="143"/>
      <c r="AJ5" s="143"/>
      <c r="AK5" s="143"/>
      <c r="AL5" s="143"/>
      <c r="AM5" s="143"/>
      <c r="AN5" s="143"/>
      <c r="AO5" s="143"/>
      <c r="AP5" s="143"/>
      <c r="AQ5" s="143"/>
      <c r="AR5" s="143"/>
      <c r="AS5" s="143"/>
      <c r="AT5" s="143"/>
      <c r="AU5" s="143"/>
      <c r="AV5" s="143"/>
      <c r="AW5" s="143"/>
      <c r="AX5" s="143"/>
      <c r="AY5" s="143"/>
      <c r="AZ5" s="143"/>
      <c r="BA5" s="143"/>
      <c r="BB5" s="143"/>
      <c r="BC5" s="143"/>
      <c r="BD5" s="143"/>
      <c r="BE5" s="143"/>
      <c r="BF5" s="143"/>
      <c r="BG5" s="143"/>
      <c r="BH5" s="143"/>
      <c r="BI5" s="143"/>
      <c r="BJ5" s="143"/>
      <c r="BK5" s="143"/>
      <c r="BL5" s="143"/>
      <c r="BM5" s="143"/>
      <c r="BN5" s="143"/>
      <c r="BO5" s="143"/>
      <c r="BP5" s="143"/>
      <c r="BQ5" s="143"/>
      <c r="BR5" s="143"/>
      <c r="BS5" s="143"/>
      <c r="BT5" s="143"/>
      <c r="BU5" s="143"/>
      <c r="BV5" s="143"/>
      <c r="BW5" s="143"/>
      <c r="BX5" s="143"/>
      <c r="BY5" s="143"/>
      <c r="BZ5" s="143"/>
      <c r="CA5" s="143"/>
      <c r="CB5" s="143"/>
      <c r="CC5" s="143"/>
      <c r="CD5" s="143"/>
      <c r="CE5" s="143"/>
      <c r="CF5" s="143"/>
      <c r="CG5" s="143"/>
      <c r="CH5" s="143"/>
      <c r="CI5" s="143"/>
      <c r="CJ5" s="143"/>
      <c r="CK5" s="143"/>
      <c r="CL5" s="143"/>
      <c r="CM5" s="143"/>
      <c r="CN5" s="143"/>
      <c r="CO5" s="143"/>
      <c r="CP5" s="143"/>
      <c r="CQ5" s="143"/>
      <c r="CR5" s="143"/>
      <c r="CS5" s="143"/>
    </row>
    <row r="6" spans="1:97" x14ac:dyDescent="0.3">
      <c r="A6" s="141" t="s">
        <v>92</v>
      </c>
      <c r="B6" s="143"/>
      <c r="C6" s="143"/>
      <c r="D6" s="148">
        <v>1</v>
      </c>
      <c r="E6" s="143"/>
      <c r="F6" s="143"/>
      <c r="G6" s="143"/>
      <c r="H6" s="143"/>
      <c r="I6" s="143"/>
      <c r="J6" s="143"/>
      <c r="K6" s="143"/>
      <c r="L6" s="143"/>
      <c r="M6" s="143"/>
      <c r="N6" s="143"/>
      <c r="O6" s="143"/>
      <c r="P6" s="143"/>
      <c r="Q6" s="143"/>
      <c r="R6" s="143"/>
      <c r="S6" s="143"/>
      <c r="T6" s="160">
        <v>-1</v>
      </c>
      <c r="U6" s="143"/>
      <c r="V6" s="143"/>
      <c r="W6" s="160">
        <v>-1</v>
      </c>
      <c r="X6" s="160">
        <v>-1</v>
      </c>
      <c r="Y6" s="143"/>
      <c r="Z6" s="162"/>
      <c r="AA6" s="143"/>
      <c r="AB6" s="143"/>
      <c r="AC6" s="143"/>
      <c r="AD6" s="143"/>
      <c r="AE6" s="143"/>
      <c r="AF6" s="143"/>
      <c r="AG6" s="143"/>
      <c r="AH6" s="143"/>
      <c r="AI6" s="143"/>
      <c r="AJ6" s="148">
        <v>1</v>
      </c>
      <c r="AK6" s="143"/>
      <c r="AL6" s="143"/>
      <c r="AM6" s="162"/>
      <c r="AN6" s="143"/>
      <c r="AO6" s="143"/>
      <c r="AP6" s="143"/>
      <c r="AQ6" s="143"/>
      <c r="AR6" s="143"/>
      <c r="AS6" s="143"/>
      <c r="AT6" s="143"/>
      <c r="AU6" s="143"/>
      <c r="AV6" s="143"/>
      <c r="AW6" s="143"/>
      <c r="AX6" s="143"/>
      <c r="AY6" s="143"/>
      <c r="AZ6" s="143"/>
      <c r="BA6" s="143"/>
      <c r="BB6" s="143"/>
      <c r="BC6" s="143"/>
      <c r="BD6" s="143"/>
      <c r="BE6" s="160">
        <v>-1</v>
      </c>
      <c r="BF6" s="143"/>
      <c r="BG6" s="143"/>
      <c r="BH6" s="143"/>
      <c r="BI6" s="143"/>
      <c r="BJ6" s="143"/>
      <c r="BK6" s="143"/>
      <c r="BL6" s="143"/>
      <c r="BM6" s="143"/>
      <c r="BN6" s="143"/>
      <c r="BO6" s="143"/>
      <c r="BP6" s="162"/>
      <c r="BQ6" s="143"/>
      <c r="BR6" s="162"/>
      <c r="BS6" s="143"/>
      <c r="BT6" s="143"/>
      <c r="BU6" s="143"/>
      <c r="BV6" s="143"/>
      <c r="BW6" s="143"/>
      <c r="BX6" s="143"/>
      <c r="BY6" s="143"/>
      <c r="BZ6" s="143"/>
      <c r="CA6" s="143"/>
      <c r="CB6" s="143"/>
      <c r="CC6" s="143"/>
      <c r="CD6" s="143"/>
      <c r="CE6" s="143"/>
      <c r="CF6" s="143"/>
      <c r="CG6" s="143"/>
      <c r="CH6" s="143"/>
      <c r="CI6" s="143"/>
      <c r="CJ6" s="143"/>
      <c r="CK6" s="143"/>
      <c r="CL6" s="143"/>
      <c r="CM6" s="160">
        <v>-1</v>
      </c>
      <c r="CN6" s="143"/>
      <c r="CO6" s="143"/>
      <c r="CP6" s="143"/>
      <c r="CQ6" s="143"/>
      <c r="CR6" s="143"/>
      <c r="CS6" s="143"/>
    </row>
    <row r="7" spans="1:97" x14ac:dyDescent="0.3">
      <c r="A7" s="141" t="s">
        <v>5</v>
      </c>
      <c r="B7" s="143"/>
      <c r="C7" s="143"/>
      <c r="D7" s="143"/>
      <c r="E7" s="143"/>
      <c r="F7" s="143"/>
      <c r="G7" s="143"/>
      <c r="H7" s="143"/>
      <c r="I7" s="143"/>
      <c r="J7" s="143"/>
      <c r="K7" s="160">
        <v>-1</v>
      </c>
      <c r="L7" s="143"/>
      <c r="M7" s="143"/>
      <c r="N7" s="143"/>
      <c r="O7" s="143"/>
      <c r="P7" s="143"/>
      <c r="Q7" s="143"/>
      <c r="R7" s="143"/>
      <c r="S7" s="143"/>
      <c r="T7" s="143"/>
      <c r="U7" s="143"/>
      <c r="V7" s="143"/>
      <c r="W7" s="143"/>
      <c r="X7" s="143"/>
      <c r="Y7" s="143"/>
      <c r="Z7" s="143"/>
      <c r="AA7" s="143"/>
      <c r="AB7" s="143"/>
      <c r="AC7" s="143"/>
      <c r="AD7" s="143"/>
      <c r="AE7" s="143"/>
      <c r="AF7" s="143"/>
      <c r="AG7" s="143"/>
      <c r="AH7" s="143"/>
      <c r="AI7" s="143"/>
      <c r="AJ7" s="143"/>
      <c r="AK7" s="143"/>
      <c r="AL7" s="143"/>
      <c r="AM7" s="143"/>
      <c r="AN7" s="143"/>
      <c r="AO7" s="143"/>
      <c r="AP7" s="143"/>
      <c r="AQ7" s="143"/>
      <c r="AR7" s="143"/>
      <c r="AS7" s="143"/>
      <c r="AT7" s="143"/>
      <c r="AU7" s="143"/>
      <c r="AV7" s="143"/>
      <c r="AW7" s="143"/>
      <c r="AX7" s="143"/>
      <c r="AY7" s="143"/>
      <c r="AZ7" s="143"/>
      <c r="BA7" s="143"/>
      <c r="BB7" s="143"/>
      <c r="BC7" s="143"/>
      <c r="BD7" s="143"/>
      <c r="BE7" s="143"/>
      <c r="BF7" s="143"/>
      <c r="BG7" s="143"/>
      <c r="BH7" s="143"/>
      <c r="BI7" s="143"/>
      <c r="BJ7" s="143"/>
      <c r="BK7" s="143"/>
      <c r="BL7" s="143"/>
      <c r="BM7" s="143"/>
      <c r="BN7" s="143"/>
      <c r="BO7" s="143"/>
      <c r="BP7" s="143"/>
      <c r="BQ7" s="143"/>
      <c r="BR7" s="143"/>
      <c r="BS7" s="143"/>
      <c r="BT7" s="143"/>
      <c r="BU7" s="143"/>
      <c r="BV7" s="143"/>
      <c r="BW7" s="143"/>
      <c r="BX7" s="143"/>
      <c r="BY7" s="143"/>
      <c r="BZ7" s="143"/>
      <c r="CA7" s="143"/>
      <c r="CB7" s="143"/>
      <c r="CC7" s="143"/>
      <c r="CD7" s="143"/>
      <c r="CE7" s="143"/>
      <c r="CF7" s="143"/>
      <c r="CG7" s="143"/>
      <c r="CH7" s="143"/>
      <c r="CI7" s="143"/>
      <c r="CJ7" s="143"/>
      <c r="CK7" s="143"/>
      <c r="CL7" s="143"/>
      <c r="CM7" s="143"/>
      <c r="CN7" s="143"/>
      <c r="CO7" s="143"/>
      <c r="CP7" s="143"/>
      <c r="CQ7" s="143"/>
      <c r="CR7" s="143"/>
      <c r="CS7" s="143"/>
    </row>
    <row r="8" spans="1:97" x14ac:dyDescent="0.3">
      <c r="A8" s="147" t="s">
        <v>6</v>
      </c>
      <c r="B8" s="143"/>
      <c r="C8" s="143"/>
      <c r="D8" s="143"/>
      <c r="E8" s="143"/>
      <c r="F8" s="143"/>
      <c r="G8" s="143"/>
      <c r="H8" s="143"/>
      <c r="I8" s="143"/>
      <c r="J8" s="143"/>
      <c r="K8" s="143"/>
      <c r="L8" s="143"/>
      <c r="M8" s="143"/>
      <c r="N8" s="143"/>
      <c r="O8" s="143"/>
      <c r="P8" s="143"/>
      <c r="Q8" s="143"/>
      <c r="R8" s="143"/>
      <c r="S8" s="143"/>
      <c r="T8" s="143"/>
      <c r="U8" s="143"/>
      <c r="V8" s="160">
        <v>-1</v>
      </c>
      <c r="W8" s="143"/>
      <c r="X8" s="143"/>
      <c r="Y8" s="143"/>
      <c r="Z8" s="143"/>
      <c r="AA8" s="160">
        <v>-1</v>
      </c>
      <c r="AB8" s="143"/>
      <c r="AC8" s="143"/>
      <c r="AD8" s="143"/>
      <c r="AE8" s="162"/>
      <c r="AF8" s="143"/>
      <c r="AG8" s="143"/>
      <c r="AH8" s="143"/>
      <c r="AI8" s="143"/>
      <c r="AJ8" s="143"/>
      <c r="AK8" s="143"/>
      <c r="AL8" s="143"/>
      <c r="AM8" s="143"/>
      <c r="AN8" s="143"/>
      <c r="AO8" s="143"/>
      <c r="AP8" s="143"/>
      <c r="AQ8" s="143"/>
      <c r="AR8" s="143"/>
      <c r="AS8" s="143"/>
      <c r="AT8" s="143"/>
      <c r="AU8" s="143"/>
      <c r="AV8" s="143"/>
      <c r="AW8" s="143"/>
      <c r="AX8" s="143"/>
      <c r="AY8" s="143"/>
      <c r="AZ8" s="143"/>
      <c r="BA8" s="143"/>
      <c r="BB8" s="143"/>
      <c r="BC8" s="143"/>
      <c r="BD8" s="143"/>
      <c r="BE8" s="143"/>
      <c r="BF8" s="143"/>
      <c r="BG8" s="143"/>
      <c r="BH8" s="143"/>
      <c r="BI8" s="143"/>
      <c r="BJ8" s="160">
        <v>-1</v>
      </c>
      <c r="BK8" s="143"/>
      <c r="BL8" s="143"/>
      <c r="BM8" s="143"/>
      <c r="BN8" s="143"/>
      <c r="BO8" s="143"/>
      <c r="BP8" s="143"/>
      <c r="BQ8" s="143"/>
      <c r="BR8" s="143"/>
      <c r="BS8" s="143"/>
      <c r="BT8" s="143"/>
      <c r="BU8" s="143"/>
      <c r="BV8" s="143"/>
      <c r="BW8" s="143"/>
      <c r="BX8" s="143"/>
      <c r="BY8" s="143"/>
      <c r="BZ8" s="143"/>
      <c r="CA8" s="143"/>
      <c r="CB8" s="143"/>
      <c r="CC8" s="143"/>
      <c r="CD8" s="143"/>
      <c r="CE8" s="143"/>
      <c r="CF8" s="143"/>
      <c r="CG8" s="143"/>
      <c r="CH8" s="143"/>
      <c r="CI8" s="143"/>
      <c r="CJ8" s="143"/>
      <c r="CK8" s="143"/>
      <c r="CL8" s="143"/>
      <c r="CM8" s="143"/>
      <c r="CN8" s="143"/>
      <c r="CO8" s="143"/>
      <c r="CP8" s="143"/>
      <c r="CQ8" s="143"/>
      <c r="CR8" s="143"/>
      <c r="CS8" s="143"/>
    </row>
    <row r="9" spans="1:97" x14ac:dyDescent="0.3">
      <c r="A9" s="141" t="s">
        <v>7</v>
      </c>
      <c r="B9" s="143"/>
      <c r="C9" s="143"/>
      <c r="D9" s="148">
        <v>1</v>
      </c>
      <c r="E9" s="143"/>
      <c r="F9" s="143"/>
      <c r="G9" s="143"/>
      <c r="H9" s="143"/>
      <c r="I9" s="143"/>
      <c r="J9" s="148">
        <v>1</v>
      </c>
      <c r="K9" s="143"/>
      <c r="L9" s="143"/>
      <c r="M9" s="143"/>
      <c r="N9" s="143"/>
      <c r="O9" s="143"/>
      <c r="P9" s="143"/>
      <c r="Q9" s="143"/>
      <c r="R9" s="143"/>
      <c r="S9" s="143"/>
      <c r="T9" s="143"/>
      <c r="U9" s="143"/>
      <c r="V9" s="143"/>
      <c r="W9" s="143"/>
      <c r="X9" s="143"/>
      <c r="Y9" s="143"/>
      <c r="Z9" s="143"/>
      <c r="AA9" s="143"/>
      <c r="AB9" s="143"/>
      <c r="AC9" s="143"/>
      <c r="AD9" s="143"/>
      <c r="AE9" s="143"/>
      <c r="AF9" s="143"/>
      <c r="AG9" s="143"/>
      <c r="AH9" s="143"/>
      <c r="AI9" s="143"/>
      <c r="AJ9" s="162"/>
      <c r="AK9" s="143"/>
      <c r="AL9" s="143"/>
      <c r="AM9" s="143"/>
      <c r="AN9" s="143"/>
      <c r="AO9" s="143"/>
      <c r="AP9" s="143"/>
      <c r="AQ9" s="143"/>
      <c r="AR9" s="143"/>
      <c r="AS9" s="143"/>
      <c r="AT9" s="143"/>
      <c r="AU9" s="143"/>
      <c r="AV9" s="143"/>
      <c r="AW9" s="143"/>
      <c r="AX9" s="143"/>
      <c r="AY9" s="143"/>
      <c r="AZ9" s="143"/>
      <c r="BA9" s="143"/>
      <c r="BB9" s="143"/>
      <c r="BC9" s="143"/>
      <c r="BD9" s="143"/>
      <c r="BE9" s="143"/>
      <c r="BF9" s="143"/>
      <c r="BG9" s="143"/>
      <c r="BH9" s="143"/>
      <c r="BI9" s="143"/>
      <c r="BJ9" s="143"/>
      <c r="BK9" s="143"/>
      <c r="BL9" s="143"/>
      <c r="BM9" s="143"/>
      <c r="BN9" s="143"/>
      <c r="BO9" s="143"/>
      <c r="BP9" s="143"/>
      <c r="BQ9" s="143"/>
      <c r="BR9" s="143"/>
      <c r="BS9" s="143"/>
      <c r="BT9" s="143"/>
      <c r="BU9" s="143"/>
      <c r="BV9" s="143"/>
      <c r="BW9" s="143"/>
      <c r="BX9" s="143"/>
      <c r="BY9" s="143"/>
      <c r="BZ9" s="143"/>
      <c r="CA9" s="143"/>
      <c r="CB9" s="143"/>
      <c r="CC9" s="143"/>
      <c r="CD9" s="143"/>
      <c r="CE9" s="143"/>
      <c r="CF9" s="143"/>
      <c r="CG9" s="143"/>
      <c r="CH9" s="143"/>
      <c r="CI9" s="143"/>
      <c r="CJ9" s="143"/>
      <c r="CK9" s="143"/>
      <c r="CL9" s="143"/>
      <c r="CM9" s="143"/>
      <c r="CN9" s="143"/>
      <c r="CO9" s="143"/>
      <c r="CP9" s="143"/>
      <c r="CQ9" s="143"/>
      <c r="CR9" s="143"/>
      <c r="CS9" s="143"/>
    </row>
    <row r="10" spans="1:97" x14ac:dyDescent="0.3">
      <c r="A10" s="141" t="s">
        <v>8</v>
      </c>
      <c r="B10" s="143"/>
      <c r="C10" s="143"/>
      <c r="D10" s="143"/>
      <c r="E10" s="143"/>
      <c r="F10" s="143"/>
      <c r="G10" s="143"/>
      <c r="H10" s="143"/>
      <c r="I10" s="143"/>
      <c r="J10" s="143"/>
      <c r="K10" s="143"/>
      <c r="L10" s="143"/>
      <c r="M10" s="143"/>
      <c r="N10" s="143"/>
      <c r="O10" s="143"/>
      <c r="P10" s="143"/>
      <c r="Q10" s="143"/>
      <c r="R10" s="143"/>
      <c r="S10" s="143"/>
      <c r="T10" s="143"/>
      <c r="U10" s="143"/>
      <c r="V10" s="143"/>
      <c r="W10" s="143"/>
      <c r="X10" s="143"/>
      <c r="Y10" s="143"/>
      <c r="Z10" s="143"/>
      <c r="AA10" s="143"/>
      <c r="AB10" s="143"/>
      <c r="AC10" s="143"/>
      <c r="AD10" s="143"/>
      <c r="AE10" s="143"/>
      <c r="AF10" s="143"/>
      <c r="AG10" s="143"/>
      <c r="AH10" s="143"/>
      <c r="AI10" s="143"/>
      <c r="AJ10" s="143"/>
      <c r="AK10" s="143"/>
      <c r="AL10" s="143"/>
      <c r="AM10" s="143"/>
      <c r="AN10" s="143"/>
      <c r="AO10" s="143"/>
      <c r="AP10" s="143"/>
      <c r="AQ10" s="143"/>
      <c r="AR10" s="143"/>
      <c r="AS10" s="143"/>
      <c r="AT10" s="143"/>
      <c r="AU10" s="143"/>
      <c r="AV10" s="143"/>
      <c r="AW10" s="143"/>
      <c r="AX10" s="143"/>
      <c r="AY10" s="143"/>
      <c r="AZ10" s="143"/>
      <c r="BA10" s="143"/>
      <c r="BB10" s="143"/>
      <c r="BC10" s="143"/>
      <c r="BD10" s="143"/>
      <c r="BE10" s="143"/>
      <c r="BF10" s="143"/>
      <c r="BG10" s="143"/>
      <c r="BH10" s="143"/>
      <c r="BI10" s="143"/>
      <c r="BJ10" s="143"/>
      <c r="BK10" s="143"/>
      <c r="BL10" s="143"/>
      <c r="BM10" s="143"/>
      <c r="BN10" s="143"/>
      <c r="BO10" s="143"/>
      <c r="BP10" s="143"/>
      <c r="BQ10" s="143"/>
      <c r="BR10" s="143"/>
      <c r="BS10" s="143"/>
      <c r="BT10" s="143"/>
      <c r="BU10" s="143"/>
      <c r="BV10" s="143"/>
      <c r="BW10" s="143"/>
      <c r="BX10" s="143"/>
      <c r="BY10" s="143"/>
      <c r="BZ10" s="143"/>
      <c r="CA10" s="143"/>
      <c r="CB10" s="143"/>
      <c r="CC10" s="143"/>
      <c r="CD10" s="143"/>
      <c r="CE10" s="143"/>
      <c r="CF10" s="143"/>
      <c r="CG10" s="143"/>
      <c r="CH10" s="143"/>
      <c r="CI10" s="143"/>
      <c r="CJ10" s="143"/>
      <c r="CK10" s="143"/>
      <c r="CL10" s="143"/>
      <c r="CM10" s="143"/>
      <c r="CN10" s="143"/>
      <c r="CO10" s="143"/>
      <c r="CP10" s="143"/>
      <c r="CQ10" s="143"/>
      <c r="CR10" s="143"/>
      <c r="CS10" s="143"/>
    </row>
    <row r="11" spans="1:97" x14ac:dyDescent="0.3">
      <c r="A11" s="141" t="s">
        <v>106</v>
      </c>
      <c r="B11" s="143"/>
      <c r="C11" s="143"/>
      <c r="D11" s="143"/>
      <c r="E11" s="143"/>
      <c r="F11" s="143"/>
      <c r="G11" s="143"/>
      <c r="H11" s="143"/>
      <c r="I11" s="143"/>
      <c r="J11" s="143"/>
      <c r="K11" s="143"/>
      <c r="L11" s="143"/>
      <c r="M11" s="143"/>
      <c r="N11" s="143"/>
      <c r="O11" s="143"/>
      <c r="P11" s="143"/>
      <c r="Q11" s="143"/>
      <c r="R11" s="143"/>
      <c r="S11" s="143"/>
      <c r="T11" s="143"/>
      <c r="U11" s="143"/>
      <c r="V11" s="143"/>
      <c r="W11" s="143"/>
      <c r="X11" s="143"/>
      <c r="Y11" s="143"/>
      <c r="Z11" s="143"/>
      <c r="AA11" s="143"/>
      <c r="AB11" s="143"/>
      <c r="AC11" s="143"/>
      <c r="AD11" s="143"/>
      <c r="AE11" s="162"/>
      <c r="AF11" s="143"/>
      <c r="AG11" s="143"/>
      <c r="AH11" s="143"/>
      <c r="AI11" s="143"/>
      <c r="AJ11" s="143"/>
      <c r="AK11" s="143"/>
      <c r="AL11" s="143"/>
      <c r="AM11" s="143"/>
      <c r="AN11" s="143"/>
      <c r="AO11" s="143"/>
      <c r="AP11" s="143"/>
      <c r="AQ11" s="143"/>
      <c r="AR11" s="143"/>
      <c r="AS11" s="143"/>
      <c r="AT11" s="143"/>
      <c r="AU11" s="143"/>
      <c r="AV11" s="143"/>
      <c r="AW11" s="143"/>
      <c r="AX11" s="143"/>
      <c r="AY11" s="143"/>
      <c r="AZ11" s="143"/>
      <c r="BA11" s="143"/>
      <c r="BB11" s="143"/>
      <c r="BC11" s="143"/>
      <c r="BD11" s="143"/>
      <c r="BE11" s="143"/>
      <c r="BF11" s="143"/>
      <c r="BG11" s="143"/>
      <c r="BH11" s="143"/>
      <c r="BI11" s="143"/>
      <c r="BJ11" s="143"/>
      <c r="BK11" s="143"/>
      <c r="BL11" s="143"/>
      <c r="BM11" s="143"/>
      <c r="BN11" s="143"/>
      <c r="BO11" s="143"/>
      <c r="BP11" s="143"/>
      <c r="BQ11" s="143"/>
      <c r="BR11" s="143"/>
      <c r="BS11" s="143"/>
      <c r="BT11" s="143"/>
      <c r="BU11" s="143"/>
      <c r="BV11" s="143"/>
      <c r="BW11" s="143"/>
      <c r="BX11" s="143"/>
      <c r="BY11" s="143"/>
      <c r="BZ11" s="143"/>
      <c r="CA11" s="143"/>
      <c r="CB11" s="143"/>
      <c r="CC11" s="143"/>
      <c r="CD11" s="143"/>
      <c r="CE11" s="143"/>
      <c r="CF11" s="143"/>
      <c r="CG11" s="143"/>
      <c r="CH11" s="143"/>
      <c r="CI11" s="143"/>
      <c r="CJ11" s="143"/>
      <c r="CK11" s="143"/>
      <c r="CL11" s="143"/>
      <c r="CM11" s="143"/>
      <c r="CN11" s="143"/>
      <c r="CO11" s="143"/>
      <c r="CP11" s="143"/>
      <c r="CQ11" s="143"/>
      <c r="CR11" s="143"/>
      <c r="CS11" s="143"/>
    </row>
    <row r="12" spans="1:97" x14ac:dyDescent="0.3">
      <c r="A12" s="141" t="s">
        <v>10</v>
      </c>
      <c r="B12" s="133"/>
      <c r="C12" s="143"/>
      <c r="D12" s="143"/>
      <c r="E12" s="143"/>
      <c r="F12" s="143"/>
      <c r="G12" s="143"/>
      <c r="H12" s="143"/>
      <c r="I12" s="143"/>
      <c r="J12" s="143"/>
      <c r="K12" s="143"/>
      <c r="L12" s="162"/>
      <c r="M12" s="143"/>
      <c r="N12" s="143"/>
      <c r="O12" s="143"/>
      <c r="P12" s="143"/>
      <c r="Q12" s="143"/>
      <c r="R12" s="143"/>
      <c r="S12" s="143"/>
      <c r="T12" s="143"/>
      <c r="U12" s="143"/>
      <c r="V12" s="143"/>
      <c r="W12" s="143"/>
      <c r="X12" s="143"/>
      <c r="Y12" s="143"/>
      <c r="Z12" s="143"/>
      <c r="AA12" s="143"/>
      <c r="AB12" s="143"/>
      <c r="AC12" s="143"/>
      <c r="AD12" s="143"/>
      <c r="AE12" s="143"/>
      <c r="AF12" s="143"/>
      <c r="AG12" s="143"/>
      <c r="AH12" s="143"/>
      <c r="AI12" s="143"/>
      <c r="AJ12" s="143"/>
      <c r="AK12" s="143"/>
      <c r="AL12" s="143"/>
      <c r="AM12" s="143"/>
      <c r="AN12" s="143"/>
      <c r="AO12" s="143"/>
      <c r="AP12" s="143"/>
      <c r="AQ12" s="143"/>
      <c r="AR12" s="143"/>
      <c r="AS12" s="143"/>
      <c r="AT12" s="143"/>
      <c r="AU12" s="143"/>
      <c r="AV12" s="143"/>
      <c r="AW12" s="143"/>
      <c r="AX12" s="143"/>
      <c r="AY12" s="143"/>
      <c r="AZ12" s="143"/>
      <c r="BA12" s="143"/>
      <c r="BB12" s="143"/>
      <c r="BC12" s="143"/>
      <c r="BD12" s="143"/>
      <c r="BE12" s="143"/>
      <c r="BF12" s="143"/>
      <c r="BG12" s="143"/>
      <c r="BH12" s="143"/>
      <c r="BI12" s="143"/>
      <c r="BJ12" s="143"/>
      <c r="BK12" s="143"/>
      <c r="BL12" s="143"/>
      <c r="BM12" s="143"/>
      <c r="BN12" s="143"/>
      <c r="BO12" s="143"/>
      <c r="BP12" s="143"/>
      <c r="BQ12" s="143"/>
      <c r="BR12" s="143"/>
      <c r="BS12" s="143"/>
      <c r="BT12" s="143"/>
      <c r="BU12" s="143"/>
      <c r="BV12" s="143"/>
      <c r="BW12" s="143"/>
      <c r="BX12" s="143"/>
      <c r="BY12" s="143"/>
      <c r="BZ12" s="143"/>
      <c r="CA12" s="143"/>
      <c r="CB12" s="143"/>
      <c r="CC12" s="143"/>
      <c r="CD12" s="143"/>
      <c r="CE12" s="143"/>
      <c r="CF12" s="143"/>
      <c r="CG12" s="143"/>
      <c r="CH12" s="143"/>
      <c r="CI12" s="143"/>
      <c r="CJ12" s="143"/>
      <c r="CK12" s="143"/>
      <c r="CL12" s="143"/>
      <c r="CM12" s="143"/>
      <c r="CN12" s="143"/>
      <c r="CO12" s="143"/>
      <c r="CP12" s="143"/>
      <c r="CQ12" s="143"/>
      <c r="CR12" s="143"/>
      <c r="CS12" s="143"/>
    </row>
    <row r="13" spans="1:97" x14ac:dyDescent="0.3">
      <c r="A13" s="141" t="s">
        <v>114</v>
      </c>
      <c r="B13" s="143"/>
      <c r="C13" s="143"/>
      <c r="D13" s="143"/>
      <c r="E13" s="143"/>
      <c r="F13" s="143"/>
      <c r="G13" s="143"/>
      <c r="H13" s="143"/>
      <c r="I13" s="143"/>
      <c r="J13" s="143"/>
      <c r="K13" s="143"/>
      <c r="L13" s="143"/>
      <c r="M13" s="143"/>
      <c r="N13" s="143"/>
      <c r="O13" s="143"/>
      <c r="P13" s="143"/>
      <c r="Q13" s="143"/>
      <c r="R13" s="160">
        <v>-1</v>
      </c>
      <c r="S13" s="143"/>
      <c r="T13" s="143"/>
      <c r="U13" s="143"/>
      <c r="V13" s="143"/>
      <c r="W13" s="143"/>
      <c r="X13" s="143"/>
      <c r="Y13" s="143"/>
      <c r="Z13" s="143"/>
      <c r="AA13" s="143"/>
      <c r="AB13" s="143"/>
      <c r="AC13" s="143"/>
      <c r="AD13" s="143"/>
      <c r="AE13" s="143"/>
      <c r="AF13" s="143"/>
      <c r="AG13" s="143"/>
      <c r="AH13" s="143"/>
      <c r="AI13" s="143"/>
      <c r="AJ13" s="143"/>
      <c r="AK13" s="143"/>
      <c r="AL13" s="143"/>
      <c r="AM13" s="143"/>
      <c r="AN13" s="143"/>
      <c r="AO13" s="143"/>
      <c r="AP13" s="143"/>
      <c r="AQ13" s="143"/>
      <c r="AR13" s="143"/>
      <c r="AS13" s="143"/>
      <c r="AT13" s="143"/>
      <c r="AU13" s="143"/>
      <c r="AV13" s="143"/>
      <c r="AW13" s="143"/>
      <c r="AX13" s="143"/>
      <c r="AY13" s="143"/>
      <c r="AZ13" s="143"/>
      <c r="BA13" s="143"/>
      <c r="BB13" s="143"/>
      <c r="BC13" s="143"/>
      <c r="BD13" s="143"/>
      <c r="BE13" s="143"/>
      <c r="BF13" s="143"/>
      <c r="BG13" s="143"/>
      <c r="BH13" s="143"/>
      <c r="BI13" s="143"/>
      <c r="BJ13" s="143"/>
      <c r="BK13" s="143"/>
      <c r="BL13" s="143"/>
      <c r="BM13" s="143"/>
      <c r="BN13" s="143"/>
      <c r="BO13" s="143"/>
      <c r="BP13" s="143"/>
      <c r="BQ13" s="143"/>
      <c r="BR13" s="143"/>
      <c r="BS13" s="143"/>
      <c r="BT13" s="143"/>
      <c r="BU13" s="143"/>
      <c r="BV13" s="143"/>
      <c r="BW13" s="143"/>
      <c r="BX13" s="143"/>
      <c r="BY13" s="143"/>
      <c r="BZ13" s="143"/>
      <c r="CA13" s="143"/>
      <c r="CB13" s="143"/>
      <c r="CC13" s="143"/>
      <c r="CD13" s="143"/>
      <c r="CE13" s="143"/>
      <c r="CF13" s="143"/>
      <c r="CG13" s="143"/>
      <c r="CH13" s="143"/>
      <c r="CI13" s="143"/>
      <c r="CJ13" s="143"/>
      <c r="CK13" s="143"/>
      <c r="CL13" s="143"/>
      <c r="CM13" s="143"/>
      <c r="CN13" s="143"/>
      <c r="CO13" s="143"/>
      <c r="CP13" s="143"/>
      <c r="CQ13" s="143"/>
      <c r="CR13" s="143"/>
      <c r="CS13" s="143"/>
    </row>
    <row r="14" spans="1:97" x14ac:dyDescent="0.3">
      <c r="A14" s="141" t="s">
        <v>12</v>
      </c>
      <c r="B14" s="143"/>
      <c r="C14" s="143"/>
      <c r="D14" s="143"/>
      <c r="E14" s="143"/>
      <c r="F14" s="143"/>
      <c r="G14" s="143"/>
      <c r="H14" s="143"/>
      <c r="I14" s="143"/>
      <c r="J14" s="162"/>
      <c r="K14" s="148">
        <v>1</v>
      </c>
      <c r="L14" s="143"/>
      <c r="M14" s="143"/>
      <c r="N14" s="143"/>
      <c r="O14" s="143"/>
      <c r="P14" s="143"/>
      <c r="Q14" s="143"/>
      <c r="R14" s="143"/>
      <c r="S14" s="143"/>
      <c r="T14" s="143"/>
      <c r="U14" s="143"/>
      <c r="V14" s="143"/>
      <c r="W14" s="143"/>
      <c r="X14" s="143"/>
      <c r="Y14" s="143"/>
      <c r="Z14" s="143"/>
      <c r="AA14" s="143"/>
      <c r="AB14" s="143"/>
      <c r="AC14" s="143"/>
      <c r="AD14" s="143"/>
      <c r="AE14" s="143"/>
      <c r="AF14" s="162"/>
      <c r="AG14" s="162"/>
      <c r="AH14" s="143"/>
      <c r="AI14" s="143"/>
      <c r="AJ14" s="143"/>
      <c r="AK14" s="143"/>
      <c r="AL14" s="143"/>
      <c r="AM14" s="143"/>
      <c r="AN14" s="143"/>
      <c r="AO14" s="143"/>
      <c r="AP14" s="143"/>
      <c r="AQ14" s="143"/>
      <c r="AR14" s="143"/>
      <c r="AS14" s="143"/>
      <c r="AT14" s="143"/>
      <c r="AU14" s="143"/>
      <c r="AV14" s="143"/>
      <c r="AW14" s="143"/>
      <c r="AX14" s="143"/>
      <c r="AY14" s="143"/>
      <c r="AZ14" s="143"/>
      <c r="BA14" s="143"/>
      <c r="BB14" s="143"/>
      <c r="BC14" s="143"/>
      <c r="BD14" s="143"/>
      <c r="BE14" s="143"/>
      <c r="BF14" s="143"/>
      <c r="BG14" s="143"/>
      <c r="BH14" s="143"/>
      <c r="BI14" s="143"/>
      <c r="BJ14" s="162"/>
      <c r="BK14" s="162"/>
      <c r="BL14" s="143"/>
      <c r="BM14" s="143"/>
      <c r="BN14" s="143"/>
      <c r="BO14" s="143"/>
      <c r="BP14" s="143"/>
      <c r="BQ14" s="143"/>
      <c r="BR14" s="143"/>
      <c r="BS14" s="143"/>
      <c r="BT14" s="143"/>
      <c r="BU14" s="143"/>
      <c r="BV14" s="143"/>
      <c r="BW14" s="143"/>
      <c r="BX14" s="143"/>
      <c r="BY14" s="143"/>
      <c r="BZ14" s="143"/>
      <c r="CA14" s="143"/>
      <c r="CB14" s="143"/>
      <c r="CC14" s="143"/>
      <c r="CD14" s="143"/>
      <c r="CE14" s="143"/>
      <c r="CF14" s="143"/>
      <c r="CG14" s="143"/>
      <c r="CH14" s="143"/>
      <c r="CI14" s="143"/>
      <c r="CJ14" s="143"/>
      <c r="CK14" s="143"/>
      <c r="CL14" s="143"/>
      <c r="CM14" s="143"/>
      <c r="CN14" s="143"/>
      <c r="CO14" s="143"/>
      <c r="CP14" s="143"/>
      <c r="CQ14" s="143"/>
      <c r="CR14" s="143"/>
      <c r="CS14" s="143"/>
    </row>
    <row r="15" spans="1:97" x14ac:dyDescent="0.3">
      <c r="A15" s="141" t="s">
        <v>13</v>
      </c>
      <c r="B15" s="143"/>
      <c r="C15" s="143"/>
      <c r="D15" s="143"/>
      <c r="E15" s="143"/>
      <c r="F15" s="143"/>
      <c r="G15" s="143"/>
      <c r="H15" s="160">
        <v>-1</v>
      </c>
      <c r="I15" s="143"/>
      <c r="J15" s="160">
        <v>-1</v>
      </c>
      <c r="K15" s="143"/>
      <c r="L15" s="143"/>
      <c r="M15" s="143"/>
      <c r="N15" s="143"/>
      <c r="O15" s="143"/>
      <c r="P15" s="143"/>
      <c r="Q15" s="143"/>
      <c r="R15" s="143"/>
      <c r="S15" s="143"/>
      <c r="T15" s="143"/>
      <c r="U15" s="143"/>
      <c r="V15" s="160">
        <v>-1</v>
      </c>
      <c r="W15" s="160">
        <v>-1</v>
      </c>
      <c r="X15" s="143"/>
      <c r="Y15" s="143"/>
      <c r="Z15" s="143"/>
      <c r="AA15" s="143"/>
      <c r="AB15" s="160">
        <v>-1</v>
      </c>
      <c r="AC15" s="143"/>
      <c r="AD15" s="143"/>
      <c r="AE15" s="143"/>
      <c r="AF15" s="143"/>
      <c r="AG15" s="143"/>
      <c r="AH15" s="143"/>
      <c r="AI15" s="143"/>
      <c r="AJ15" s="143"/>
      <c r="AK15" s="143"/>
      <c r="AL15" s="143"/>
      <c r="AM15" s="143"/>
      <c r="AN15" s="143"/>
      <c r="AO15" s="143"/>
      <c r="AP15" s="143"/>
      <c r="AQ15" s="143"/>
      <c r="AR15" s="143"/>
      <c r="AS15" s="143"/>
      <c r="AT15" s="143"/>
      <c r="AU15" s="143"/>
      <c r="AV15" s="143"/>
      <c r="AW15" s="143"/>
      <c r="AX15" s="143"/>
      <c r="AY15" s="143"/>
      <c r="AZ15" s="143"/>
      <c r="BA15" s="143"/>
      <c r="BB15" s="143"/>
      <c r="BC15" s="143"/>
      <c r="BD15" s="143"/>
      <c r="BE15" s="143"/>
      <c r="BF15" s="143"/>
      <c r="BG15" s="143"/>
      <c r="BH15" s="143"/>
      <c r="BI15" s="143"/>
      <c r="BJ15" s="143"/>
      <c r="BK15" s="143"/>
      <c r="BL15" s="143"/>
      <c r="BM15" s="143"/>
      <c r="BN15" s="143"/>
      <c r="BO15" s="143"/>
      <c r="BP15" s="143"/>
      <c r="BQ15" s="162"/>
      <c r="BR15" s="143"/>
      <c r="BS15" s="143"/>
      <c r="BT15" s="143"/>
      <c r="BU15" s="143"/>
      <c r="BV15" s="143"/>
      <c r="BW15" s="143"/>
      <c r="BX15" s="143"/>
      <c r="BY15" s="143"/>
      <c r="BZ15" s="143"/>
      <c r="CA15" s="143"/>
      <c r="CB15" s="143"/>
      <c r="CC15" s="143"/>
      <c r="CD15" s="143"/>
      <c r="CE15" s="143"/>
      <c r="CF15" s="143"/>
      <c r="CG15" s="143"/>
      <c r="CH15" s="143"/>
      <c r="CI15" s="143"/>
      <c r="CJ15" s="143"/>
      <c r="CK15" s="143"/>
      <c r="CL15" s="143"/>
      <c r="CM15" s="143"/>
      <c r="CN15" s="143"/>
      <c r="CO15" s="143"/>
      <c r="CP15" s="143"/>
      <c r="CQ15" s="143"/>
      <c r="CR15" s="143"/>
      <c r="CS15" s="143"/>
    </row>
    <row r="16" spans="1:97" x14ac:dyDescent="0.3">
      <c r="A16" s="141" t="s">
        <v>14</v>
      </c>
      <c r="B16" s="143"/>
      <c r="C16" s="160">
        <v>-1</v>
      </c>
      <c r="D16" s="143"/>
      <c r="E16" s="143"/>
      <c r="F16" s="143"/>
      <c r="G16" s="143"/>
      <c r="H16" s="143"/>
      <c r="I16" s="143"/>
      <c r="J16" s="160">
        <v>-1</v>
      </c>
      <c r="K16" s="143"/>
      <c r="L16" s="143"/>
      <c r="M16" s="143"/>
      <c r="N16" s="143"/>
      <c r="O16" s="143"/>
      <c r="P16" s="143"/>
      <c r="Q16" s="143"/>
      <c r="R16" s="143"/>
      <c r="S16" s="143"/>
      <c r="T16" s="143"/>
      <c r="U16" s="143"/>
      <c r="V16" s="143"/>
      <c r="W16" s="143"/>
      <c r="X16" s="143"/>
      <c r="Y16" s="143"/>
      <c r="Z16" s="143"/>
      <c r="AA16" s="143"/>
      <c r="AB16" s="143"/>
      <c r="AC16" s="143"/>
      <c r="AD16" s="143"/>
      <c r="AE16" s="143"/>
      <c r="AF16" s="162"/>
      <c r="AG16" s="160">
        <v>-1</v>
      </c>
      <c r="AH16" s="143"/>
      <c r="AI16" s="148">
        <v>1</v>
      </c>
      <c r="AJ16" s="143"/>
      <c r="AK16" s="143"/>
      <c r="AL16" s="143"/>
      <c r="AM16" s="143"/>
      <c r="AN16" s="143"/>
      <c r="AO16" s="143"/>
      <c r="AP16" s="143"/>
      <c r="AQ16" s="143"/>
      <c r="AR16" s="143"/>
      <c r="AS16" s="143"/>
      <c r="AT16" s="143"/>
      <c r="AU16" s="143"/>
      <c r="AV16" s="143"/>
      <c r="AW16" s="143"/>
      <c r="AX16" s="143"/>
      <c r="AY16" s="143"/>
      <c r="AZ16" s="143"/>
      <c r="BA16" s="143"/>
      <c r="BB16" s="143"/>
      <c r="BC16" s="143"/>
      <c r="BD16" s="143"/>
      <c r="BE16" s="143"/>
      <c r="BF16" s="143"/>
      <c r="BG16" s="143"/>
      <c r="BH16" s="143"/>
      <c r="BI16" s="143"/>
      <c r="BJ16" s="143"/>
      <c r="BK16" s="143"/>
      <c r="BL16" s="143"/>
      <c r="BM16" s="143"/>
      <c r="BN16" s="143"/>
      <c r="BO16" s="143"/>
      <c r="BP16" s="143"/>
      <c r="BQ16" s="143"/>
      <c r="BR16" s="143"/>
      <c r="BS16" s="143"/>
      <c r="BT16" s="143"/>
      <c r="BU16" s="143"/>
      <c r="BV16" s="143"/>
      <c r="BW16" s="143"/>
      <c r="BX16" s="160">
        <v>-1</v>
      </c>
      <c r="BY16" s="143"/>
      <c r="BZ16" s="143"/>
      <c r="CA16" s="143"/>
      <c r="CB16" s="143"/>
      <c r="CC16" s="143"/>
      <c r="CD16" s="143"/>
      <c r="CE16" s="143"/>
      <c r="CF16" s="143"/>
      <c r="CG16" s="143"/>
      <c r="CH16" s="143"/>
      <c r="CI16" s="143"/>
      <c r="CJ16" s="143"/>
      <c r="CK16" s="143"/>
      <c r="CL16" s="143"/>
      <c r="CM16" s="143"/>
      <c r="CN16" s="143"/>
      <c r="CO16" s="143"/>
      <c r="CP16" s="143"/>
      <c r="CQ16" s="143"/>
      <c r="CR16" s="143"/>
      <c r="CS16" s="143"/>
    </row>
    <row r="17" spans="1:97" x14ac:dyDescent="0.3">
      <c r="A17" s="141" t="s">
        <v>15</v>
      </c>
      <c r="B17" s="143"/>
      <c r="C17" s="160">
        <v>-1</v>
      </c>
      <c r="D17" s="160">
        <v>-1</v>
      </c>
      <c r="E17" s="160">
        <v>-1</v>
      </c>
      <c r="F17" s="143"/>
      <c r="G17" s="143"/>
      <c r="H17" s="160">
        <v>-1</v>
      </c>
      <c r="I17" s="143"/>
      <c r="J17" s="162"/>
      <c r="K17" s="143"/>
      <c r="L17" s="143"/>
      <c r="M17" s="143"/>
      <c r="N17" s="143"/>
      <c r="O17" s="143"/>
      <c r="P17" s="143"/>
      <c r="Q17" s="143"/>
      <c r="R17" s="143"/>
      <c r="S17" s="143"/>
      <c r="T17" s="143"/>
      <c r="U17" s="143"/>
      <c r="V17" s="143"/>
      <c r="W17" s="143"/>
      <c r="X17" s="143"/>
      <c r="Y17" s="143"/>
      <c r="Z17" s="143"/>
      <c r="AA17" s="143"/>
      <c r="AB17" s="143"/>
      <c r="AC17" s="143"/>
      <c r="AD17" s="143"/>
      <c r="AE17" s="143"/>
      <c r="AF17" s="143"/>
      <c r="AG17" s="162"/>
      <c r="AH17" s="143"/>
      <c r="AI17" s="143"/>
      <c r="AJ17" s="143"/>
      <c r="AK17" s="143"/>
      <c r="AL17" s="143"/>
      <c r="AM17" s="143"/>
      <c r="AN17" s="143"/>
      <c r="AO17" s="143"/>
      <c r="AP17" s="143"/>
      <c r="AQ17" s="143"/>
      <c r="AR17" s="143"/>
      <c r="AS17" s="143"/>
      <c r="AT17" s="143"/>
      <c r="AU17" s="143"/>
      <c r="AV17" s="143"/>
      <c r="AW17" s="143"/>
      <c r="AX17" s="143"/>
      <c r="AY17" s="143"/>
      <c r="AZ17" s="143"/>
      <c r="BA17" s="143"/>
      <c r="BB17" s="143"/>
      <c r="BC17" s="143"/>
      <c r="BD17" s="143"/>
      <c r="BE17" s="143"/>
      <c r="BF17" s="143"/>
      <c r="BG17" s="143"/>
      <c r="BH17" s="143"/>
      <c r="BI17" s="143"/>
      <c r="BJ17" s="160">
        <v>-1</v>
      </c>
      <c r="BK17" s="143"/>
      <c r="BL17" s="143"/>
      <c r="BM17" s="143"/>
      <c r="BO17" s="143"/>
      <c r="BP17" s="143"/>
      <c r="BQ17" s="143"/>
      <c r="BR17" s="148">
        <v>1</v>
      </c>
      <c r="BS17" s="143"/>
      <c r="BT17" s="143"/>
      <c r="BU17" s="143"/>
      <c r="BV17" s="143"/>
      <c r="BW17" s="143"/>
      <c r="BX17" s="143"/>
      <c r="BY17" s="143"/>
      <c r="BZ17" s="143"/>
      <c r="CA17" s="143"/>
      <c r="CB17" s="143"/>
      <c r="CC17" s="143"/>
      <c r="CD17" s="143"/>
      <c r="CE17" s="143"/>
      <c r="CF17" s="143"/>
      <c r="CG17" s="143"/>
      <c r="CH17" s="143"/>
      <c r="CI17" s="143"/>
      <c r="CJ17" s="143"/>
      <c r="CK17" s="143"/>
      <c r="CL17" s="143"/>
      <c r="CM17" s="143"/>
      <c r="CN17" s="143"/>
      <c r="CO17" s="143"/>
      <c r="CP17" s="143"/>
      <c r="CQ17" s="143"/>
      <c r="CR17" s="143"/>
      <c r="CS17" s="143"/>
    </row>
    <row r="18" spans="1:97" x14ac:dyDescent="0.3">
      <c r="A18" s="141" t="s">
        <v>16</v>
      </c>
      <c r="B18" s="160">
        <v>-1</v>
      </c>
      <c r="C18" s="143"/>
      <c r="D18" s="160">
        <v>-1</v>
      </c>
      <c r="E18" s="143"/>
      <c r="F18" s="143"/>
      <c r="G18" s="143"/>
      <c r="H18" s="143"/>
      <c r="I18" s="160">
        <v>-1</v>
      </c>
      <c r="J18" s="148">
        <v>1</v>
      </c>
      <c r="K18" s="143"/>
      <c r="L18" s="143"/>
      <c r="M18" s="143"/>
      <c r="N18" s="143"/>
      <c r="O18" s="143"/>
      <c r="P18" s="143"/>
      <c r="Q18" s="143"/>
      <c r="R18" s="143"/>
      <c r="S18" s="143"/>
      <c r="T18" s="148">
        <v>1</v>
      </c>
      <c r="U18" s="143"/>
      <c r="V18" s="143"/>
      <c r="W18" s="143"/>
      <c r="X18" s="143"/>
      <c r="Y18" s="143"/>
      <c r="Z18" s="143"/>
      <c r="AA18" s="143"/>
      <c r="AB18" s="143"/>
      <c r="AC18" s="143"/>
      <c r="AD18" s="143"/>
      <c r="AE18" s="160">
        <v>-1</v>
      </c>
      <c r="AF18" s="160">
        <v>-1</v>
      </c>
      <c r="AG18" s="160">
        <v>-1</v>
      </c>
      <c r="AH18" s="143"/>
      <c r="AI18" s="143"/>
      <c r="AJ18" s="143"/>
      <c r="AK18" s="143"/>
      <c r="AL18" s="143"/>
      <c r="AM18" s="143"/>
      <c r="AN18" s="143"/>
      <c r="AO18" s="143"/>
      <c r="AP18" s="143"/>
      <c r="AQ18" s="143"/>
      <c r="AR18" s="143"/>
      <c r="AS18" s="143"/>
      <c r="AT18" s="143"/>
      <c r="AU18" s="143"/>
      <c r="AV18" s="143"/>
      <c r="AW18" s="143"/>
      <c r="AX18" s="143"/>
      <c r="AY18" s="143"/>
      <c r="AZ18" s="143"/>
      <c r="BA18" s="143"/>
      <c r="BB18" s="143"/>
      <c r="BC18" s="143"/>
      <c r="BD18" s="143"/>
      <c r="BE18" s="143"/>
      <c r="BF18" s="143"/>
      <c r="BG18" s="143"/>
      <c r="BH18" s="143"/>
      <c r="BI18" s="143"/>
      <c r="BJ18" s="143"/>
      <c r="BK18" s="143"/>
      <c r="BL18" s="143"/>
      <c r="BM18" s="143"/>
      <c r="BN18" s="143"/>
      <c r="BO18" s="143"/>
      <c r="BP18" s="143"/>
      <c r="BQ18" s="143"/>
      <c r="BR18" s="143"/>
      <c r="BS18" s="143"/>
      <c r="BT18" s="143"/>
      <c r="BU18" s="143"/>
      <c r="BV18" s="143"/>
      <c r="BW18" s="143"/>
      <c r="BX18" s="160">
        <v>-1</v>
      </c>
      <c r="BY18" s="143"/>
      <c r="BZ18" s="143"/>
      <c r="CA18" s="143"/>
      <c r="CB18" s="143"/>
      <c r="CC18" s="143"/>
      <c r="CD18" s="143"/>
      <c r="CE18" s="143"/>
      <c r="CF18" s="143"/>
      <c r="CG18" s="143"/>
      <c r="CH18" s="143"/>
      <c r="CI18" s="143"/>
      <c r="CJ18" s="143"/>
      <c r="CK18" s="143"/>
      <c r="CL18" s="143"/>
      <c r="CM18" s="143"/>
      <c r="CN18" s="143"/>
      <c r="CO18" s="143"/>
      <c r="CP18" s="143"/>
      <c r="CQ18" s="143"/>
      <c r="CR18" s="143"/>
      <c r="CS18" s="143"/>
    </row>
    <row r="19" spans="1:97" x14ac:dyDescent="0.3">
      <c r="A19" s="141" t="s">
        <v>130</v>
      </c>
      <c r="B19" s="133"/>
      <c r="C19" s="133"/>
      <c r="D19" s="133"/>
      <c r="E19" s="133"/>
      <c r="F19" s="133"/>
      <c r="G19" s="133"/>
      <c r="H19" s="133"/>
      <c r="I19" s="133"/>
      <c r="J19" s="160">
        <v>-1</v>
      </c>
      <c r="K19" s="133"/>
      <c r="L19" s="133"/>
      <c r="M19" s="143"/>
      <c r="N19" s="133"/>
      <c r="O19" s="133"/>
      <c r="P19" s="133"/>
      <c r="Q19" s="133"/>
      <c r="R19" s="133"/>
      <c r="S19" s="133"/>
      <c r="T19" s="133"/>
      <c r="U19" s="133"/>
      <c r="V19" s="133"/>
      <c r="W19" s="133"/>
      <c r="X19" s="133"/>
      <c r="Y19" s="143"/>
      <c r="Z19" s="133"/>
      <c r="AA19" s="162"/>
      <c r="AB19" s="162"/>
      <c r="AC19" s="133"/>
      <c r="AD19" s="133"/>
      <c r="AE19" s="133"/>
      <c r="AF19" s="133"/>
      <c r="AG19" s="133"/>
      <c r="AH19" s="133"/>
      <c r="AI19" s="133"/>
      <c r="AJ19" s="133"/>
      <c r="AK19" s="143"/>
      <c r="AL19" s="133"/>
      <c r="AM19" s="133"/>
      <c r="AN19" s="133"/>
      <c r="AO19" s="133"/>
      <c r="AP19" s="133"/>
      <c r="AQ19" s="133"/>
      <c r="AR19" s="133"/>
      <c r="AS19" s="133"/>
      <c r="AT19" s="133"/>
      <c r="AU19" s="133"/>
      <c r="AV19" s="133"/>
      <c r="AW19" s="143"/>
      <c r="AX19" s="133"/>
      <c r="AY19" s="133"/>
      <c r="AZ19" s="133"/>
      <c r="BA19" s="133"/>
      <c r="BB19" s="133"/>
      <c r="BC19" s="133"/>
      <c r="BD19" s="133"/>
      <c r="BE19" s="133"/>
      <c r="BF19" s="133"/>
      <c r="BG19" s="133"/>
      <c r="BH19" s="133"/>
      <c r="BI19" s="143"/>
      <c r="BJ19" s="133"/>
      <c r="BK19" s="133"/>
      <c r="BL19" s="133"/>
      <c r="BM19" s="133"/>
      <c r="BN19" s="133"/>
      <c r="BO19" s="133"/>
      <c r="BP19" s="133"/>
      <c r="BQ19" s="133"/>
      <c r="BR19" s="133"/>
      <c r="BS19" s="133"/>
      <c r="BT19" s="133"/>
      <c r="BU19" s="143"/>
      <c r="BV19" s="133"/>
      <c r="BW19" s="133"/>
      <c r="BX19" s="133"/>
      <c r="BY19" s="133"/>
      <c r="BZ19" s="133"/>
      <c r="CA19" s="133"/>
      <c r="CB19" s="133"/>
      <c r="CC19" s="133"/>
      <c r="CD19" s="133"/>
      <c r="CE19" s="133"/>
      <c r="CF19" s="133"/>
      <c r="CG19" s="143"/>
      <c r="CH19" s="133"/>
      <c r="CI19" s="133"/>
      <c r="CJ19" s="133"/>
      <c r="CK19" s="133"/>
      <c r="CL19" s="133"/>
      <c r="CM19" s="133"/>
      <c r="CN19" s="133"/>
      <c r="CO19" s="133"/>
      <c r="CP19" s="133"/>
      <c r="CQ19" s="133"/>
      <c r="CR19" s="133"/>
      <c r="CS19" s="143"/>
    </row>
    <row r="20" spans="1:97" x14ac:dyDescent="0.3">
      <c r="A20" s="141" t="s">
        <v>134</v>
      </c>
      <c r="B20" s="148">
        <v>1</v>
      </c>
      <c r="C20" s="133"/>
      <c r="D20" s="133"/>
      <c r="E20" s="133"/>
      <c r="F20" s="133"/>
      <c r="G20" s="133"/>
      <c r="H20" s="133"/>
      <c r="I20" s="133"/>
      <c r="J20" s="133"/>
      <c r="K20" s="133"/>
      <c r="L20" s="133"/>
      <c r="M20" s="133"/>
      <c r="N20" s="133"/>
      <c r="O20" s="133"/>
      <c r="P20" s="133"/>
      <c r="Q20" s="133"/>
      <c r="R20" s="148">
        <v>1</v>
      </c>
      <c r="S20" s="133"/>
      <c r="T20" s="133"/>
      <c r="U20" s="133"/>
      <c r="V20" s="133"/>
      <c r="W20" s="133"/>
      <c r="X20" s="162"/>
      <c r="Y20" s="133"/>
      <c r="Z20" s="133"/>
      <c r="AA20" s="162"/>
      <c r="AB20" s="133"/>
      <c r="AC20" s="133"/>
      <c r="AD20" s="162"/>
      <c r="AE20" s="133"/>
      <c r="AF20" s="133"/>
      <c r="AG20" s="133"/>
      <c r="AH20" s="133"/>
      <c r="AI20" s="133"/>
      <c r="AJ20" s="133"/>
      <c r="AK20" s="133"/>
      <c r="AL20" s="133"/>
      <c r="AM20" s="133"/>
      <c r="AN20" s="133"/>
      <c r="AO20" s="133"/>
      <c r="AP20" s="133"/>
      <c r="AQ20" s="133"/>
      <c r="AR20" s="133"/>
      <c r="AS20" s="162"/>
      <c r="AT20" s="133"/>
      <c r="AU20" s="133"/>
      <c r="AV20" s="133"/>
      <c r="AW20" s="133"/>
      <c r="AX20" s="133"/>
      <c r="AY20" s="133"/>
      <c r="AZ20" s="133"/>
      <c r="BA20" s="133"/>
      <c r="BB20" s="133"/>
      <c r="BC20" s="133"/>
      <c r="BD20" s="133"/>
      <c r="BE20" s="148">
        <v>1</v>
      </c>
      <c r="BF20" s="133"/>
      <c r="BG20" s="133"/>
      <c r="BH20" s="133"/>
      <c r="BI20" s="133"/>
      <c r="BJ20" s="162"/>
      <c r="BK20" s="133"/>
      <c r="BL20" s="133"/>
      <c r="BM20" s="133"/>
      <c r="BN20" s="133"/>
      <c r="BO20" s="133"/>
      <c r="BP20" s="133"/>
      <c r="BQ20" s="133"/>
      <c r="BR20" s="160">
        <v>-1</v>
      </c>
      <c r="BS20" s="133"/>
      <c r="BT20" s="133"/>
      <c r="BU20" s="133"/>
      <c r="BV20" s="133"/>
      <c r="BW20" s="133"/>
      <c r="BX20" s="133"/>
      <c r="BY20" s="133"/>
      <c r="BZ20" s="133"/>
      <c r="CA20" s="133"/>
      <c r="CB20" s="133"/>
      <c r="CC20" s="133"/>
      <c r="CD20" s="133"/>
      <c r="CE20" s="133"/>
      <c r="CF20" s="133"/>
      <c r="CG20" s="133"/>
      <c r="CH20" s="133"/>
      <c r="CI20" s="133"/>
      <c r="CJ20" s="133"/>
      <c r="CK20" s="133"/>
      <c r="CL20" s="133"/>
      <c r="CM20" s="133"/>
      <c r="CN20" s="133"/>
      <c r="CO20" s="133"/>
      <c r="CP20" s="133"/>
      <c r="CQ20" s="133"/>
      <c r="CR20" s="133"/>
      <c r="CS20" s="133">
        <v>0</v>
      </c>
    </row>
    <row r="22" spans="1:97" x14ac:dyDescent="0.3">
      <c r="B22" s="157" t="s">
        <v>397</v>
      </c>
      <c r="C22" s="158"/>
      <c r="D22" s="158"/>
      <c r="E22" s="158"/>
    </row>
    <row r="23" spans="1:97" x14ac:dyDescent="0.3">
      <c r="A23" s="118" t="s">
        <v>398</v>
      </c>
      <c r="B23" t="s">
        <v>401</v>
      </c>
    </row>
    <row r="26" spans="1:97" x14ac:dyDescent="0.3">
      <c r="O26" s="116"/>
      <c r="P26" s="116"/>
      <c r="Q26" s="116"/>
      <c r="R26" s="116"/>
      <c r="S26" s="116"/>
      <c r="T26" s="116"/>
      <c r="U26" s="116"/>
      <c r="V26" s="116"/>
      <c r="W26" s="11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CCAB8-B5C3-4806-BC20-96070B0E3372}">
  <dimension ref="A1:DC157"/>
  <sheetViews>
    <sheetView zoomScaleNormal="100" workbookViewId="0"/>
  </sheetViews>
  <sheetFormatPr defaultRowHeight="14.4" x14ac:dyDescent="0.3"/>
  <sheetData>
    <row r="1" spans="1:107" x14ac:dyDescent="0.3">
      <c r="A1" s="163"/>
      <c r="B1" s="163" t="s">
        <v>157</v>
      </c>
      <c r="C1" s="163" t="s">
        <v>126</v>
      </c>
      <c r="D1" s="163" t="s">
        <v>127</v>
      </c>
      <c r="E1" s="163" t="s">
        <v>161</v>
      </c>
      <c r="F1" s="163" t="s">
        <v>163</v>
      </c>
      <c r="G1" s="163" t="s">
        <v>165</v>
      </c>
      <c r="H1" s="163" t="s">
        <v>167</v>
      </c>
      <c r="I1" s="163" t="s">
        <v>105</v>
      </c>
      <c r="J1" s="163" t="s">
        <v>84</v>
      </c>
      <c r="K1" s="163" t="s">
        <v>78</v>
      </c>
      <c r="L1" s="163" t="s">
        <v>65</v>
      </c>
      <c r="M1" s="164" t="s">
        <v>172</v>
      </c>
      <c r="N1" s="165" t="s">
        <v>67</v>
      </c>
      <c r="O1" s="163" t="s">
        <v>175</v>
      </c>
      <c r="P1" s="163" t="s">
        <v>177</v>
      </c>
      <c r="Q1" s="163" t="s">
        <v>91</v>
      </c>
      <c r="R1" s="163" t="s">
        <v>117</v>
      </c>
      <c r="S1" s="163" t="s">
        <v>100</v>
      </c>
      <c r="T1" s="163" t="s">
        <v>182</v>
      </c>
      <c r="U1" s="163" t="s">
        <v>102</v>
      </c>
      <c r="V1" s="163" t="s">
        <v>133</v>
      </c>
      <c r="W1" s="163" t="s">
        <v>123</v>
      </c>
      <c r="X1" s="163" t="s">
        <v>187</v>
      </c>
      <c r="Y1" s="164" t="s">
        <v>188</v>
      </c>
      <c r="Z1" s="165" t="s">
        <v>76</v>
      </c>
      <c r="AA1" s="163" t="s">
        <v>94</v>
      </c>
      <c r="AB1" s="163" t="s">
        <v>99</v>
      </c>
      <c r="AC1" s="163" t="s">
        <v>77</v>
      </c>
      <c r="AD1" s="163" t="s">
        <v>66</v>
      </c>
      <c r="AE1" s="163" t="s">
        <v>110</v>
      </c>
      <c r="AF1" s="163" t="s">
        <v>85</v>
      </c>
      <c r="AG1" s="163" t="s">
        <v>86</v>
      </c>
      <c r="AH1" s="163" t="s">
        <v>195</v>
      </c>
      <c r="AI1" s="163" t="s">
        <v>197</v>
      </c>
      <c r="AJ1" s="163" t="s">
        <v>199</v>
      </c>
      <c r="AK1" s="164" t="s">
        <v>200</v>
      </c>
      <c r="AL1" s="165" t="s">
        <v>202</v>
      </c>
      <c r="AM1" s="163" t="s">
        <v>204</v>
      </c>
      <c r="AN1" s="163" t="s">
        <v>206</v>
      </c>
      <c r="AO1" s="163" t="s">
        <v>208</v>
      </c>
      <c r="AP1" s="163" t="s">
        <v>210</v>
      </c>
      <c r="AQ1" s="163" t="s">
        <v>212</v>
      </c>
      <c r="AR1" s="163" t="s">
        <v>214</v>
      </c>
      <c r="AS1" s="163" t="s">
        <v>216</v>
      </c>
      <c r="AT1" s="163" t="s">
        <v>218</v>
      </c>
      <c r="AU1" s="163" t="s">
        <v>220</v>
      </c>
      <c r="AV1" s="163" t="s">
        <v>222</v>
      </c>
      <c r="AW1" s="164" t="s">
        <v>223</v>
      </c>
      <c r="AX1" s="165" t="s">
        <v>225</v>
      </c>
      <c r="AY1" s="163" t="s">
        <v>227</v>
      </c>
      <c r="AZ1" s="163" t="s">
        <v>229</v>
      </c>
      <c r="BA1" s="163" t="s">
        <v>231</v>
      </c>
      <c r="BB1" s="163" t="s">
        <v>233</v>
      </c>
      <c r="BC1" s="163" t="s">
        <v>235</v>
      </c>
      <c r="BD1" s="163" t="s">
        <v>237</v>
      </c>
      <c r="BE1" s="163" t="s">
        <v>239</v>
      </c>
      <c r="BF1" s="163" t="s">
        <v>241</v>
      </c>
      <c r="BG1" s="163" t="s">
        <v>243</v>
      </c>
      <c r="BH1" s="163" t="s">
        <v>245</v>
      </c>
      <c r="BI1" s="164" t="s">
        <v>246</v>
      </c>
      <c r="BJ1" s="165" t="s">
        <v>79</v>
      </c>
      <c r="BK1" s="163" t="s">
        <v>68</v>
      </c>
      <c r="BL1" s="163" t="s">
        <v>250</v>
      </c>
      <c r="BM1" s="163" t="s">
        <v>252</v>
      </c>
      <c r="BN1" s="163" t="s">
        <v>113</v>
      </c>
      <c r="BO1" s="163" t="s">
        <v>396</v>
      </c>
      <c r="BP1" s="163" t="s">
        <v>257</v>
      </c>
      <c r="BQ1" s="163" t="s">
        <v>259</v>
      </c>
      <c r="BR1" s="163" t="s">
        <v>98</v>
      </c>
      <c r="BS1" s="163" t="s">
        <v>262</v>
      </c>
      <c r="BT1" s="163" t="s">
        <v>264</v>
      </c>
      <c r="BU1" s="164" t="s">
        <v>265</v>
      </c>
      <c r="BV1" s="165" t="s">
        <v>267</v>
      </c>
      <c r="BW1" s="163" t="s">
        <v>269</v>
      </c>
      <c r="BX1" s="163" t="s">
        <v>271</v>
      </c>
      <c r="BY1" s="163" t="s">
        <v>273</v>
      </c>
      <c r="BZ1" s="163" t="s">
        <v>275</v>
      </c>
      <c r="CA1" s="163" t="s">
        <v>40</v>
      </c>
      <c r="CB1" s="163" t="s">
        <v>41</v>
      </c>
      <c r="CC1" s="163" t="s">
        <v>42</v>
      </c>
      <c r="CD1" s="163" t="s">
        <v>43</v>
      </c>
      <c r="CE1" s="163" t="s">
        <v>44</v>
      </c>
      <c r="CF1" s="163" t="s">
        <v>282</v>
      </c>
      <c r="CG1" s="164" t="s">
        <v>283</v>
      </c>
      <c r="CH1" s="165" t="s">
        <v>285</v>
      </c>
      <c r="CI1" s="163" t="s">
        <v>287</v>
      </c>
      <c r="CJ1" s="163" t="s">
        <v>289</v>
      </c>
      <c r="CK1" s="163" t="s">
        <v>291</v>
      </c>
      <c r="CL1" s="163" t="s">
        <v>293</v>
      </c>
      <c r="CM1" s="163" t="s">
        <v>295</v>
      </c>
      <c r="CN1" s="163" t="s">
        <v>297</v>
      </c>
      <c r="CO1" s="163" t="s">
        <v>299</v>
      </c>
      <c r="CP1" s="163" t="s">
        <v>301</v>
      </c>
      <c r="CQ1" s="163" t="s">
        <v>302</v>
      </c>
      <c r="CR1" s="163" t="s">
        <v>303</v>
      </c>
      <c r="CS1" s="164" t="s">
        <v>304</v>
      </c>
      <c r="CT1" s="15" t="s">
        <v>402</v>
      </c>
      <c r="CU1" s="15" t="s">
        <v>403</v>
      </c>
      <c r="CV1" s="15" t="s">
        <v>404</v>
      </c>
      <c r="CW1" s="15" t="s">
        <v>405</v>
      </c>
      <c r="CX1" s="15" t="s">
        <v>406</v>
      </c>
      <c r="DC1" s="15" t="s">
        <v>407</v>
      </c>
    </row>
    <row r="2" spans="1:107" x14ac:dyDescent="0.3">
      <c r="A2" s="141" t="s">
        <v>0</v>
      </c>
      <c r="B2" s="143">
        <v>0</v>
      </c>
      <c r="C2" s="143"/>
      <c r="D2" s="134">
        <v>-1</v>
      </c>
      <c r="E2" s="143"/>
      <c r="F2" s="143"/>
      <c r="G2" s="143"/>
      <c r="H2" s="143"/>
      <c r="I2" s="143"/>
      <c r="J2" s="143"/>
      <c r="K2" s="143"/>
      <c r="L2" s="143"/>
      <c r="M2" s="166"/>
      <c r="N2" s="143"/>
      <c r="O2" s="143"/>
      <c r="P2" s="143"/>
      <c r="Q2" s="134"/>
      <c r="R2" s="143"/>
      <c r="S2" s="143"/>
      <c r="T2" s="143"/>
      <c r="U2" s="143"/>
      <c r="V2" s="143"/>
      <c r="W2" s="143"/>
      <c r="X2" s="143"/>
      <c r="Y2" s="166"/>
      <c r="Z2" s="143"/>
      <c r="AA2" s="143"/>
      <c r="AB2" s="143"/>
      <c r="AC2" s="143"/>
      <c r="AD2" s="143"/>
      <c r="AE2" s="143"/>
      <c r="AF2" s="143"/>
      <c r="AG2" s="134">
        <v>-1</v>
      </c>
      <c r="AH2" s="143"/>
      <c r="AI2" s="143"/>
      <c r="AJ2" s="143"/>
      <c r="AK2" s="166"/>
      <c r="AL2" s="143"/>
      <c r="AM2" s="143"/>
      <c r="AN2" s="143"/>
      <c r="AO2" s="143"/>
      <c r="AP2" s="143"/>
      <c r="AQ2" s="143"/>
      <c r="AR2" s="143"/>
      <c r="AS2" s="143"/>
      <c r="AT2" s="143"/>
      <c r="AU2" s="143"/>
      <c r="AV2" s="143"/>
      <c r="AW2" s="166"/>
      <c r="AX2" s="143"/>
      <c r="AY2" s="143"/>
      <c r="AZ2" s="143"/>
      <c r="BA2" s="143"/>
      <c r="BB2" s="143"/>
      <c r="BC2" s="143"/>
      <c r="BD2" s="143"/>
      <c r="BE2" s="143"/>
      <c r="BF2" s="143"/>
      <c r="BG2" s="143"/>
      <c r="BH2" s="143"/>
      <c r="BI2" s="166"/>
      <c r="BJ2" s="143"/>
      <c r="BK2" s="134">
        <v>-1</v>
      </c>
      <c r="BL2" s="143"/>
      <c r="BM2" s="143"/>
      <c r="BN2" s="143"/>
      <c r="BO2" s="143"/>
      <c r="BP2" s="143"/>
      <c r="BQ2" s="143"/>
      <c r="BR2" s="143"/>
      <c r="BS2" s="143"/>
      <c r="BT2" s="143"/>
      <c r="BU2" s="166"/>
      <c r="BV2" s="143"/>
      <c r="BW2" s="143"/>
      <c r="BX2" s="143"/>
      <c r="BY2" s="143"/>
      <c r="BZ2" s="143"/>
      <c r="CA2" s="143"/>
      <c r="CB2" s="143"/>
      <c r="CC2" s="143"/>
      <c r="CD2" s="143"/>
      <c r="CE2" s="143"/>
      <c r="CF2" s="143"/>
      <c r="CG2" s="166"/>
      <c r="CH2" s="143"/>
      <c r="CI2" s="143"/>
      <c r="CJ2" s="143"/>
      <c r="CK2" s="143"/>
      <c r="CL2" s="143"/>
      <c r="CM2" s="143"/>
      <c r="CN2" s="143"/>
      <c r="CO2" s="143"/>
      <c r="CP2" s="143"/>
      <c r="CQ2" s="143"/>
      <c r="CR2" s="143"/>
      <c r="CS2" s="166"/>
    </row>
    <row r="3" spans="1:107" x14ac:dyDescent="0.3">
      <c r="A3" s="141" t="s">
        <v>1</v>
      </c>
      <c r="B3" s="143"/>
      <c r="C3" s="143"/>
      <c r="D3" s="143"/>
      <c r="E3" s="143"/>
      <c r="F3" s="143"/>
      <c r="G3" s="143"/>
      <c r="H3" s="143"/>
      <c r="I3" s="143"/>
      <c r="J3" s="143"/>
      <c r="K3" s="143"/>
      <c r="L3" s="143"/>
      <c r="M3" s="166"/>
      <c r="N3" s="143"/>
      <c r="O3" s="143"/>
      <c r="P3" s="143"/>
      <c r="Q3" s="143"/>
      <c r="R3" s="143"/>
      <c r="S3" s="134"/>
      <c r="T3" s="143"/>
      <c r="U3" s="143"/>
      <c r="V3" s="143"/>
      <c r="W3" s="134"/>
      <c r="X3" s="143"/>
      <c r="Y3" s="166"/>
      <c r="Z3" s="134"/>
      <c r="AA3" s="134">
        <v>-1</v>
      </c>
      <c r="AB3" s="143"/>
      <c r="AC3" s="143"/>
      <c r="AD3" s="143"/>
      <c r="AE3" s="143"/>
      <c r="AF3" s="143"/>
      <c r="AG3" s="134"/>
      <c r="AH3" s="143"/>
      <c r="AI3" s="143"/>
      <c r="AJ3" s="143"/>
      <c r="AK3" s="166"/>
      <c r="AL3" s="143"/>
      <c r="AM3" s="143"/>
      <c r="AN3" s="143"/>
      <c r="AO3" s="143"/>
      <c r="AP3" s="143"/>
      <c r="AQ3" s="143"/>
      <c r="AR3" s="143"/>
      <c r="AS3" s="143"/>
      <c r="AT3" s="143"/>
      <c r="AU3" s="143"/>
      <c r="AV3" s="143"/>
      <c r="AW3" s="166"/>
      <c r="AX3" s="143"/>
      <c r="AY3" s="143"/>
      <c r="AZ3" s="143"/>
      <c r="BA3" s="143"/>
      <c r="BB3" s="143"/>
      <c r="BC3" s="143"/>
      <c r="BD3" s="143"/>
      <c r="BE3" s="134">
        <v>1</v>
      </c>
      <c r="BF3" s="143"/>
      <c r="BG3" s="143"/>
      <c r="BH3" s="143"/>
      <c r="BI3" s="166"/>
      <c r="BJ3" s="143"/>
      <c r="BK3" s="143"/>
      <c r="BL3" s="143"/>
      <c r="BM3" s="143"/>
      <c r="BN3" s="143"/>
      <c r="BO3" s="143"/>
      <c r="BP3" s="143"/>
      <c r="BQ3" s="143"/>
      <c r="BR3" s="134">
        <v>-1</v>
      </c>
      <c r="BS3" s="143"/>
      <c r="BT3" s="143"/>
      <c r="BU3" s="166"/>
      <c r="BV3" s="143"/>
      <c r="BW3" s="143"/>
      <c r="BX3" s="143"/>
      <c r="BY3" s="143"/>
      <c r="BZ3" s="143"/>
      <c r="CA3" s="143"/>
      <c r="CB3" s="143"/>
      <c r="CC3" s="143"/>
      <c r="CD3" s="143"/>
      <c r="CE3" s="143"/>
      <c r="CF3" s="143"/>
      <c r="CG3" s="166"/>
      <c r="CH3" s="143"/>
      <c r="CI3" s="143"/>
      <c r="CJ3" s="143"/>
      <c r="CK3" s="143"/>
      <c r="CL3" s="143"/>
      <c r="CM3" s="143"/>
      <c r="CN3" s="143"/>
      <c r="CO3" s="143"/>
      <c r="CP3" s="143"/>
      <c r="CQ3" s="143"/>
      <c r="CR3" s="143"/>
      <c r="CS3" s="166"/>
    </row>
    <row r="4" spans="1:107" x14ac:dyDescent="0.3">
      <c r="A4" s="141" t="s">
        <v>2</v>
      </c>
      <c r="B4" s="134">
        <v>1</v>
      </c>
      <c r="C4" s="143"/>
      <c r="D4" s="143"/>
      <c r="E4" s="143"/>
      <c r="F4" s="143"/>
      <c r="G4" s="143"/>
      <c r="H4" s="143"/>
      <c r="I4" s="143"/>
      <c r="J4" s="143"/>
      <c r="K4" s="143"/>
      <c r="L4" s="143"/>
      <c r="M4" s="166"/>
      <c r="N4" s="143"/>
      <c r="O4" s="134"/>
      <c r="P4" s="143"/>
      <c r="Q4" s="143"/>
      <c r="R4" s="143"/>
      <c r="S4" s="143"/>
      <c r="T4" s="143"/>
      <c r="U4" s="143"/>
      <c r="V4" s="143"/>
      <c r="W4" s="143"/>
      <c r="X4" s="143"/>
      <c r="Y4" s="166"/>
      <c r="Z4" s="143"/>
      <c r="AA4" s="143"/>
      <c r="AB4" s="143"/>
      <c r="AC4" s="143"/>
      <c r="AD4" s="143"/>
      <c r="AE4" s="134"/>
      <c r="AF4" s="143"/>
      <c r="AG4" s="143"/>
      <c r="AH4" s="143"/>
      <c r="AI4" s="143"/>
      <c r="AJ4" s="143"/>
      <c r="AK4" s="166"/>
      <c r="AL4" s="143"/>
      <c r="AM4" s="143"/>
      <c r="AN4" s="143"/>
      <c r="AO4" s="143"/>
      <c r="AP4" s="143"/>
      <c r="AQ4" s="143"/>
      <c r="AR4" s="143"/>
      <c r="AS4" s="143"/>
      <c r="AT4" s="143"/>
      <c r="AU4" s="143"/>
      <c r="AV4" s="143"/>
      <c r="AW4" s="166"/>
      <c r="AX4" s="143"/>
      <c r="AY4" s="143"/>
      <c r="AZ4" s="143"/>
      <c r="BA4" s="143"/>
      <c r="BB4" s="143"/>
      <c r="BC4" s="143"/>
      <c r="BD4" s="143"/>
      <c r="BE4" s="143"/>
      <c r="BF4" s="143"/>
      <c r="BG4" s="143"/>
      <c r="BH4" s="143"/>
      <c r="BI4" s="166"/>
      <c r="BJ4" s="143"/>
      <c r="BK4" s="143"/>
      <c r="BL4" s="143"/>
      <c r="BM4" s="143"/>
      <c r="BN4" s="143"/>
      <c r="BO4" s="143"/>
      <c r="BP4" s="143"/>
      <c r="BQ4" s="143"/>
      <c r="BR4" s="143"/>
      <c r="BS4" s="143"/>
      <c r="BT4" s="143"/>
      <c r="BU4" s="166"/>
      <c r="BV4" s="143"/>
      <c r="BW4" s="143"/>
      <c r="BX4" s="143"/>
      <c r="BY4" s="143"/>
      <c r="BZ4" s="143"/>
      <c r="CA4" s="143"/>
      <c r="CB4" s="143"/>
      <c r="CC4" s="143"/>
      <c r="CD4" s="143"/>
      <c r="CE4" s="143"/>
      <c r="CF4" s="143"/>
      <c r="CG4" s="166"/>
      <c r="CH4" s="143"/>
      <c r="CI4" s="143"/>
      <c r="CJ4" s="143"/>
      <c r="CK4" s="143"/>
      <c r="CL4" s="143"/>
      <c r="CM4" s="143"/>
      <c r="CN4" s="143"/>
      <c r="CO4" s="143"/>
      <c r="CP4" s="143"/>
      <c r="CQ4" s="143"/>
      <c r="CR4" s="143"/>
      <c r="CS4" s="166"/>
    </row>
    <row r="5" spans="1:107" x14ac:dyDescent="0.3">
      <c r="A5" s="141" t="s">
        <v>3</v>
      </c>
      <c r="B5" s="143"/>
      <c r="C5" s="143"/>
      <c r="D5" s="143"/>
      <c r="E5" s="143"/>
      <c r="F5" s="143"/>
      <c r="G5" s="143"/>
      <c r="H5" s="143"/>
      <c r="I5" s="143"/>
      <c r="J5" s="143"/>
      <c r="K5" s="143"/>
      <c r="L5" s="143"/>
      <c r="M5" s="166"/>
      <c r="N5" s="143"/>
      <c r="O5" s="143"/>
      <c r="P5" s="143"/>
      <c r="Q5" s="143"/>
      <c r="R5" s="143"/>
      <c r="S5" s="143"/>
      <c r="T5" s="143"/>
      <c r="U5" s="143"/>
      <c r="V5" s="143"/>
      <c r="W5" s="143"/>
      <c r="X5" s="143"/>
      <c r="Y5" s="166"/>
      <c r="Z5" s="143"/>
      <c r="AA5" s="143"/>
      <c r="AB5" s="143"/>
      <c r="AC5" s="143"/>
      <c r="AD5" s="143"/>
      <c r="AE5" s="143"/>
      <c r="AF5" s="143"/>
      <c r="AG5" s="143"/>
      <c r="AH5" s="143"/>
      <c r="AI5" s="143"/>
      <c r="AJ5" s="143"/>
      <c r="AK5" s="166"/>
      <c r="AL5" s="143"/>
      <c r="AM5" s="143"/>
      <c r="AN5" s="143"/>
      <c r="AO5" s="143"/>
      <c r="AP5" s="143"/>
      <c r="AQ5" s="143"/>
      <c r="AR5" s="143"/>
      <c r="AS5" s="143"/>
      <c r="AT5" s="143"/>
      <c r="AU5" s="143"/>
      <c r="AV5" s="143"/>
      <c r="AW5" s="166"/>
      <c r="AX5" s="143"/>
      <c r="AY5" s="143"/>
      <c r="AZ5" s="143"/>
      <c r="BA5" s="143"/>
      <c r="BB5" s="143"/>
      <c r="BC5" s="143"/>
      <c r="BD5" s="143"/>
      <c r="BE5" s="143"/>
      <c r="BF5" s="143"/>
      <c r="BG5" s="143"/>
      <c r="BH5" s="143"/>
      <c r="BI5" s="166"/>
      <c r="BJ5" s="143"/>
      <c r="BK5" s="143"/>
      <c r="BL5" s="143"/>
      <c r="BM5" s="143"/>
      <c r="BN5" s="143"/>
      <c r="BO5" s="143"/>
      <c r="BP5" s="143"/>
      <c r="BQ5" s="143"/>
      <c r="BR5" s="143"/>
      <c r="BS5" s="143"/>
      <c r="BT5" s="143"/>
      <c r="BU5" s="166"/>
      <c r="BV5" s="143"/>
      <c r="BW5" s="143"/>
      <c r="BX5" s="143"/>
      <c r="BY5" s="143"/>
      <c r="BZ5" s="143"/>
      <c r="CA5" s="143"/>
      <c r="CB5" s="143"/>
      <c r="CC5" s="143"/>
      <c r="CD5" s="143"/>
      <c r="CE5" s="143"/>
      <c r="CF5" s="143"/>
      <c r="CG5" s="166"/>
      <c r="CH5" s="143"/>
      <c r="CI5" s="143"/>
      <c r="CJ5" s="143"/>
      <c r="CK5" s="143"/>
      <c r="CL5" s="143"/>
      <c r="CM5" s="143"/>
      <c r="CN5" s="143"/>
      <c r="CO5" s="143"/>
      <c r="CP5" s="143"/>
      <c r="CQ5" s="143"/>
      <c r="CR5" s="143"/>
      <c r="CS5" s="166"/>
      <c r="CT5" s="4">
        <v>-1</v>
      </c>
      <c r="CU5" s="4">
        <v>-1</v>
      </c>
    </row>
    <row r="6" spans="1:107" x14ac:dyDescent="0.3">
      <c r="A6" s="141" t="s">
        <v>92</v>
      </c>
      <c r="B6" s="143"/>
      <c r="C6" s="143"/>
      <c r="D6" s="134">
        <v>1</v>
      </c>
      <c r="E6" s="143"/>
      <c r="F6" s="143"/>
      <c r="G6" s="143"/>
      <c r="H6" s="143"/>
      <c r="I6" s="143"/>
      <c r="J6" s="143"/>
      <c r="K6" s="143"/>
      <c r="L6" s="143"/>
      <c r="M6" s="166"/>
      <c r="N6" s="143"/>
      <c r="O6" s="143"/>
      <c r="P6" s="143"/>
      <c r="Q6" s="143"/>
      <c r="R6" s="143"/>
      <c r="S6" s="143"/>
      <c r="T6" s="134">
        <v>-1</v>
      </c>
      <c r="U6" s="143"/>
      <c r="V6" s="143"/>
      <c r="W6" s="134">
        <v>-1</v>
      </c>
      <c r="X6" s="134">
        <v>-1</v>
      </c>
      <c r="Y6" s="166"/>
      <c r="Z6" s="134">
        <v>-1</v>
      </c>
      <c r="AA6" s="143"/>
      <c r="AB6" s="143"/>
      <c r="AC6" s="143"/>
      <c r="AD6" s="143"/>
      <c r="AE6" s="143"/>
      <c r="AF6" s="143"/>
      <c r="AG6" s="143"/>
      <c r="AH6" s="143"/>
      <c r="AI6" s="143"/>
      <c r="AJ6" s="134">
        <v>1</v>
      </c>
      <c r="AK6" s="166"/>
      <c r="AL6" s="143"/>
      <c r="AM6" s="134"/>
      <c r="AN6" s="143"/>
      <c r="AO6" s="143"/>
      <c r="AP6" s="143"/>
      <c r="AQ6" s="143"/>
      <c r="AR6" s="143"/>
      <c r="AS6" s="143"/>
      <c r="AT6" s="143"/>
      <c r="AU6" s="143"/>
      <c r="AV6" s="143"/>
      <c r="AW6" s="166"/>
      <c r="AX6" s="143"/>
      <c r="AY6" s="143"/>
      <c r="AZ6" s="143"/>
      <c r="BA6" s="143"/>
      <c r="BB6" s="143"/>
      <c r="BC6" s="143"/>
      <c r="BD6" s="143"/>
      <c r="BE6" s="134">
        <v>-1</v>
      </c>
      <c r="BF6" s="143"/>
      <c r="BG6" s="143"/>
      <c r="BH6" s="143"/>
      <c r="BI6" s="166"/>
      <c r="BJ6" s="143"/>
      <c r="BK6" s="143"/>
      <c r="BL6" s="143"/>
      <c r="BM6" s="143"/>
      <c r="BN6" s="143"/>
      <c r="BO6" s="143"/>
      <c r="BP6" s="134"/>
      <c r="BQ6" s="143"/>
      <c r="BR6" s="134">
        <v>1</v>
      </c>
      <c r="BS6" s="143"/>
      <c r="BT6" s="143"/>
      <c r="BU6" s="166"/>
      <c r="BV6" s="143"/>
      <c r="BW6" s="143"/>
      <c r="BX6" s="143"/>
      <c r="BY6" s="143"/>
      <c r="BZ6" s="143"/>
      <c r="CA6" s="143"/>
      <c r="CB6" s="143"/>
      <c r="CC6" s="143"/>
      <c r="CD6" s="143"/>
      <c r="CE6" s="143"/>
      <c r="CF6" s="143"/>
      <c r="CG6" s="166"/>
      <c r="CH6" s="143"/>
      <c r="CI6" s="143"/>
      <c r="CJ6" s="143"/>
      <c r="CK6" s="143"/>
      <c r="CL6" s="143"/>
      <c r="CM6" s="134"/>
      <c r="CN6" s="143"/>
      <c r="CO6" s="143"/>
      <c r="CP6" s="143"/>
      <c r="CQ6" s="143"/>
      <c r="CR6" s="143"/>
      <c r="CS6" s="166"/>
    </row>
    <row r="7" spans="1:107" x14ac:dyDescent="0.3">
      <c r="A7" s="141" t="s">
        <v>5</v>
      </c>
      <c r="B7" s="143"/>
      <c r="C7" s="143"/>
      <c r="D7" s="143"/>
      <c r="E7" s="143"/>
      <c r="F7" s="143"/>
      <c r="G7" s="143"/>
      <c r="H7" s="143"/>
      <c r="I7" s="143"/>
      <c r="J7" s="143"/>
      <c r="K7" s="134">
        <v>-1</v>
      </c>
      <c r="L7" s="143"/>
      <c r="M7" s="166"/>
      <c r="N7" s="143"/>
      <c r="O7" s="143"/>
      <c r="P7" s="143"/>
      <c r="Q7" s="143"/>
      <c r="R7" s="143"/>
      <c r="S7" s="143"/>
      <c r="T7" s="143"/>
      <c r="U7" s="143"/>
      <c r="V7" s="143"/>
      <c r="W7" s="143"/>
      <c r="X7" s="143"/>
      <c r="Y7" s="166"/>
      <c r="Z7" s="143"/>
      <c r="AA7" s="143"/>
      <c r="AB7" s="143"/>
      <c r="AC7" s="143"/>
      <c r="AD7" s="143"/>
      <c r="AE7" s="143"/>
      <c r="AF7" s="143"/>
      <c r="AG7" s="143"/>
      <c r="AH7" s="143"/>
      <c r="AI7" s="143"/>
      <c r="AJ7" s="143"/>
      <c r="AK7" s="166"/>
      <c r="AL7" s="143"/>
      <c r="AM7" s="143"/>
      <c r="AN7" s="143"/>
      <c r="AO7" s="143"/>
      <c r="AP7" s="143"/>
      <c r="AQ7" s="143"/>
      <c r="AR7" s="143"/>
      <c r="AS7" s="143"/>
      <c r="AT7" s="143"/>
      <c r="AU7" s="143"/>
      <c r="AV7" s="143"/>
      <c r="AW7" s="166"/>
      <c r="AX7" s="143"/>
      <c r="AY7" s="143"/>
      <c r="AZ7" s="143"/>
      <c r="BA7" s="143"/>
      <c r="BB7" s="143"/>
      <c r="BC7" s="143"/>
      <c r="BD7" s="143"/>
      <c r="BE7" s="143"/>
      <c r="BF7" s="143"/>
      <c r="BG7" s="143"/>
      <c r="BH7" s="143"/>
      <c r="BI7" s="166"/>
      <c r="BJ7" s="143"/>
      <c r="BK7" s="143"/>
      <c r="BL7" s="143"/>
      <c r="BM7" s="143"/>
      <c r="BN7" s="143"/>
      <c r="BO7" s="143"/>
      <c r="BP7" s="143"/>
      <c r="BQ7" s="143"/>
      <c r="BR7" s="143"/>
      <c r="BS7" s="143"/>
      <c r="BT7" s="143"/>
      <c r="BU7" s="166"/>
      <c r="BV7" s="143"/>
      <c r="BW7" s="143"/>
      <c r="BX7" s="143"/>
      <c r="BY7" s="143"/>
      <c r="BZ7" s="143"/>
      <c r="CA7" s="143"/>
      <c r="CB7" s="143"/>
      <c r="CC7" s="143"/>
      <c r="CD7" s="143"/>
      <c r="CE7" s="143"/>
      <c r="CF7" s="143"/>
      <c r="CG7" s="166"/>
      <c r="CH7" s="143"/>
      <c r="CI7" s="143"/>
      <c r="CJ7" s="143"/>
      <c r="CK7" s="143"/>
      <c r="CL7" s="143"/>
      <c r="CM7" s="143"/>
      <c r="CN7" s="143"/>
      <c r="CO7" s="143"/>
      <c r="CP7" s="143"/>
      <c r="CQ7" s="143"/>
      <c r="CR7" s="143"/>
      <c r="CS7" s="166"/>
      <c r="CV7" s="4">
        <v>-1</v>
      </c>
    </row>
    <row r="8" spans="1:107" x14ac:dyDescent="0.3">
      <c r="A8" s="147" t="s">
        <v>6</v>
      </c>
      <c r="B8" s="143"/>
      <c r="C8" s="143"/>
      <c r="D8" s="143"/>
      <c r="E8" s="143"/>
      <c r="F8" s="143"/>
      <c r="G8" s="143"/>
      <c r="H8" s="143"/>
      <c r="I8" s="143"/>
      <c r="J8" s="143"/>
      <c r="K8" s="143"/>
      <c r="L8" s="143"/>
      <c r="M8" s="166"/>
      <c r="N8" s="143"/>
      <c r="O8" s="143"/>
      <c r="P8" s="143"/>
      <c r="Q8" s="143"/>
      <c r="R8" s="143"/>
      <c r="S8" s="143"/>
      <c r="T8" s="143"/>
      <c r="U8" s="143"/>
      <c r="V8" s="134">
        <v>-1</v>
      </c>
      <c r="W8" s="143"/>
      <c r="X8" s="143"/>
      <c r="Y8" s="166"/>
      <c r="Z8" s="143"/>
      <c r="AA8" s="134">
        <v>-1</v>
      </c>
      <c r="AB8" s="143"/>
      <c r="AC8" s="143"/>
      <c r="AD8" s="143"/>
      <c r="AE8" s="134"/>
      <c r="AF8" s="143"/>
      <c r="AG8" s="143"/>
      <c r="AH8" s="143"/>
      <c r="AI8" s="143"/>
      <c r="AJ8" s="143"/>
      <c r="AK8" s="166"/>
      <c r="AL8" s="143"/>
      <c r="AM8" s="143"/>
      <c r="AN8" s="143"/>
      <c r="AO8" s="143"/>
      <c r="AP8" s="143"/>
      <c r="AQ8" s="143"/>
      <c r="AR8" s="143"/>
      <c r="AS8" s="143"/>
      <c r="AT8" s="143"/>
      <c r="AU8" s="143"/>
      <c r="AV8" s="143"/>
      <c r="AW8" s="166"/>
      <c r="AX8" s="143"/>
      <c r="AY8" s="143"/>
      <c r="AZ8" s="143"/>
      <c r="BA8" s="143"/>
      <c r="BB8" s="143"/>
      <c r="BC8" s="143"/>
      <c r="BD8" s="143"/>
      <c r="BE8" s="143"/>
      <c r="BF8" s="143"/>
      <c r="BG8" s="143"/>
      <c r="BH8" s="143"/>
      <c r="BI8" s="166"/>
      <c r="BJ8" s="134">
        <v>-1</v>
      </c>
      <c r="BK8" s="143"/>
      <c r="BL8" s="143"/>
      <c r="BM8" s="143"/>
      <c r="BN8" s="143"/>
      <c r="BO8" s="143"/>
      <c r="BP8" s="143"/>
      <c r="BQ8" s="143"/>
      <c r="BR8" s="134">
        <v>1</v>
      </c>
      <c r="BS8" s="143"/>
      <c r="BT8" s="143"/>
      <c r="BU8" s="166"/>
      <c r="BV8" s="143"/>
      <c r="BW8" s="143"/>
      <c r="BX8" s="143"/>
      <c r="BY8" s="143"/>
      <c r="BZ8" s="143"/>
      <c r="CA8" s="143"/>
      <c r="CB8" s="143"/>
      <c r="CC8" s="143"/>
      <c r="CD8" s="143"/>
      <c r="CE8" s="143"/>
      <c r="CF8" s="143"/>
      <c r="CG8" s="166"/>
      <c r="CH8" s="143"/>
      <c r="CI8" s="143"/>
      <c r="CJ8" s="143"/>
      <c r="CK8" s="143"/>
      <c r="CL8" s="143"/>
      <c r="CM8" s="143"/>
      <c r="CN8" s="143"/>
      <c r="CO8" s="143"/>
      <c r="CP8" s="143"/>
      <c r="CQ8" s="143"/>
      <c r="CR8" s="143"/>
      <c r="CS8" s="166"/>
    </row>
    <row r="9" spans="1:107" x14ac:dyDescent="0.3">
      <c r="A9" s="141" t="s">
        <v>7</v>
      </c>
      <c r="B9" s="143"/>
      <c r="C9" s="143"/>
      <c r="D9" s="134">
        <v>1</v>
      </c>
      <c r="E9" s="143"/>
      <c r="F9" s="143"/>
      <c r="G9" s="143"/>
      <c r="H9" s="143"/>
      <c r="I9" s="143"/>
      <c r="J9" s="134">
        <v>1</v>
      </c>
      <c r="K9" s="143"/>
      <c r="L9" s="143"/>
      <c r="M9" s="166"/>
      <c r="N9" s="143"/>
      <c r="O9" s="143"/>
      <c r="P9" s="143"/>
      <c r="Q9" s="143"/>
      <c r="R9" s="143"/>
      <c r="S9" s="143"/>
      <c r="T9" s="143"/>
      <c r="U9" s="143"/>
      <c r="V9" s="143"/>
      <c r="W9" s="143"/>
      <c r="X9" s="143"/>
      <c r="Y9" s="166"/>
      <c r="Z9" s="143"/>
      <c r="AA9" s="143"/>
      <c r="AB9" s="143"/>
      <c r="AC9" s="143"/>
      <c r="AD9" s="143"/>
      <c r="AE9" s="143"/>
      <c r="AF9" s="143"/>
      <c r="AG9" s="143">
        <v>-1</v>
      </c>
      <c r="AH9" s="143"/>
      <c r="AI9" s="143"/>
      <c r="AJ9" s="134">
        <v>-1</v>
      </c>
      <c r="AK9" s="166"/>
      <c r="AL9" s="143"/>
      <c r="AM9" s="143"/>
      <c r="AN9" s="143"/>
      <c r="AO9" s="143"/>
      <c r="AP9" s="143"/>
      <c r="AQ9" s="143"/>
      <c r="AR9" s="143"/>
      <c r="AS9" s="143"/>
      <c r="AT9" s="143"/>
      <c r="AU9" s="143"/>
      <c r="AV9" s="143"/>
      <c r="AW9" s="166"/>
      <c r="AX9" s="143"/>
      <c r="AY9" s="143"/>
      <c r="AZ9" s="143"/>
      <c r="BA9" s="143"/>
      <c r="BB9" s="143"/>
      <c r="BC9" s="143"/>
      <c r="BD9" s="143"/>
      <c r="BE9" s="143"/>
      <c r="BF9" s="143"/>
      <c r="BG9" s="143"/>
      <c r="BH9" s="143"/>
      <c r="BI9" s="166"/>
      <c r="BJ9" s="143"/>
      <c r="BK9" s="143"/>
      <c r="BL9" s="143"/>
      <c r="BM9" s="143"/>
      <c r="BN9" s="143"/>
      <c r="BO9" s="143"/>
      <c r="BP9" s="143"/>
      <c r="BQ9" s="143"/>
      <c r="BR9" s="143"/>
      <c r="BS9" s="143"/>
      <c r="BT9" s="143"/>
      <c r="BU9" s="166"/>
      <c r="BV9" s="143"/>
      <c r="BW9" s="143"/>
      <c r="BX9" s="143"/>
      <c r="BY9" s="143"/>
      <c r="BZ9" s="143"/>
      <c r="CA9" s="143"/>
      <c r="CB9" s="143"/>
      <c r="CC9" s="143"/>
      <c r="CD9" s="143"/>
      <c r="CE9" s="143"/>
      <c r="CF9" s="143"/>
      <c r="CG9" s="166"/>
      <c r="CH9" s="143"/>
      <c r="CI9" s="143"/>
      <c r="CJ9" s="143"/>
      <c r="CK9" s="143"/>
      <c r="CL9" s="143"/>
      <c r="CM9" s="143"/>
      <c r="CN9" s="143"/>
      <c r="CO9" s="143"/>
      <c r="CP9" s="143"/>
      <c r="CQ9" s="143"/>
      <c r="CR9" s="143"/>
      <c r="CS9" s="166"/>
      <c r="CX9" s="4">
        <v>-1</v>
      </c>
    </row>
    <row r="10" spans="1:107" x14ac:dyDescent="0.3">
      <c r="A10" s="141" t="s">
        <v>8</v>
      </c>
      <c r="B10" s="143"/>
      <c r="C10" s="143"/>
      <c r="D10" s="143"/>
      <c r="E10" s="143"/>
      <c r="F10" s="143"/>
      <c r="G10" s="143"/>
      <c r="H10" s="143"/>
      <c r="I10" s="143"/>
      <c r="J10" s="143"/>
      <c r="K10" s="143"/>
      <c r="L10" s="143"/>
      <c r="M10" s="166"/>
      <c r="N10" s="143"/>
      <c r="O10" s="143"/>
      <c r="P10" s="143"/>
      <c r="Q10" s="143"/>
      <c r="R10" s="143"/>
      <c r="S10" s="143"/>
      <c r="T10" s="143"/>
      <c r="U10" s="143"/>
      <c r="V10" s="143"/>
      <c r="W10" s="143"/>
      <c r="X10" s="143"/>
      <c r="Y10" s="166"/>
      <c r="Z10" s="143"/>
      <c r="AA10" s="143"/>
      <c r="AB10" s="143"/>
      <c r="AC10" s="143"/>
      <c r="AD10" s="143"/>
      <c r="AE10" s="143"/>
      <c r="AF10" s="143"/>
      <c r="AG10" s="143"/>
      <c r="AH10" s="143"/>
      <c r="AI10" s="143"/>
      <c r="AJ10" s="143"/>
      <c r="AK10" s="166"/>
      <c r="AL10" s="143"/>
      <c r="AM10" s="143"/>
      <c r="AN10" s="143"/>
      <c r="AO10" s="143"/>
      <c r="AP10" s="143"/>
      <c r="AQ10" s="143"/>
      <c r="AR10" s="143"/>
      <c r="AS10" s="143"/>
      <c r="AT10" s="143"/>
      <c r="AU10" s="143"/>
      <c r="AV10" s="143"/>
      <c r="AW10" s="166"/>
      <c r="AX10" s="143"/>
      <c r="AY10" s="143"/>
      <c r="AZ10" s="143"/>
      <c r="BA10" s="143"/>
      <c r="BB10" s="143"/>
      <c r="BC10" s="143"/>
      <c r="BD10" s="143"/>
      <c r="BE10" s="143"/>
      <c r="BF10" s="143"/>
      <c r="BG10" s="143"/>
      <c r="BH10" s="143"/>
      <c r="BI10" s="166"/>
      <c r="BJ10" s="143"/>
      <c r="BK10" s="143"/>
      <c r="BL10" s="143"/>
      <c r="BM10" s="143"/>
      <c r="BN10" s="143"/>
      <c r="BO10" s="143"/>
      <c r="BP10" s="143"/>
      <c r="BQ10" s="143"/>
      <c r="BR10" s="143"/>
      <c r="BS10" s="143"/>
      <c r="BT10" s="143"/>
      <c r="BU10" s="166"/>
      <c r="BV10" s="143"/>
      <c r="BW10" s="143"/>
      <c r="BX10" s="143"/>
      <c r="BY10" s="143"/>
      <c r="BZ10" s="143"/>
      <c r="CA10" s="143"/>
      <c r="CB10" s="143"/>
      <c r="CC10" s="143"/>
      <c r="CD10" s="143"/>
      <c r="CE10" s="143"/>
      <c r="CF10" s="143"/>
      <c r="CG10" s="166"/>
      <c r="CH10" s="143"/>
      <c r="CI10" s="143"/>
      <c r="CJ10" s="143"/>
      <c r="CK10" s="143"/>
      <c r="CL10" s="143"/>
      <c r="CM10" s="143"/>
      <c r="CN10" s="143"/>
      <c r="CO10" s="143"/>
      <c r="CP10" s="143"/>
      <c r="CQ10" s="143"/>
      <c r="CR10" s="143"/>
      <c r="CS10" s="166"/>
    </row>
    <row r="11" spans="1:107" x14ac:dyDescent="0.3">
      <c r="A11" s="141" t="s">
        <v>106</v>
      </c>
      <c r="B11" s="143"/>
      <c r="C11" s="143"/>
      <c r="D11" s="143"/>
      <c r="E11" s="143"/>
      <c r="F11" s="143"/>
      <c r="G11" s="143"/>
      <c r="H11" s="143"/>
      <c r="I11" s="143"/>
      <c r="J11" s="143"/>
      <c r="K11" s="143"/>
      <c r="L11" s="143"/>
      <c r="M11" s="166"/>
      <c r="N11" s="143"/>
      <c r="O11" s="143"/>
      <c r="P11" s="143"/>
      <c r="Q11" s="143"/>
      <c r="R11" s="143"/>
      <c r="S11" s="143"/>
      <c r="T11" s="143"/>
      <c r="U11" s="143"/>
      <c r="V11" s="143"/>
      <c r="W11" s="143"/>
      <c r="X11" s="143"/>
      <c r="Y11" s="166"/>
      <c r="Z11" s="143"/>
      <c r="AA11" s="143"/>
      <c r="AB11" s="143"/>
      <c r="AC11" s="143"/>
      <c r="AD11" s="143"/>
      <c r="AE11" s="134">
        <v>-1</v>
      </c>
      <c r="AF11" s="143"/>
      <c r="AG11" s="143"/>
      <c r="AH11" s="143"/>
      <c r="AI11" s="143"/>
      <c r="AJ11" s="143"/>
      <c r="AK11" s="166"/>
      <c r="AL11" s="143"/>
      <c r="AM11" s="143"/>
      <c r="AN11" s="143"/>
      <c r="AO11" s="143"/>
      <c r="AP11" s="143"/>
      <c r="AQ11" s="143"/>
      <c r="AR11" s="143"/>
      <c r="AS11" s="143"/>
      <c r="AT11" s="143"/>
      <c r="AU11" s="143"/>
      <c r="AV11" s="143"/>
      <c r="AW11" s="166"/>
      <c r="AX11" s="143"/>
      <c r="AY11" s="143"/>
      <c r="AZ11" s="143"/>
      <c r="BA11" s="143"/>
      <c r="BB11" s="143"/>
      <c r="BC11" s="143"/>
      <c r="BD11" s="143"/>
      <c r="BE11" s="143"/>
      <c r="BF11" s="143"/>
      <c r="BG11" s="143"/>
      <c r="BH11" s="143"/>
      <c r="BI11" s="166"/>
      <c r="BJ11" s="143"/>
      <c r="BK11" s="143"/>
      <c r="BL11" s="143"/>
      <c r="BM11" s="143"/>
      <c r="BN11" s="143"/>
      <c r="BO11" s="143"/>
      <c r="BP11" s="143"/>
      <c r="BQ11" s="143"/>
      <c r="BR11" s="143"/>
      <c r="BS11" s="143"/>
      <c r="BT11" s="143"/>
      <c r="BU11" s="166"/>
      <c r="BV11" s="143"/>
      <c r="BW11" s="143"/>
      <c r="BX11" s="143"/>
      <c r="BY11" s="143"/>
      <c r="BZ11" s="143"/>
      <c r="CA11" s="143"/>
      <c r="CB11" s="143"/>
      <c r="CC11" s="143"/>
      <c r="CD11" s="143"/>
      <c r="CE11" s="143"/>
      <c r="CF11" s="143"/>
      <c r="CG11" s="166"/>
      <c r="CH11" s="143"/>
      <c r="CI11" s="143"/>
      <c r="CJ11" s="143"/>
      <c r="CK11" s="143"/>
      <c r="CL11" s="143"/>
      <c r="CM11" s="143"/>
      <c r="CN11" s="143"/>
      <c r="CO11" s="143"/>
      <c r="CP11" s="143"/>
      <c r="CQ11" s="143"/>
      <c r="CR11" s="143"/>
      <c r="CS11" s="166"/>
    </row>
    <row r="12" spans="1:107" x14ac:dyDescent="0.3">
      <c r="A12" s="141" t="s">
        <v>10</v>
      </c>
      <c r="B12" s="143"/>
      <c r="C12" s="143"/>
      <c r="D12" s="143"/>
      <c r="E12" s="143"/>
      <c r="F12" s="143"/>
      <c r="G12" s="143"/>
      <c r="H12" s="143"/>
      <c r="I12" s="143"/>
      <c r="J12" s="143"/>
      <c r="K12" s="143"/>
      <c r="L12" s="134"/>
      <c r="M12" s="166"/>
      <c r="N12" s="143"/>
      <c r="O12" s="143"/>
      <c r="P12" s="143"/>
      <c r="Q12" s="143"/>
      <c r="R12" s="143"/>
      <c r="S12" s="143"/>
      <c r="T12" s="143"/>
      <c r="U12" s="143"/>
      <c r="V12" s="143"/>
      <c r="W12" s="143"/>
      <c r="X12" s="143"/>
      <c r="Y12" s="166"/>
      <c r="Z12" s="143"/>
      <c r="AA12" s="143"/>
      <c r="AB12" s="143"/>
      <c r="AC12" s="143"/>
      <c r="AD12" s="143"/>
      <c r="AE12" s="143"/>
      <c r="AF12" s="143"/>
      <c r="AG12" s="143"/>
      <c r="AH12" s="143"/>
      <c r="AI12" s="143"/>
      <c r="AJ12" s="143"/>
      <c r="AK12" s="166"/>
      <c r="AL12" s="143"/>
      <c r="AM12" s="143"/>
      <c r="AN12" s="143"/>
      <c r="AO12" s="143"/>
      <c r="AP12" s="143"/>
      <c r="AQ12" s="143"/>
      <c r="AR12" s="143"/>
      <c r="AS12" s="143"/>
      <c r="AT12" s="143"/>
      <c r="AU12" s="143"/>
      <c r="AV12" s="143"/>
      <c r="AW12" s="166"/>
      <c r="AX12" s="143"/>
      <c r="AY12" s="143"/>
      <c r="AZ12" s="143"/>
      <c r="BA12" s="143"/>
      <c r="BB12" s="143"/>
      <c r="BC12" s="143"/>
      <c r="BD12" s="143"/>
      <c r="BE12" s="143"/>
      <c r="BF12" s="143"/>
      <c r="BG12" s="143"/>
      <c r="BH12" s="143"/>
      <c r="BI12" s="166"/>
      <c r="BJ12" s="143"/>
      <c r="BK12" s="143"/>
      <c r="BL12" s="143"/>
      <c r="BM12" s="143"/>
      <c r="BN12" s="143"/>
      <c r="BO12" s="143"/>
      <c r="BP12" s="143"/>
      <c r="BQ12" s="143"/>
      <c r="BR12" s="143"/>
      <c r="BS12" s="143"/>
      <c r="BT12" s="143"/>
      <c r="BU12" s="166"/>
      <c r="BV12" s="143"/>
      <c r="BW12" s="143"/>
      <c r="BX12" s="143"/>
      <c r="BY12" s="143"/>
      <c r="BZ12" s="143"/>
      <c r="CA12" s="143"/>
      <c r="CB12" s="143"/>
      <c r="CC12" s="143"/>
      <c r="CD12" s="143"/>
      <c r="CE12" s="143"/>
      <c r="CF12" s="143"/>
      <c r="CG12" s="166"/>
      <c r="CH12" s="143"/>
      <c r="CI12" s="143"/>
      <c r="CJ12" s="143"/>
      <c r="CK12" s="143"/>
      <c r="CL12" s="143"/>
      <c r="CM12" s="143"/>
      <c r="CN12" s="143"/>
      <c r="CO12" s="143"/>
      <c r="CP12" s="143"/>
      <c r="CQ12" s="143"/>
      <c r="CR12" s="143"/>
      <c r="CS12" s="166"/>
    </row>
    <row r="13" spans="1:107" x14ac:dyDescent="0.3">
      <c r="A13" s="141" t="s">
        <v>114</v>
      </c>
      <c r="B13" s="143"/>
      <c r="C13" s="143"/>
      <c r="D13" s="143"/>
      <c r="E13" s="143"/>
      <c r="F13" s="143"/>
      <c r="G13" s="143"/>
      <c r="H13" s="143"/>
      <c r="I13" s="143"/>
      <c r="J13" s="143"/>
      <c r="K13" s="143"/>
      <c r="L13" s="143"/>
      <c r="M13" s="166"/>
      <c r="N13" s="143"/>
      <c r="O13" s="143"/>
      <c r="P13" s="143"/>
      <c r="Q13" s="143"/>
      <c r="R13" s="134"/>
      <c r="S13" s="143"/>
      <c r="T13" s="143"/>
      <c r="U13" s="143"/>
      <c r="V13" s="143"/>
      <c r="W13" s="143"/>
      <c r="X13" s="143"/>
      <c r="Y13" s="166"/>
      <c r="Z13" s="143"/>
      <c r="AA13" s="143"/>
      <c r="AB13" s="143"/>
      <c r="AC13" s="143"/>
      <c r="AD13" s="143"/>
      <c r="AE13" s="143"/>
      <c r="AF13" s="143"/>
      <c r="AG13" s="143"/>
      <c r="AH13" s="143"/>
      <c r="AI13" s="143"/>
      <c r="AJ13" s="143"/>
      <c r="AK13" s="166"/>
      <c r="AL13" s="143"/>
      <c r="AM13" s="143"/>
      <c r="AN13" s="143"/>
      <c r="AO13" s="143"/>
      <c r="AP13" s="143"/>
      <c r="AQ13" s="143"/>
      <c r="AR13" s="143"/>
      <c r="AS13" s="143"/>
      <c r="AT13" s="143"/>
      <c r="AU13" s="143"/>
      <c r="AV13" s="143"/>
      <c r="AW13" s="166"/>
      <c r="AX13" s="143"/>
      <c r="AY13" s="143"/>
      <c r="AZ13" s="143"/>
      <c r="BA13" s="143"/>
      <c r="BB13" s="143"/>
      <c r="BC13" s="143"/>
      <c r="BD13" s="143"/>
      <c r="BE13" s="143"/>
      <c r="BF13" s="143"/>
      <c r="BG13" s="143"/>
      <c r="BH13" s="143"/>
      <c r="BI13" s="166"/>
      <c r="BJ13" s="143"/>
      <c r="BK13" s="143"/>
      <c r="BL13" s="143"/>
      <c r="BM13" s="143"/>
      <c r="BN13" s="143"/>
      <c r="BO13" s="143"/>
      <c r="BP13" s="143"/>
      <c r="BQ13" s="143"/>
      <c r="BR13" s="143"/>
      <c r="BS13" s="143"/>
      <c r="BT13" s="143"/>
      <c r="BU13" s="166"/>
      <c r="BV13" s="143"/>
      <c r="BW13" s="143"/>
      <c r="BX13" s="143"/>
      <c r="BY13" s="143"/>
      <c r="BZ13" s="143"/>
      <c r="CA13" s="143"/>
      <c r="CB13" s="143"/>
      <c r="CC13" s="143"/>
      <c r="CD13" s="143"/>
      <c r="CE13" s="143"/>
      <c r="CF13" s="143"/>
      <c r="CG13" s="166"/>
      <c r="CH13" s="143"/>
      <c r="CI13" s="143"/>
      <c r="CJ13" s="143"/>
      <c r="CK13" s="143"/>
      <c r="CL13" s="143"/>
      <c r="CM13" s="143"/>
      <c r="CN13" s="143"/>
      <c r="CO13" s="143"/>
      <c r="CP13" s="143"/>
      <c r="CQ13" s="143"/>
      <c r="CR13" s="143"/>
      <c r="CS13" s="166"/>
    </row>
    <row r="14" spans="1:107" x14ac:dyDescent="0.3">
      <c r="A14" s="141" t="s">
        <v>12</v>
      </c>
      <c r="B14" s="143"/>
      <c r="C14" s="143"/>
      <c r="D14" s="143"/>
      <c r="E14" s="143"/>
      <c r="F14" s="143"/>
      <c r="G14" s="143"/>
      <c r="H14" s="143"/>
      <c r="I14" s="143"/>
      <c r="J14" s="134">
        <v>1</v>
      </c>
      <c r="K14" s="134">
        <v>1</v>
      </c>
      <c r="L14" s="143"/>
      <c r="M14" s="166"/>
      <c r="N14" s="143"/>
      <c r="O14" s="143"/>
      <c r="P14" s="143"/>
      <c r="Q14" s="143"/>
      <c r="R14" s="143"/>
      <c r="S14" s="143"/>
      <c r="T14" s="143"/>
      <c r="U14" s="143"/>
      <c r="V14" s="143"/>
      <c r="W14" s="143"/>
      <c r="X14" s="143"/>
      <c r="Y14" s="166"/>
      <c r="Z14" s="143"/>
      <c r="AA14" s="143"/>
      <c r="AB14" s="143"/>
      <c r="AC14" s="143"/>
      <c r="AD14" s="143"/>
      <c r="AE14" s="143"/>
      <c r="AF14" s="134"/>
      <c r="AG14" s="134"/>
      <c r="AH14" s="143"/>
      <c r="AI14" s="143"/>
      <c r="AJ14" s="143"/>
      <c r="AK14" s="166"/>
      <c r="AL14" s="143"/>
      <c r="AM14" s="143"/>
      <c r="AN14" s="143"/>
      <c r="AO14" s="143"/>
      <c r="AP14" s="143"/>
      <c r="AQ14" s="143"/>
      <c r="AR14" s="143"/>
      <c r="AS14" s="143"/>
      <c r="AT14" s="143"/>
      <c r="AU14" s="143"/>
      <c r="AV14" s="143"/>
      <c r="AW14" s="166"/>
      <c r="AX14" s="143"/>
      <c r="AY14" s="143"/>
      <c r="AZ14" s="143"/>
      <c r="BA14" s="143"/>
      <c r="BB14" s="143"/>
      <c r="BC14" s="143"/>
      <c r="BD14" s="143"/>
      <c r="BE14" s="143"/>
      <c r="BF14" s="143"/>
      <c r="BG14" s="143"/>
      <c r="BH14" s="143"/>
      <c r="BI14" s="166"/>
      <c r="BJ14" s="134"/>
      <c r="BK14" s="134"/>
      <c r="BL14" s="143"/>
      <c r="BM14" s="143"/>
      <c r="BN14" s="143"/>
      <c r="BO14" s="143"/>
      <c r="BP14" s="143"/>
      <c r="BQ14" s="143"/>
      <c r="BR14" s="143"/>
      <c r="BS14" s="143"/>
      <c r="BT14" s="143"/>
      <c r="BU14" s="166"/>
      <c r="BV14" s="143"/>
      <c r="BW14" s="143"/>
      <c r="BX14" s="143"/>
      <c r="BY14" s="143"/>
      <c r="BZ14" s="143"/>
      <c r="CA14" s="143"/>
      <c r="CB14" s="143"/>
      <c r="CC14" s="143"/>
      <c r="CD14" s="143"/>
      <c r="CE14" s="143"/>
      <c r="CF14" s="143"/>
      <c r="CG14" s="166"/>
      <c r="CH14" s="143"/>
      <c r="CI14" s="143"/>
      <c r="CJ14" s="143"/>
      <c r="CK14" s="143"/>
      <c r="CL14" s="143"/>
      <c r="CM14" s="143"/>
      <c r="CN14" s="143"/>
      <c r="CO14" s="143"/>
      <c r="CP14" s="143"/>
      <c r="CQ14" s="143"/>
      <c r="CR14" s="143"/>
      <c r="CS14" s="166"/>
    </row>
    <row r="15" spans="1:107" x14ac:dyDescent="0.3">
      <c r="A15" s="141" t="s">
        <v>13</v>
      </c>
      <c r="B15" s="143"/>
      <c r="C15" s="143"/>
      <c r="D15" s="143"/>
      <c r="E15" s="143"/>
      <c r="F15" s="143"/>
      <c r="G15" s="143"/>
      <c r="H15" s="134">
        <v>-1</v>
      </c>
      <c r="I15" s="143"/>
      <c r="J15" s="134">
        <v>-1</v>
      </c>
      <c r="K15" s="143"/>
      <c r="L15" s="143"/>
      <c r="M15" s="166"/>
      <c r="N15" s="143"/>
      <c r="O15" s="143"/>
      <c r="P15" s="143"/>
      <c r="Q15" s="143"/>
      <c r="R15" s="143"/>
      <c r="S15" s="143"/>
      <c r="T15" s="143"/>
      <c r="U15" s="143"/>
      <c r="V15" s="134">
        <v>-1</v>
      </c>
      <c r="W15" s="134">
        <v>-1</v>
      </c>
      <c r="X15" s="143"/>
      <c r="Y15" s="166"/>
      <c r="Z15" s="143"/>
      <c r="AA15" s="143"/>
      <c r="AB15" s="134">
        <v>-1</v>
      </c>
      <c r="AC15" s="143"/>
      <c r="AD15" s="143"/>
      <c r="AE15" s="143"/>
      <c r="AF15" s="143"/>
      <c r="AG15" s="143"/>
      <c r="AH15" s="143"/>
      <c r="AI15" s="143"/>
      <c r="AJ15" s="143"/>
      <c r="AK15" s="166"/>
      <c r="AL15" s="143"/>
      <c r="AM15" s="143"/>
      <c r="AN15" s="143"/>
      <c r="AO15" s="143"/>
      <c r="AP15" s="143"/>
      <c r="AQ15" s="143"/>
      <c r="AR15" s="143"/>
      <c r="AS15" s="143"/>
      <c r="AT15" s="143"/>
      <c r="AU15" s="143"/>
      <c r="AV15" s="143"/>
      <c r="AW15" s="166"/>
      <c r="AX15" s="143"/>
      <c r="AY15" s="143"/>
      <c r="AZ15" s="143"/>
      <c r="BA15" s="143"/>
      <c r="BB15" s="143"/>
      <c r="BC15" s="143"/>
      <c r="BD15" s="143"/>
      <c r="BE15" s="143"/>
      <c r="BF15" s="143"/>
      <c r="BG15" s="143"/>
      <c r="BH15" s="143"/>
      <c r="BI15" s="166"/>
      <c r="BJ15" s="143"/>
      <c r="BK15" s="143"/>
      <c r="BL15" s="143"/>
      <c r="BM15" s="143"/>
      <c r="BN15" s="143"/>
      <c r="BO15" s="143"/>
      <c r="BP15" s="143"/>
      <c r="BQ15" s="134">
        <v>-1</v>
      </c>
      <c r="BR15" s="143"/>
      <c r="BS15" s="143"/>
      <c r="BT15" s="143"/>
      <c r="BU15" s="166"/>
      <c r="BV15" s="143"/>
      <c r="BW15" s="143"/>
      <c r="BX15" s="143"/>
      <c r="BY15" s="143"/>
      <c r="BZ15" s="143"/>
      <c r="CA15" s="143"/>
      <c r="CB15" s="143"/>
      <c r="CC15" s="143"/>
      <c r="CD15" s="143"/>
      <c r="CE15" s="143"/>
      <c r="CF15" s="143"/>
      <c r="CG15" s="166"/>
      <c r="CH15" s="143"/>
      <c r="CI15" s="143"/>
      <c r="CJ15" s="143"/>
      <c r="CK15" s="143"/>
      <c r="CL15" s="143"/>
      <c r="CM15" s="143"/>
      <c r="CN15" s="143"/>
      <c r="CO15" s="143"/>
      <c r="CP15" s="143"/>
      <c r="CQ15" s="143"/>
      <c r="CR15" s="143"/>
      <c r="CS15" s="166"/>
    </row>
    <row r="16" spans="1:107" x14ac:dyDescent="0.3">
      <c r="A16" s="141" t="s">
        <v>14</v>
      </c>
      <c r="B16" s="143"/>
      <c r="C16" s="134">
        <v>-1</v>
      </c>
      <c r="D16" s="143"/>
      <c r="E16" s="143"/>
      <c r="F16" s="143"/>
      <c r="G16" s="143"/>
      <c r="H16" s="143"/>
      <c r="I16" s="143"/>
      <c r="J16" s="134">
        <v>-1</v>
      </c>
      <c r="K16" s="143"/>
      <c r="L16" s="143"/>
      <c r="M16" s="166"/>
      <c r="N16" s="143"/>
      <c r="O16" s="143"/>
      <c r="P16" s="143"/>
      <c r="Q16" s="143"/>
      <c r="R16" s="143"/>
      <c r="S16" s="143"/>
      <c r="T16" s="143"/>
      <c r="U16" s="143"/>
      <c r="V16" s="143"/>
      <c r="W16" s="143"/>
      <c r="X16" s="143"/>
      <c r="Y16" s="166"/>
      <c r="Z16" s="143"/>
      <c r="AA16" s="143"/>
      <c r="AB16" s="143"/>
      <c r="AC16" s="143"/>
      <c r="AD16" s="143"/>
      <c r="AE16" s="143"/>
      <c r="AF16" s="134">
        <v>1</v>
      </c>
      <c r="AG16" s="134"/>
      <c r="AH16" s="143"/>
      <c r="AI16" s="134">
        <v>1</v>
      </c>
      <c r="AJ16" s="143"/>
      <c r="AK16" s="166"/>
      <c r="AL16" s="143"/>
      <c r="AM16" s="143"/>
      <c r="AN16" s="143"/>
      <c r="AO16" s="143"/>
      <c r="AP16" s="143"/>
      <c r="AQ16" s="143"/>
      <c r="AR16" s="143"/>
      <c r="AS16" s="143"/>
      <c r="AT16" s="143"/>
      <c r="AU16" s="143"/>
      <c r="AV16" s="143"/>
      <c r="AW16" s="166"/>
      <c r="AX16" s="143"/>
      <c r="AY16" s="143"/>
      <c r="AZ16" s="143"/>
      <c r="BA16" s="143"/>
      <c r="BB16" s="143"/>
      <c r="BC16" s="143"/>
      <c r="BD16" s="143"/>
      <c r="BE16" s="143"/>
      <c r="BF16" s="143"/>
      <c r="BG16" s="143"/>
      <c r="BH16" s="143"/>
      <c r="BI16" s="166"/>
      <c r="BJ16" s="143"/>
      <c r="BK16" s="143"/>
      <c r="BL16" s="143"/>
      <c r="BM16" s="143"/>
      <c r="BN16" s="143"/>
      <c r="BO16" s="143"/>
      <c r="BP16" s="143"/>
      <c r="BQ16" s="143"/>
      <c r="BR16" s="143"/>
      <c r="BS16" s="143"/>
      <c r="BT16" s="143"/>
      <c r="BU16" s="166"/>
      <c r="BV16" s="143"/>
      <c r="BW16" s="143"/>
      <c r="BX16" s="134"/>
      <c r="BY16" s="143"/>
      <c r="BZ16" s="143"/>
      <c r="CA16" s="143"/>
      <c r="CB16" s="143"/>
      <c r="CC16" s="143"/>
      <c r="CD16" s="143"/>
      <c r="CE16" s="143"/>
      <c r="CF16" s="143"/>
      <c r="CG16" s="166"/>
      <c r="CH16" s="143"/>
      <c r="CI16" s="143"/>
      <c r="CJ16" s="143"/>
      <c r="CK16" s="143"/>
      <c r="CL16" s="143"/>
      <c r="CM16" s="143"/>
      <c r="CN16" s="143"/>
      <c r="CO16" s="143"/>
      <c r="CP16" s="143"/>
      <c r="CQ16" s="143"/>
      <c r="CR16" s="143"/>
      <c r="CS16" s="166"/>
      <c r="DC16" s="4">
        <v>1</v>
      </c>
    </row>
    <row r="17" spans="1:102" x14ac:dyDescent="0.3">
      <c r="A17" s="141" t="s">
        <v>15</v>
      </c>
      <c r="B17" s="143"/>
      <c r="C17" s="134"/>
      <c r="D17" s="134"/>
      <c r="E17" s="134"/>
      <c r="F17" s="143"/>
      <c r="G17" s="143"/>
      <c r="H17" s="134"/>
      <c r="I17" s="143"/>
      <c r="J17" s="134">
        <v>-1</v>
      </c>
      <c r="K17" s="143"/>
      <c r="L17" s="143"/>
      <c r="M17" s="166"/>
      <c r="N17" s="143"/>
      <c r="O17" s="143"/>
      <c r="P17" s="143"/>
      <c r="Q17" s="143"/>
      <c r="R17" s="143"/>
      <c r="S17" s="143"/>
      <c r="T17" s="143"/>
      <c r="U17" s="143"/>
      <c r="V17" s="143"/>
      <c r="W17" s="143"/>
      <c r="X17" s="143"/>
      <c r="Y17" s="166"/>
      <c r="Z17" s="143"/>
      <c r="AA17" s="143"/>
      <c r="AB17" s="143"/>
      <c r="AC17" s="143"/>
      <c r="AD17" s="143"/>
      <c r="AE17" s="143"/>
      <c r="AF17" s="143"/>
      <c r="AG17" s="134">
        <v>-1</v>
      </c>
      <c r="AH17" s="143"/>
      <c r="AI17" s="143"/>
      <c r="AJ17" s="143"/>
      <c r="AK17" s="166"/>
      <c r="AL17" s="143"/>
      <c r="AM17" s="143"/>
      <c r="AN17" s="143"/>
      <c r="AO17" s="143"/>
      <c r="AP17" s="143"/>
      <c r="AQ17" s="143"/>
      <c r="AR17" s="143"/>
      <c r="AS17" s="143"/>
      <c r="AT17" s="143"/>
      <c r="AU17" s="143"/>
      <c r="AV17" s="143"/>
      <c r="AW17" s="166"/>
      <c r="AX17" s="143"/>
      <c r="AY17" s="143"/>
      <c r="AZ17" s="143"/>
      <c r="BA17" s="143"/>
      <c r="BB17" s="143"/>
      <c r="BC17" s="143"/>
      <c r="BD17" s="143"/>
      <c r="BE17" s="143"/>
      <c r="BF17" s="143"/>
      <c r="BG17" s="143"/>
      <c r="BH17" s="143"/>
      <c r="BI17" s="166"/>
      <c r="BJ17" s="134"/>
      <c r="BK17" s="143"/>
      <c r="BL17" s="143"/>
      <c r="BM17" s="143"/>
      <c r="BN17" s="143"/>
      <c r="BO17" s="143"/>
      <c r="BP17" s="143"/>
      <c r="BQ17" s="143"/>
      <c r="BR17" s="134">
        <v>1</v>
      </c>
      <c r="BS17" s="143"/>
      <c r="BT17" s="143"/>
      <c r="BU17" s="166"/>
      <c r="BV17" s="143"/>
      <c r="BW17" s="143"/>
      <c r="BX17" s="143"/>
      <c r="BY17" s="143"/>
      <c r="BZ17" s="143"/>
      <c r="CA17" s="143"/>
      <c r="CB17" s="143"/>
      <c r="CC17" s="143"/>
      <c r="CD17" s="143"/>
      <c r="CE17" s="143"/>
      <c r="CF17" s="143"/>
      <c r="CG17" s="166"/>
      <c r="CH17" s="143"/>
      <c r="CI17" s="143"/>
      <c r="CJ17" s="143"/>
      <c r="CK17" s="143"/>
      <c r="CL17" s="143"/>
      <c r="CM17" s="143"/>
      <c r="CN17" s="143"/>
      <c r="CO17" s="143"/>
      <c r="CP17" s="143"/>
      <c r="CQ17" s="143"/>
      <c r="CR17" s="143"/>
      <c r="CS17" s="166"/>
      <c r="CV17" s="4">
        <v>-1</v>
      </c>
    </row>
    <row r="18" spans="1:102" x14ac:dyDescent="0.3">
      <c r="A18" s="141" t="s">
        <v>16</v>
      </c>
      <c r="B18" s="134">
        <v>-1</v>
      </c>
      <c r="C18" s="143"/>
      <c r="D18" s="134">
        <v>-1</v>
      </c>
      <c r="E18" s="143"/>
      <c r="F18" s="143"/>
      <c r="G18" s="143"/>
      <c r="H18" s="143"/>
      <c r="I18" s="134"/>
      <c r="J18" s="134">
        <v>1</v>
      </c>
      <c r="K18" s="143"/>
      <c r="L18" s="143"/>
      <c r="M18" s="166"/>
      <c r="N18" s="143"/>
      <c r="O18" s="143"/>
      <c r="P18" s="143"/>
      <c r="Q18" s="143"/>
      <c r="R18" s="143"/>
      <c r="S18" s="143"/>
      <c r="T18" s="134">
        <v>1</v>
      </c>
      <c r="U18" s="143"/>
      <c r="V18" s="143"/>
      <c r="W18" s="143"/>
      <c r="X18" s="143"/>
      <c r="Y18" s="166"/>
      <c r="Z18" s="143"/>
      <c r="AA18" s="143"/>
      <c r="AB18" s="143"/>
      <c r="AC18" s="143"/>
      <c r="AD18" s="143"/>
      <c r="AE18" s="134">
        <v>-1</v>
      </c>
      <c r="AF18" s="134"/>
      <c r="AG18" s="134">
        <v>-1</v>
      </c>
      <c r="AH18" s="143"/>
      <c r="AI18" s="143"/>
      <c r="AJ18" s="143"/>
      <c r="AK18" s="166"/>
      <c r="AL18" s="143"/>
      <c r="AM18" s="143"/>
      <c r="AN18" s="143"/>
      <c r="AO18" s="143"/>
      <c r="AP18" s="143"/>
      <c r="AQ18" s="143"/>
      <c r="AR18" s="143"/>
      <c r="AS18" s="143"/>
      <c r="AT18" s="143"/>
      <c r="AU18" s="143"/>
      <c r="AV18" s="143"/>
      <c r="AW18" s="166"/>
      <c r="AX18" s="143"/>
      <c r="AY18" s="143"/>
      <c r="AZ18" s="143"/>
      <c r="BA18" s="143"/>
      <c r="BB18" s="143"/>
      <c r="BC18" s="143"/>
      <c r="BD18" s="143"/>
      <c r="BE18" s="143"/>
      <c r="BF18" s="143"/>
      <c r="BG18" s="143"/>
      <c r="BH18" s="143"/>
      <c r="BI18" s="166"/>
      <c r="BJ18" s="143"/>
      <c r="BK18" s="143"/>
      <c r="BL18" s="143"/>
      <c r="BM18" s="143"/>
      <c r="BN18" s="143"/>
      <c r="BO18" s="143"/>
      <c r="BP18" s="143"/>
      <c r="BQ18" s="143"/>
      <c r="BR18" s="143"/>
      <c r="BS18" s="143"/>
      <c r="BT18" s="143"/>
      <c r="BU18" s="166"/>
      <c r="BV18" s="143"/>
      <c r="BW18" s="143"/>
      <c r="BX18" s="134">
        <v>-1</v>
      </c>
      <c r="BY18" s="143"/>
      <c r="BZ18" s="143"/>
      <c r="CA18" s="143"/>
      <c r="CB18" s="143"/>
      <c r="CC18" s="143"/>
      <c r="CD18" s="143"/>
      <c r="CE18" s="143"/>
      <c r="CF18" s="143"/>
      <c r="CG18" s="166"/>
      <c r="CH18" s="143"/>
      <c r="CI18" s="143"/>
      <c r="CJ18" s="143"/>
      <c r="CK18" s="143"/>
      <c r="CL18" s="143"/>
      <c r="CM18" s="143"/>
      <c r="CN18" s="143"/>
      <c r="CO18" s="143"/>
      <c r="CP18" s="143"/>
      <c r="CQ18" s="143"/>
      <c r="CR18" s="143"/>
      <c r="CS18" s="166"/>
    </row>
    <row r="19" spans="1:102" x14ac:dyDescent="0.3">
      <c r="A19" s="141" t="s">
        <v>130</v>
      </c>
      <c r="B19" s="143"/>
      <c r="C19" s="143"/>
      <c r="D19" s="143"/>
      <c r="E19" s="143"/>
      <c r="F19" s="143"/>
      <c r="G19" s="143"/>
      <c r="H19" s="143"/>
      <c r="I19" s="143"/>
      <c r="J19" s="134">
        <v>-1</v>
      </c>
      <c r="K19" s="143"/>
      <c r="L19" s="143"/>
      <c r="M19" s="166"/>
      <c r="N19" s="143"/>
      <c r="O19" s="143"/>
      <c r="P19" s="143"/>
      <c r="Q19" s="143"/>
      <c r="R19" s="143"/>
      <c r="S19" s="143"/>
      <c r="T19" s="143"/>
      <c r="U19" s="143"/>
      <c r="V19" s="143"/>
      <c r="W19" s="143"/>
      <c r="X19" s="143"/>
      <c r="Y19" s="166"/>
      <c r="Z19" s="143"/>
      <c r="AA19" s="134"/>
      <c r="AB19" s="134"/>
      <c r="AC19" s="143"/>
      <c r="AD19" s="143"/>
      <c r="AE19" s="143"/>
      <c r="AF19" s="143"/>
      <c r="AG19" s="143"/>
      <c r="AH19" s="143"/>
      <c r="AI19" s="143"/>
      <c r="AJ19" s="143"/>
      <c r="AK19" s="166"/>
      <c r="AL19" s="143"/>
      <c r="AM19" s="143"/>
      <c r="AN19" s="143"/>
      <c r="AO19" s="143"/>
      <c r="AP19" s="143"/>
      <c r="AQ19" s="143"/>
      <c r="AR19" s="143"/>
      <c r="AS19" s="143"/>
      <c r="AT19" s="143"/>
      <c r="AU19" s="143"/>
      <c r="AV19" s="143"/>
      <c r="AW19" s="166"/>
      <c r="AX19" s="143"/>
      <c r="AY19" s="143"/>
      <c r="AZ19" s="143"/>
      <c r="BA19" s="143"/>
      <c r="BB19" s="143"/>
      <c r="BC19" s="143"/>
      <c r="BD19" s="143"/>
      <c r="BE19" s="143"/>
      <c r="BF19" s="143"/>
      <c r="BG19" s="143"/>
      <c r="BH19" s="143"/>
      <c r="BI19" s="166"/>
      <c r="BJ19" s="143"/>
      <c r="BK19" s="143"/>
      <c r="BL19" s="143"/>
      <c r="BM19" s="143"/>
      <c r="BN19" s="143"/>
      <c r="BO19" s="143"/>
      <c r="BP19" s="143"/>
      <c r="BQ19" s="143"/>
      <c r="BR19" s="143"/>
      <c r="BS19" s="143"/>
      <c r="BT19" s="143"/>
      <c r="BU19" s="166"/>
      <c r="BV19" s="143"/>
      <c r="BW19" s="143"/>
      <c r="BX19" s="143"/>
      <c r="BY19" s="143"/>
      <c r="BZ19" s="143"/>
      <c r="CA19" s="143"/>
      <c r="CB19" s="143"/>
      <c r="CC19" s="143"/>
      <c r="CD19" s="143"/>
      <c r="CE19" s="143"/>
      <c r="CF19" s="143"/>
      <c r="CG19" s="166"/>
      <c r="CH19" s="143"/>
      <c r="CI19" s="143"/>
      <c r="CJ19" s="143"/>
      <c r="CK19" s="143"/>
      <c r="CL19" s="143"/>
      <c r="CM19" s="143"/>
      <c r="CN19" s="143"/>
      <c r="CO19" s="143"/>
      <c r="CP19" s="143"/>
      <c r="CQ19" s="143"/>
      <c r="CR19" s="143"/>
      <c r="CS19" s="166"/>
    </row>
    <row r="20" spans="1:102" x14ac:dyDescent="0.3">
      <c r="A20" s="141" t="s">
        <v>134</v>
      </c>
      <c r="B20" s="134">
        <v>1</v>
      </c>
      <c r="C20" s="143"/>
      <c r="D20" s="143"/>
      <c r="E20" s="143"/>
      <c r="F20" s="143"/>
      <c r="G20" s="143"/>
      <c r="H20" s="143"/>
      <c r="I20" s="143"/>
      <c r="J20" s="143"/>
      <c r="K20" s="143"/>
      <c r="L20" s="143"/>
      <c r="M20" s="166"/>
      <c r="N20" s="143"/>
      <c r="O20" s="143"/>
      <c r="P20" s="143"/>
      <c r="Q20" s="143"/>
      <c r="R20" s="134"/>
      <c r="S20" s="143"/>
      <c r="T20" s="143"/>
      <c r="U20" s="143"/>
      <c r="V20" s="143"/>
      <c r="W20" s="143"/>
      <c r="X20" s="134"/>
      <c r="Y20" s="166"/>
      <c r="Z20" s="143"/>
      <c r="AA20" s="134">
        <v>-1</v>
      </c>
      <c r="AB20" s="143"/>
      <c r="AC20" s="143"/>
      <c r="AD20" s="134">
        <v>-1</v>
      </c>
      <c r="AE20" s="143"/>
      <c r="AF20" s="143"/>
      <c r="AG20" s="143"/>
      <c r="AH20" s="143"/>
      <c r="AI20" s="143"/>
      <c r="AJ20" s="143"/>
      <c r="AK20" s="166"/>
      <c r="AL20" s="143"/>
      <c r="AM20" s="143"/>
      <c r="AN20" s="143"/>
      <c r="AO20" s="143"/>
      <c r="AP20" s="143"/>
      <c r="AQ20" s="143"/>
      <c r="AR20" s="143"/>
      <c r="AS20" s="134">
        <v>-1</v>
      </c>
      <c r="AT20" s="143"/>
      <c r="AU20" s="143"/>
      <c r="AV20" s="143"/>
      <c r="AW20" s="166"/>
      <c r="AX20" s="143"/>
      <c r="AY20" s="143"/>
      <c r="AZ20" s="143"/>
      <c r="BA20" s="143"/>
      <c r="BB20" s="143"/>
      <c r="BC20" s="143"/>
      <c r="BD20" s="143"/>
      <c r="BE20" s="134">
        <v>1</v>
      </c>
      <c r="BF20" s="143"/>
      <c r="BG20" s="143"/>
      <c r="BH20" s="143"/>
      <c r="BI20" s="166"/>
      <c r="BJ20" s="134">
        <v>-1</v>
      </c>
      <c r="BK20" s="143"/>
      <c r="BL20" s="143"/>
      <c r="BM20" s="143"/>
      <c r="BN20" s="143"/>
      <c r="BO20" s="143"/>
      <c r="BP20" s="143"/>
      <c r="BQ20" s="143"/>
      <c r="BR20" s="134">
        <v>-1</v>
      </c>
      <c r="BS20" s="143"/>
      <c r="BT20" s="143"/>
      <c r="BU20" s="166"/>
      <c r="BV20" s="143"/>
      <c r="BW20" s="143"/>
      <c r="BX20" s="143"/>
      <c r="BY20" s="143"/>
      <c r="BZ20" s="143"/>
      <c r="CA20" s="143"/>
      <c r="CB20" s="143"/>
      <c r="CC20" s="143"/>
      <c r="CD20" s="143"/>
      <c r="CE20" s="143"/>
      <c r="CF20" s="143"/>
      <c r="CG20" s="166"/>
      <c r="CH20" s="143"/>
      <c r="CI20" s="143"/>
      <c r="CJ20" s="143"/>
      <c r="CK20" s="143"/>
      <c r="CL20" s="143"/>
      <c r="CM20" s="143"/>
      <c r="CN20" s="143"/>
      <c r="CO20" s="143"/>
      <c r="CP20" s="143"/>
      <c r="CQ20" s="143"/>
      <c r="CR20" s="143"/>
      <c r="CS20" s="166">
        <v>0</v>
      </c>
      <c r="CW20" s="4">
        <v>1</v>
      </c>
    </row>
    <row r="21" spans="1:102" x14ac:dyDescent="0.3">
      <c r="A21" s="141" t="s">
        <v>148</v>
      </c>
      <c r="B21" s="143"/>
      <c r="C21" s="143"/>
      <c r="D21" s="143"/>
      <c r="E21" s="143"/>
      <c r="F21" s="143"/>
      <c r="G21" s="143"/>
      <c r="H21" s="143"/>
      <c r="I21" s="143"/>
      <c r="J21" s="143"/>
      <c r="K21" s="143"/>
      <c r="L21" s="143"/>
      <c r="M21" s="166"/>
      <c r="N21" s="143"/>
      <c r="O21" s="143"/>
      <c r="P21" s="143"/>
      <c r="Q21" s="143"/>
      <c r="R21" s="143"/>
      <c r="S21" s="143"/>
      <c r="T21" s="143"/>
      <c r="U21" s="143"/>
      <c r="V21" s="143"/>
      <c r="W21" s="143"/>
      <c r="X21" s="143"/>
      <c r="Y21" s="166"/>
      <c r="Z21" s="143"/>
      <c r="AA21" s="143"/>
      <c r="AB21" s="143"/>
      <c r="AC21" s="143"/>
      <c r="AD21" s="143"/>
      <c r="AE21" s="143"/>
      <c r="AF21" s="143"/>
      <c r="AG21" s="143"/>
      <c r="AH21" s="134">
        <v>-1</v>
      </c>
      <c r="AI21" s="143"/>
      <c r="AJ21" s="143"/>
      <c r="AK21" s="166"/>
      <c r="AL21" s="143"/>
      <c r="AM21" s="143"/>
      <c r="AN21" s="143"/>
      <c r="AO21" s="143"/>
      <c r="AP21" s="143"/>
      <c r="AQ21" s="143"/>
      <c r="AR21" s="143"/>
      <c r="AS21" s="143"/>
      <c r="AT21" s="143"/>
      <c r="AU21" s="143"/>
      <c r="AV21" s="143"/>
      <c r="AW21" s="166"/>
      <c r="AX21" s="143"/>
      <c r="AY21" s="143"/>
      <c r="AZ21" s="143"/>
      <c r="BA21" s="143"/>
      <c r="BB21" s="143"/>
      <c r="BC21" s="143"/>
      <c r="BD21" s="143"/>
      <c r="BE21" s="143"/>
      <c r="BF21" s="143"/>
      <c r="BG21" s="143"/>
      <c r="BH21" s="143"/>
      <c r="BI21" s="166"/>
      <c r="BJ21" s="143">
        <v>-1</v>
      </c>
      <c r="BK21" s="143">
        <v>-1</v>
      </c>
      <c r="BL21" s="143"/>
      <c r="BM21" s="143"/>
      <c r="BN21" s="143"/>
      <c r="BO21" s="143">
        <v>1</v>
      </c>
      <c r="BP21" s="143"/>
      <c r="BQ21" s="143"/>
      <c r="BR21" s="143"/>
      <c r="BS21" s="143"/>
      <c r="BT21" s="143"/>
      <c r="BU21" s="166"/>
      <c r="BV21" s="143"/>
      <c r="BW21" s="143"/>
      <c r="BX21" s="143"/>
      <c r="BY21" s="143"/>
      <c r="BZ21" s="143"/>
      <c r="CA21" s="143"/>
      <c r="CB21" s="143"/>
      <c r="CC21" s="143"/>
      <c r="CD21" s="143"/>
      <c r="CE21" s="143"/>
      <c r="CF21" s="143"/>
      <c r="CG21" s="166"/>
      <c r="CH21" s="143"/>
      <c r="CI21" s="143"/>
      <c r="CJ21" s="143"/>
      <c r="CK21" s="143"/>
      <c r="CL21" s="143"/>
      <c r="CM21" s="143"/>
      <c r="CN21" s="143"/>
      <c r="CO21" s="143"/>
      <c r="CP21" s="143"/>
      <c r="CQ21" s="143"/>
      <c r="CR21" s="143"/>
      <c r="CS21" s="166">
        <v>0</v>
      </c>
      <c r="CX21" s="4">
        <v>0</v>
      </c>
    </row>
    <row r="24" spans="1:102" x14ac:dyDescent="0.3">
      <c r="B24" s="157" t="s">
        <v>397</v>
      </c>
      <c r="C24" s="158"/>
      <c r="D24" s="158"/>
      <c r="E24" s="158"/>
    </row>
    <row r="25" spans="1:102" x14ac:dyDescent="0.3">
      <c r="A25" s="118" t="s">
        <v>398</v>
      </c>
      <c r="B25" t="s">
        <v>408</v>
      </c>
    </row>
    <row r="26" spans="1:102" x14ac:dyDescent="0.3">
      <c r="A26" s="118" t="s">
        <v>409</v>
      </c>
      <c r="B26" s="7" t="s">
        <v>410</v>
      </c>
    </row>
    <row r="38" spans="4:13" x14ac:dyDescent="0.3">
      <c r="H38" s="4"/>
    </row>
    <row r="39" spans="4:13" x14ac:dyDescent="0.3">
      <c r="H39" s="4"/>
      <c r="M39" s="7"/>
    </row>
    <row r="42" spans="4:13" x14ac:dyDescent="0.3">
      <c r="D42" s="4"/>
    </row>
    <row r="43" spans="4:13" x14ac:dyDescent="0.3">
      <c r="E43" s="4"/>
    </row>
    <row r="44" spans="4:13" x14ac:dyDescent="0.3">
      <c r="D44" s="4"/>
      <c r="F44" s="4"/>
    </row>
    <row r="46" spans="4:13" x14ac:dyDescent="0.3">
      <c r="F46" s="4"/>
    </row>
    <row r="50" spans="1:97" x14ac:dyDescent="0.3">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c r="CD50" s="4"/>
      <c r="CE50" s="4"/>
      <c r="CF50" s="4"/>
      <c r="CG50" s="4"/>
      <c r="CH50" s="4"/>
      <c r="CI50" s="4"/>
      <c r="CJ50" s="4"/>
      <c r="CK50" s="4"/>
      <c r="CL50" s="4"/>
      <c r="CM50" s="4"/>
      <c r="CN50" s="4"/>
      <c r="CO50" s="4"/>
      <c r="CP50" s="4"/>
      <c r="CQ50" s="4"/>
      <c r="CR50" s="4"/>
      <c r="CS50" s="4"/>
    </row>
    <row r="51" spans="1:97" x14ac:dyDescent="0.3">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4"/>
      <c r="BN51" s="4"/>
      <c r="BO51" s="4"/>
      <c r="BP51" s="4"/>
      <c r="BQ51" s="4"/>
      <c r="BR51" s="4"/>
      <c r="BS51" s="4"/>
      <c r="BT51" s="4"/>
      <c r="BU51" s="4"/>
      <c r="BV51" s="4"/>
      <c r="BW51" s="4"/>
      <c r="BX51" s="4"/>
      <c r="BY51" s="4"/>
      <c r="BZ51" s="4"/>
      <c r="CA51" s="4"/>
      <c r="CB51" s="4"/>
      <c r="CC51" s="4"/>
      <c r="CD51" s="4"/>
      <c r="CE51" s="4"/>
      <c r="CF51" s="4"/>
      <c r="CG51" s="4"/>
      <c r="CH51" s="4"/>
      <c r="CI51" s="4"/>
      <c r="CJ51" s="4"/>
      <c r="CK51" s="4"/>
      <c r="CL51" s="4"/>
      <c r="CM51" s="4"/>
      <c r="CN51" s="4"/>
      <c r="CO51" s="4"/>
      <c r="CP51" s="4"/>
      <c r="CQ51" s="4"/>
      <c r="CR51" s="4"/>
      <c r="CS51" s="4"/>
    </row>
    <row r="52" spans="1:97" x14ac:dyDescent="0.3">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4"/>
      <c r="CA52" s="4"/>
      <c r="CB52" s="4"/>
      <c r="CC52" s="4"/>
      <c r="CD52" s="4"/>
      <c r="CE52" s="4"/>
      <c r="CF52" s="4"/>
      <c r="CG52" s="4"/>
      <c r="CH52" s="4"/>
      <c r="CI52" s="4"/>
      <c r="CJ52" s="4"/>
      <c r="CK52" s="4"/>
      <c r="CL52" s="4"/>
      <c r="CM52" s="4"/>
      <c r="CN52" s="4"/>
      <c r="CO52" s="4"/>
      <c r="CP52" s="4"/>
      <c r="CQ52" s="4"/>
      <c r="CR52" s="4"/>
      <c r="CS52" s="4"/>
    </row>
    <row r="53" spans="1:97" x14ac:dyDescent="0.3">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row>
    <row r="54" spans="1:97" x14ac:dyDescent="0.3">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c r="CD54" s="4"/>
      <c r="CE54" s="4"/>
      <c r="CF54" s="4"/>
      <c r="CG54" s="4"/>
      <c r="CH54" s="4"/>
      <c r="CI54" s="4"/>
      <c r="CJ54" s="4"/>
      <c r="CK54" s="4"/>
      <c r="CL54" s="4"/>
      <c r="CM54" s="4"/>
      <c r="CN54" s="4"/>
      <c r="CO54" s="4"/>
      <c r="CP54" s="4"/>
      <c r="CQ54" s="4"/>
      <c r="CR54" s="4"/>
      <c r="CS54" s="4"/>
    </row>
    <row r="55" spans="1:97" x14ac:dyDescent="0.3">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c r="BR55" s="4"/>
      <c r="BS55" s="4"/>
      <c r="BT55" s="4"/>
      <c r="BU55" s="4"/>
      <c r="BV55" s="4"/>
      <c r="BW55" s="4"/>
      <c r="BX55" s="4"/>
      <c r="BY55" s="4"/>
      <c r="BZ55" s="4"/>
      <c r="CA55" s="4"/>
      <c r="CB55" s="4"/>
      <c r="CC55" s="4"/>
      <c r="CD55" s="4"/>
      <c r="CE55" s="4"/>
      <c r="CF55" s="4"/>
      <c r="CG55" s="4"/>
      <c r="CH55" s="4"/>
      <c r="CI55" s="4"/>
      <c r="CJ55" s="4"/>
      <c r="CK55" s="4"/>
      <c r="CL55" s="4"/>
      <c r="CM55" s="4"/>
      <c r="CN55" s="4"/>
      <c r="CO55" s="4"/>
      <c r="CP55" s="4"/>
      <c r="CQ55" s="4"/>
      <c r="CR55" s="4"/>
      <c r="CS55" s="4"/>
    </row>
    <row r="56" spans="1:97" x14ac:dyDescent="0.3">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c r="BS56" s="4"/>
      <c r="BT56" s="4"/>
      <c r="BU56" s="4"/>
      <c r="BV56" s="4"/>
      <c r="BW56" s="4"/>
      <c r="BX56" s="4"/>
      <c r="BY56" s="4"/>
      <c r="BZ56" s="4"/>
      <c r="CA56" s="4"/>
      <c r="CB56" s="4"/>
      <c r="CC56" s="4"/>
      <c r="CD56" s="4"/>
      <c r="CE56" s="4"/>
      <c r="CF56" s="4"/>
      <c r="CG56" s="4"/>
      <c r="CH56" s="4"/>
      <c r="CI56" s="4"/>
      <c r="CJ56" s="4"/>
      <c r="CK56" s="4"/>
      <c r="CL56" s="4"/>
      <c r="CM56" s="4"/>
      <c r="CN56" s="4"/>
      <c r="CO56" s="4"/>
      <c r="CP56" s="4"/>
      <c r="CQ56" s="4"/>
      <c r="CR56" s="4"/>
      <c r="CS56" s="4"/>
    </row>
    <row r="57" spans="1:97" x14ac:dyDescent="0.3">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4"/>
      <c r="BN57" s="4"/>
      <c r="BO57" s="4"/>
      <c r="BP57" s="4"/>
      <c r="BQ57" s="4"/>
      <c r="BR57" s="4"/>
      <c r="BS57" s="4"/>
      <c r="BT57" s="4"/>
      <c r="BU57" s="4"/>
      <c r="BV57" s="4"/>
      <c r="BW57" s="4"/>
      <c r="BX57" s="4"/>
      <c r="BY57" s="4"/>
      <c r="BZ57" s="4"/>
      <c r="CA57" s="4"/>
      <c r="CB57" s="4"/>
      <c r="CC57" s="4"/>
      <c r="CD57" s="4"/>
      <c r="CE57" s="4"/>
      <c r="CF57" s="4"/>
      <c r="CG57" s="4"/>
      <c r="CH57" s="4"/>
      <c r="CI57" s="4"/>
      <c r="CJ57" s="4"/>
      <c r="CK57" s="4"/>
      <c r="CL57" s="4"/>
      <c r="CM57" s="4"/>
      <c r="CN57" s="4"/>
      <c r="CO57" s="4"/>
      <c r="CP57" s="4"/>
      <c r="CQ57" s="4"/>
      <c r="CR57" s="4"/>
      <c r="CS57" s="4"/>
    </row>
    <row r="58" spans="1:97" x14ac:dyDescent="0.3">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4"/>
      <c r="BY58" s="4"/>
      <c r="BZ58" s="4"/>
      <c r="CA58" s="4"/>
      <c r="CB58" s="4"/>
      <c r="CC58" s="4"/>
      <c r="CD58" s="4"/>
      <c r="CE58" s="4"/>
      <c r="CF58" s="4"/>
      <c r="CG58" s="4"/>
      <c r="CH58" s="4"/>
      <c r="CI58" s="4"/>
      <c r="CJ58" s="4"/>
      <c r="CK58" s="4"/>
      <c r="CL58" s="4"/>
      <c r="CM58" s="4"/>
      <c r="CN58" s="4"/>
      <c r="CO58" s="4"/>
      <c r="CP58" s="4"/>
      <c r="CQ58" s="4"/>
      <c r="CR58" s="4"/>
      <c r="CS58" s="4"/>
    </row>
    <row r="59" spans="1:97" x14ac:dyDescent="0.3">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4"/>
      <c r="BQ59" s="4"/>
      <c r="BR59" s="4"/>
      <c r="BS59" s="4"/>
      <c r="BT59" s="4"/>
      <c r="BU59" s="4"/>
      <c r="BV59" s="4"/>
      <c r="BW59" s="4"/>
      <c r="BX59" s="4"/>
      <c r="BY59" s="4"/>
      <c r="BZ59" s="4"/>
      <c r="CA59" s="4"/>
      <c r="CB59" s="4"/>
      <c r="CC59" s="4"/>
      <c r="CD59" s="4"/>
      <c r="CE59" s="4"/>
      <c r="CF59" s="4"/>
      <c r="CG59" s="4"/>
      <c r="CH59" s="4"/>
      <c r="CI59" s="4"/>
      <c r="CJ59" s="4"/>
      <c r="CK59" s="4"/>
      <c r="CL59" s="4"/>
      <c r="CM59" s="4"/>
      <c r="CN59" s="4"/>
      <c r="CO59" s="4"/>
      <c r="CP59" s="4"/>
      <c r="CQ59" s="4"/>
      <c r="CR59" s="4"/>
      <c r="CS59" s="4"/>
    </row>
    <row r="60" spans="1:97" x14ac:dyDescent="0.3">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row>
    <row r="61" spans="1:97" x14ac:dyDescent="0.3">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4"/>
      <c r="BW61" s="4"/>
      <c r="BX61" s="4"/>
      <c r="BY61" s="4"/>
      <c r="BZ61" s="4"/>
      <c r="CA61" s="4"/>
      <c r="CB61" s="4"/>
      <c r="CC61" s="4"/>
      <c r="CD61" s="4"/>
      <c r="CE61" s="4"/>
      <c r="CF61" s="4"/>
      <c r="CG61" s="4"/>
      <c r="CH61" s="4"/>
      <c r="CI61" s="4"/>
      <c r="CJ61" s="4"/>
      <c r="CK61" s="4"/>
      <c r="CL61" s="4"/>
      <c r="CM61" s="4"/>
      <c r="CN61" s="4"/>
      <c r="CO61" s="4"/>
      <c r="CP61" s="4"/>
      <c r="CQ61" s="4"/>
      <c r="CR61" s="4"/>
      <c r="CS61" s="4"/>
    </row>
    <row r="62" spans="1:97" x14ac:dyDescent="0.3">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c r="CE62" s="4"/>
      <c r="CF62" s="4"/>
      <c r="CG62" s="4"/>
      <c r="CH62" s="4"/>
      <c r="CI62" s="4"/>
      <c r="CJ62" s="4"/>
      <c r="CK62" s="4"/>
      <c r="CL62" s="4"/>
      <c r="CM62" s="4"/>
      <c r="CN62" s="4"/>
      <c r="CO62" s="4"/>
      <c r="CP62" s="4"/>
      <c r="CQ62" s="4"/>
      <c r="CR62" s="4"/>
      <c r="CS62" s="4"/>
    </row>
    <row r="63" spans="1:97" x14ac:dyDescent="0.3">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row>
    <row r="64" spans="1:97" x14ac:dyDescent="0.3">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c r="BL64" s="4"/>
      <c r="BM64" s="4"/>
      <c r="BN64" s="4"/>
      <c r="BO64" s="4"/>
      <c r="BP64" s="4"/>
      <c r="BQ64" s="4"/>
      <c r="BR64" s="4"/>
      <c r="BS64" s="4"/>
      <c r="BT64" s="4"/>
      <c r="BU64" s="4"/>
      <c r="BV64" s="4"/>
      <c r="BW64" s="4"/>
      <c r="BX64" s="4"/>
      <c r="BY64" s="4"/>
      <c r="BZ64" s="4"/>
      <c r="CA64" s="4"/>
      <c r="CB64" s="4"/>
      <c r="CC64" s="4"/>
      <c r="CD64" s="4"/>
      <c r="CE64" s="4"/>
      <c r="CF64" s="4"/>
      <c r="CG64" s="4"/>
      <c r="CH64" s="4"/>
      <c r="CI64" s="4"/>
      <c r="CJ64" s="4"/>
      <c r="CK64" s="4"/>
      <c r="CL64" s="4"/>
      <c r="CM64" s="4"/>
      <c r="CN64" s="4"/>
      <c r="CO64" s="4"/>
      <c r="CP64" s="4"/>
      <c r="CQ64" s="4"/>
      <c r="CR64" s="4"/>
      <c r="CS64" s="4"/>
    </row>
    <row r="65" spans="1:97" x14ac:dyDescent="0.3">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row>
    <row r="66" spans="1:97" x14ac:dyDescent="0.3">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4"/>
      <c r="BN66" s="4"/>
      <c r="BO66" s="4"/>
      <c r="BP66" s="4"/>
      <c r="BQ66" s="4"/>
      <c r="BR66" s="4"/>
      <c r="BS66" s="4"/>
      <c r="BT66" s="4"/>
      <c r="BU66" s="4"/>
      <c r="BV66" s="4"/>
      <c r="BW66" s="4"/>
      <c r="BX66" s="4"/>
      <c r="BY66" s="4"/>
      <c r="BZ66" s="4"/>
      <c r="CA66" s="4"/>
      <c r="CB66" s="4"/>
      <c r="CC66" s="4"/>
      <c r="CD66" s="4"/>
      <c r="CE66" s="4"/>
      <c r="CF66" s="4"/>
      <c r="CG66" s="4"/>
      <c r="CH66" s="4"/>
      <c r="CI66" s="4"/>
      <c r="CJ66" s="4"/>
      <c r="CK66" s="4"/>
      <c r="CL66" s="4"/>
      <c r="CM66" s="4"/>
      <c r="CN66" s="4"/>
      <c r="CO66" s="4"/>
      <c r="CP66" s="4"/>
      <c r="CQ66" s="4"/>
      <c r="CR66" s="4"/>
      <c r="CS66" s="4"/>
    </row>
    <row r="67" spans="1:97" x14ac:dyDescent="0.3">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c r="BP67" s="4"/>
      <c r="BQ67" s="4"/>
      <c r="BR67" s="4"/>
      <c r="BS67" s="4"/>
      <c r="BT67" s="4"/>
      <c r="BU67" s="4"/>
      <c r="BV67" s="4"/>
      <c r="BW67" s="4"/>
      <c r="BX67" s="4"/>
      <c r="BY67" s="4"/>
      <c r="BZ67" s="4"/>
      <c r="CA67" s="4"/>
      <c r="CB67" s="4"/>
      <c r="CC67" s="4"/>
      <c r="CD67" s="4"/>
      <c r="CE67" s="4"/>
      <c r="CF67" s="4"/>
      <c r="CG67" s="4"/>
      <c r="CH67" s="4"/>
      <c r="CI67" s="4"/>
      <c r="CJ67" s="4"/>
      <c r="CK67" s="4"/>
      <c r="CL67" s="4"/>
      <c r="CM67" s="4"/>
      <c r="CN67" s="4"/>
      <c r="CO67" s="4"/>
      <c r="CP67" s="4"/>
      <c r="CQ67" s="4"/>
      <c r="CR67" s="4"/>
      <c r="CS67" s="4"/>
    </row>
    <row r="68" spans="1:97" x14ac:dyDescent="0.3">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c r="CE68" s="4"/>
      <c r="CF68" s="4"/>
      <c r="CG68" s="4"/>
      <c r="CH68" s="4"/>
      <c r="CI68" s="4"/>
      <c r="CJ68" s="4"/>
      <c r="CK68" s="4"/>
      <c r="CL68" s="4"/>
      <c r="CM68" s="4"/>
      <c r="CN68" s="4"/>
      <c r="CO68" s="4"/>
      <c r="CP68" s="4"/>
      <c r="CQ68" s="4"/>
      <c r="CR68" s="4"/>
      <c r="CS68" s="4"/>
    </row>
    <row r="69" spans="1:97" x14ac:dyDescent="0.3">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4"/>
      <c r="BS69" s="4"/>
      <c r="BT69" s="4"/>
      <c r="BU69" s="4"/>
      <c r="BV69" s="4"/>
      <c r="BW69" s="4"/>
      <c r="BX69" s="4"/>
      <c r="BY69" s="4"/>
      <c r="BZ69" s="4"/>
      <c r="CA69" s="4"/>
      <c r="CB69" s="4"/>
      <c r="CC69" s="4"/>
      <c r="CD69" s="4"/>
      <c r="CE69" s="4"/>
      <c r="CF69" s="4"/>
      <c r="CG69" s="4"/>
      <c r="CH69" s="4"/>
      <c r="CI69" s="4"/>
      <c r="CJ69" s="4"/>
      <c r="CK69" s="4"/>
      <c r="CL69" s="4"/>
      <c r="CM69" s="4"/>
      <c r="CN69" s="4"/>
      <c r="CO69" s="4"/>
      <c r="CP69" s="4"/>
      <c r="CQ69" s="4"/>
      <c r="CR69" s="4"/>
      <c r="CS69" s="4"/>
    </row>
    <row r="70" spans="1:97" x14ac:dyDescent="0.3">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c r="BQ70" s="4"/>
      <c r="BR70" s="4"/>
      <c r="BS70" s="4"/>
      <c r="BT70" s="4"/>
      <c r="BU70" s="4"/>
      <c r="BV70" s="4"/>
      <c r="BW70" s="4"/>
      <c r="BX70" s="4"/>
      <c r="BY70" s="4"/>
      <c r="BZ70" s="4"/>
      <c r="CA70" s="4"/>
      <c r="CB70" s="4"/>
      <c r="CC70" s="4"/>
      <c r="CD70" s="4"/>
      <c r="CE70" s="4"/>
      <c r="CF70" s="4"/>
      <c r="CG70" s="4"/>
      <c r="CH70" s="4"/>
      <c r="CI70" s="4"/>
      <c r="CJ70" s="4"/>
      <c r="CK70" s="4"/>
      <c r="CL70" s="4"/>
      <c r="CM70" s="4"/>
      <c r="CN70" s="4"/>
      <c r="CO70" s="4"/>
      <c r="CP70" s="4"/>
      <c r="CQ70" s="4"/>
      <c r="CR70" s="4"/>
      <c r="CS70" s="4"/>
    </row>
    <row r="73" spans="1:97" x14ac:dyDescent="0.3">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c r="BP73" s="4"/>
      <c r="BQ73" s="4"/>
      <c r="BR73" s="4"/>
      <c r="BS73" s="4"/>
      <c r="BT73" s="4"/>
      <c r="BU73" s="4"/>
      <c r="BV73" s="4"/>
      <c r="BW73" s="4"/>
      <c r="BX73" s="4"/>
      <c r="BY73" s="4"/>
      <c r="BZ73" s="4"/>
      <c r="CA73" s="4"/>
      <c r="CB73" s="4"/>
      <c r="CC73" s="4"/>
      <c r="CD73" s="4"/>
      <c r="CE73" s="4"/>
      <c r="CF73" s="4"/>
      <c r="CG73" s="4"/>
      <c r="CH73" s="4"/>
      <c r="CI73" s="4"/>
      <c r="CJ73" s="4"/>
      <c r="CK73" s="4"/>
      <c r="CL73" s="4"/>
      <c r="CM73" s="4"/>
      <c r="CN73" s="4"/>
      <c r="CO73" s="4"/>
      <c r="CP73" s="4"/>
      <c r="CQ73" s="4"/>
      <c r="CR73" s="4"/>
      <c r="CS73" s="4"/>
    </row>
    <row r="74" spans="1:97" x14ac:dyDescent="0.3">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row>
    <row r="75" spans="1:97" x14ac:dyDescent="0.3">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row>
    <row r="76" spans="1:97" x14ac:dyDescent="0.3">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c r="BQ76" s="4"/>
      <c r="BR76" s="4"/>
      <c r="BS76" s="4"/>
      <c r="BT76" s="4"/>
      <c r="BU76" s="4"/>
      <c r="BV76" s="4"/>
      <c r="BW76" s="4"/>
      <c r="BX76" s="4"/>
      <c r="BY76" s="4"/>
      <c r="BZ76" s="4"/>
      <c r="CA76" s="4"/>
      <c r="CB76" s="4"/>
      <c r="CC76" s="4"/>
      <c r="CD76" s="4"/>
      <c r="CE76" s="4"/>
      <c r="CF76" s="4"/>
      <c r="CG76" s="4"/>
      <c r="CH76" s="4"/>
      <c r="CI76" s="4"/>
      <c r="CJ76" s="4"/>
      <c r="CK76" s="4"/>
      <c r="CL76" s="4"/>
      <c r="CM76" s="4"/>
      <c r="CN76" s="4"/>
      <c r="CO76" s="4"/>
      <c r="CP76" s="4"/>
      <c r="CQ76" s="4"/>
      <c r="CR76" s="4"/>
      <c r="CS76" s="4"/>
    </row>
    <row r="77" spans="1:97" x14ac:dyDescent="0.3">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c r="BQ77" s="4"/>
      <c r="BR77" s="4"/>
      <c r="BS77" s="4"/>
      <c r="BT77" s="4"/>
      <c r="BU77" s="4"/>
      <c r="BV77" s="4"/>
      <c r="BW77" s="4"/>
      <c r="BX77" s="4"/>
      <c r="BY77" s="4"/>
      <c r="BZ77" s="4"/>
      <c r="CA77" s="4"/>
      <c r="CB77" s="4"/>
      <c r="CC77" s="4"/>
      <c r="CD77" s="4"/>
      <c r="CE77" s="4"/>
      <c r="CF77" s="4"/>
      <c r="CG77" s="4"/>
      <c r="CH77" s="4"/>
      <c r="CI77" s="4"/>
      <c r="CJ77" s="4"/>
      <c r="CK77" s="4"/>
      <c r="CL77" s="4"/>
      <c r="CM77" s="4"/>
      <c r="CN77" s="4"/>
      <c r="CO77" s="4"/>
      <c r="CP77" s="4"/>
      <c r="CQ77" s="4"/>
      <c r="CR77" s="4"/>
      <c r="CS77" s="4"/>
    </row>
    <row r="78" spans="1:97" x14ac:dyDescent="0.3">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c r="BP78" s="4"/>
      <c r="BQ78" s="4"/>
      <c r="BR78" s="4"/>
      <c r="BS78" s="4"/>
      <c r="BT78" s="4"/>
      <c r="BU78" s="4"/>
      <c r="BV78" s="4"/>
      <c r="BW78" s="4"/>
      <c r="BX78" s="4"/>
      <c r="BY78" s="4"/>
      <c r="BZ78" s="4"/>
      <c r="CA78" s="4"/>
      <c r="CB78" s="4"/>
      <c r="CC78" s="4"/>
      <c r="CD78" s="4"/>
      <c r="CE78" s="4"/>
      <c r="CF78" s="4"/>
      <c r="CG78" s="4"/>
      <c r="CH78" s="4"/>
      <c r="CI78" s="4"/>
      <c r="CJ78" s="4"/>
      <c r="CK78" s="4"/>
      <c r="CL78" s="4"/>
      <c r="CM78" s="4"/>
      <c r="CN78" s="4"/>
      <c r="CO78" s="4"/>
      <c r="CP78" s="4"/>
      <c r="CQ78" s="4"/>
      <c r="CR78" s="4"/>
      <c r="CS78" s="4"/>
    </row>
    <row r="79" spans="1:97" x14ac:dyDescent="0.3">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4"/>
      <c r="BS79" s="4"/>
      <c r="BT79" s="4"/>
      <c r="BU79" s="4"/>
      <c r="BV79" s="4"/>
      <c r="BW79" s="4"/>
      <c r="BX79" s="4"/>
      <c r="BY79" s="4"/>
      <c r="BZ79" s="4"/>
      <c r="CA79" s="4"/>
      <c r="CB79" s="4"/>
      <c r="CC79" s="4"/>
      <c r="CD79" s="4"/>
      <c r="CE79" s="4"/>
      <c r="CF79" s="4"/>
      <c r="CG79" s="4"/>
      <c r="CH79" s="4"/>
      <c r="CI79" s="4"/>
      <c r="CJ79" s="4"/>
      <c r="CK79" s="4"/>
      <c r="CL79" s="4"/>
      <c r="CM79" s="4"/>
      <c r="CN79" s="4"/>
      <c r="CO79" s="4"/>
      <c r="CP79" s="4"/>
      <c r="CQ79" s="4"/>
      <c r="CR79" s="4"/>
      <c r="CS79" s="4"/>
    </row>
    <row r="80" spans="1:97" x14ac:dyDescent="0.3">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c r="BP80" s="4"/>
      <c r="BQ80" s="4"/>
      <c r="BR80" s="4"/>
      <c r="BS80" s="4"/>
      <c r="BT80" s="4"/>
      <c r="BU80" s="4"/>
      <c r="BV80" s="4"/>
      <c r="BW80" s="4"/>
      <c r="BX80" s="4"/>
      <c r="BY80" s="4"/>
      <c r="BZ80" s="4"/>
      <c r="CA80" s="4"/>
      <c r="CB80" s="4"/>
      <c r="CC80" s="4"/>
      <c r="CD80" s="4"/>
      <c r="CE80" s="4"/>
      <c r="CF80" s="4"/>
      <c r="CG80" s="4"/>
      <c r="CH80" s="4"/>
      <c r="CI80" s="4"/>
      <c r="CJ80" s="4"/>
      <c r="CK80" s="4"/>
      <c r="CL80" s="4"/>
      <c r="CM80" s="4"/>
      <c r="CN80" s="4"/>
      <c r="CO80" s="4"/>
      <c r="CP80" s="4"/>
      <c r="CQ80" s="4"/>
      <c r="CR80" s="4"/>
      <c r="CS80" s="4"/>
    </row>
    <row r="81" spans="1:97" x14ac:dyDescent="0.3">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c r="BP81" s="4"/>
      <c r="BQ81" s="4"/>
      <c r="BR81" s="4"/>
      <c r="BS81" s="4"/>
      <c r="BT81" s="4"/>
      <c r="BU81" s="4"/>
      <c r="BV81" s="4"/>
      <c r="BW81" s="4"/>
      <c r="BX81" s="4"/>
      <c r="BY81" s="4"/>
      <c r="BZ81" s="4"/>
      <c r="CA81" s="4"/>
      <c r="CB81" s="4"/>
      <c r="CC81" s="4"/>
      <c r="CD81" s="4"/>
      <c r="CE81" s="4"/>
      <c r="CF81" s="4"/>
      <c r="CG81" s="4"/>
      <c r="CH81" s="4"/>
      <c r="CI81" s="4"/>
      <c r="CJ81" s="4"/>
      <c r="CK81" s="4"/>
      <c r="CL81" s="4"/>
      <c r="CM81" s="4"/>
      <c r="CN81" s="4"/>
      <c r="CO81" s="4"/>
      <c r="CP81" s="4"/>
      <c r="CQ81" s="4"/>
      <c r="CR81" s="4"/>
      <c r="CS81" s="4"/>
    </row>
    <row r="82" spans="1:97" x14ac:dyDescent="0.3">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c r="BP82" s="4"/>
      <c r="BQ82" s="4"/>
      <c r="BR82" s="4"/>
      <c r="BS82" s="4"/>
      <c r="BT82" s="4"/>
      <c r="BU82" s="4"/>
      <c r="BV82" s="4"/>
      <c r="BW82" s="4"/>
      <c r="BX82" s="4"/>
      <c r="BY82" s="4"/>
      <c r="BZ82" s="4"/>
      <c r="CA82" s="4"/>
      <c r="CB82" s="4"/>
      <c r="CC82" s="4"/>
      <c r="CD82" s="4"/>
      <c r="CE82" s="4"/>
      <c r="CF82" s="4"/>
      <c r="CG82" s="4"/>
      <c r="CH82" s="4"/>
      <c r="CI82" s="4"/>
      <c r="CJ82" s="4"/>
      <c r="CK82" s="4"/>
      <c r="CL82" s="4"/>
      <c r="CM82" s="4"/>
      <c r="CN82" s="4"/>
      <c r="CO82" s="4"/>
      <c r="CP82" s="4"/>
      <c r="CQ82" s="4"/>
      <c r="CR82" s="4"/>
      <c r="CS82" s="4"/>
    </row>
    <row r="83" spans="1:97" x14ac:dyDescent="0.3">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c r="BP83" s="4"/>
      <c r="BQ83" s="4"/>
      <c r="BR83" s="4"/>
      <c r="BS83" s="4"/>
      <c r="BT83" s="4"/>
      <c r="BU83" s="4"/>
      <c r="BV83" s="4"/>
      <c r="BW83" s="4"/>
      <c r="BX83" s="4"/>
      <c r="BY83" s="4"/>
      <c r="BZ83" s="4"/>
      <c r="CA83" s="4"/>
      <c r="CB83" s="4"/>
      <c r="CC83" s="4"/>
      <c r="CD83" s="4"/>
      <c r="CE83" s="4"/>
      <c r="CF83" s="4"/>
      <c r="CG83" s="4"/>
      <c r="CH83" s="4"/>
      <c r="CI83" s="4"/>
      <c r="CJ83" s="4"/>
      <c r="CK83" s="4"/>
      <c r="CL83" s="4"/>
      <c r="CM83" s="4"/>
      <c r="CN83" s="4"/>
      <c r="CO83" s="4"/>
      <c r="CP83" s="4"/>
      <c r="CQ83" s="4"/>
      <c r="CR83" s="4"/>
      <c r="CS83" s="4"/>
    </row>
    <row r="84" spans="1:97" x14ac:dyDescent="0.3">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4"/>
      <c r="BP84" s="4"/>
      <c r="BQ84" s="4"/>
      <c r="BR84" s="4"/>
      <c r="BS84" s="4"/>
      <c r="BT84" s="4"/>
      <c r="BU84" s="4"/>
      <c r="BV84" s="4"/>
      <c r="BW84" s="4"/>
      <c r="BX84" s="4"/>
      <c r="BY84" s="4"/>
      <c r="BZ84" s="4"/>
      <c r="CA84" s="4"/>
      <c r="CB84" s="4"/>
      <c r="CC84" s="4"/>
      <c r="CD84" s="4"/>
      <c r="CE84" s="4"/>
      <c r="CF84" s="4"/>
      <c r="CG84" s="4"/>
      <c r="CH84" s="4"/>
      <c r="CI84" s="4"/>
      <c r="CJ84" s="4"/>
      <c r="CK84" s="4"/>
      <c r="CL84" s="4"/>
      <c r="CM84" s="4"/>
      <c r="CN84" s="4"/>
      <c r="CO84" s="4"/>
      <c r="CP84" s="4"/>
      <c r="CQ84" s="4"/>
      <c r="CR84" s="4"/>
      <c r="CS84" s="4"/>
    </row>
    <row r="85" spans="1:97" x14ac:dyDescent="0.3">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c r="BQ85" s="4"/>
      <c r="BR85" s="4"/>
      <c r="BS85" s="4"/>
      <c r="BT85" s="4"/>
      <c r="BU85" s="4"/>
      <c r="BV85" s="4"/>
      <c r="BW85" s="4"/>
      <c r="BX85" s="4"/>
      <c r="BY85" s="4"/>
      <c r="BZ85" s="4"/>
      <c r="CA85" s="4"/>
      <c r="CB85" s="4"/>
      <c r="CC85" s="4"/>
      <c r="CD85" s="4"/>
      <c r="CE85" s="4"/>
      <c r="CF85" s="4"/>
      <c r="CG85" s="4"/>
      <c r="CH85" s="4"/>
      <c r="CI85" s="4"/>
      <c r="CJ85" s="4"/>
      <c r="CK85" s="4"/>
      <c r="CL85" s="4"/>
      <c r="CM85" s="4"/>
      <c r="CN85" s="4"/>
      <c r="CO85" s="4"/>
      <c r="CP85" s="4"/>
      <c r="CQ85" s="4"/>
      <c r="CR85" s="4"/>
      <c r="CS85" s="4"/>
    </row>
    <row r="86" spans="1:97" x14ac:dyDescent="0.3">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c r="CC86" s="4"/>
      <c r="CD86" s="4"/>
      <c r="CE86" s="4"/>
      <c r="CF86" s="4"/>
      <c r="CG86" s="4"/>
      <c r="CH86" s="4"/>
      <c r="CI86" s="4"/>
      <c r="CJ86" s="4"/>
      <c r="CK86" s="4"/>
      <c r="CL86" s="4"/>
      <c r="CM86" s="4"/>
      <c r="CN86" s="4"/>
      <c r="CO86" s="4"/>
      <c r="CP86" s="4"/>
      <c r="CQ86" s="4"/>
      <c r="CR86" s="4"/>
      <c r="CS86" s="4"/>
    </row>
    <row r="87" spans="1:97" x14ac:dyDescent="0.3">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c r="BP87" s="4"/>
      <c r="BQ87" s="4"/>
      <c r="BR87" s="4"/>
      <c r="BS87" s="4"/>
      <c r="BT87" s="4"/>
      <c r="BU87" s="4"/>
      <c r="BV87" s="4"/>
      <c r="BW87" s="4"/>
      <c r="BX87" s="4"/>
      <c r="BY87" s="4"/>
      <c r="BZ87" s="4"/>
      <c r="CA87" s="4"/>
      <c r="CB87" s="4"/>
      <c r="CC87" s="4"/>
      <c r="CD87" s="4"/>
      <c r="CE87" s="4"/>
      <c r="CF87" s="4"/>
      <c r="CG87" s="4"/>
      <c r="CH87" s="4"/>
      <c r="CI87" s="4"/>
      <c r="CJ87" s="4"/>
      <c r="CK87" s="4"/>
      <c r="CL87" s="4"/>
      <c r="CM87" s="4"/>
      <c r="CN87" s="4"/>
      <c r="CO87" s="4"/>
      <c r="CP87" s="4"/>
      <c r="CQ87" s="4"/>
      <c r="CR87" s="4"/>
      <c r="CS87" s="4"/>
    </row>
    <row r="88" spans="1:97" x14ac:dyDescent="0.3">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c r="BP88" s="4"/>
      <c r="BQ88" s="4"/>
      <c r="BR88" s="4"/>
      <c r="BS88" s="4"/>
      <c r="BT88" s="4"/>
      <c r="BU88" s="4"/>
      <c r="BV88" s="4"/>
      <c r="BW88" s="4"/>
      <c r="BX88" s="4"/>
      <c r="BY88" s="4"/>
      <c r="BZ88" s="4"/>
      <c r="CA88" s="4"/>
      <c r="CB88" s="4"/>
      <c r="CC88" s="4"/>
      <c r="CD88" s="4"/>
      <c r="CE88" s="4"/>
      <c r="CF88" s="4"/>
      <c r="CG88" s="4"/>
      <c r="CH88" s="4"/>
      <c r="CI88" s="4"/>
      <c r="CJ88" s="4"/>
      <c r="CK88" s="4"/>
      <c r="CL88" s="4"/>
      <c r="CM88" s="4"/>
      <c r="CN88" s="4"/>
      <c r="CO88" s="4"/>
      <c r="CP88" s="4"/>
      <c r="CQ88" s="4"/>
      <c r="CR88" s="4"/>
      <c r="CS88" s="4"/>
    </row>
    <row r="89" spans="1:97" x14ac:dyDescent="0.3">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c r="BP89" s="4"/>
      <c r="BQ89" s="4"/>
      <c r="BR89" s="4"/>
      <c r="BS89" s="4"/>
      <c r="BT89" s="4"/>
      <c r="BU89" s="4"/>
      <c r="BV89" s="4"/>
      <c r="BW89" s="4"/>
      <c r="BX89" s="4"/>
      <c r="BY89" s="4"/>
      <c r="BZ89" s="4"/>
      <c r="CA89" s="4"/>
      <c r="CB89" s="4"/>
      <c r="CC89" s="4"/>
      <c r="CD89" s="4"/>
      <c r="CE89" s="4"/>
      <c r="CF89" s="4"/>
      <c r="CG89" s="4"/>
      <c r="CH89" s="4"/>
      <c r="CI89" s="4"/>
      <c r="CJ89" s="4"/>
      <c r="CK89" s="4"/>
      <c r="CL89" s="4"/>
      <c r="CM89" s="4"/>
      <c r="CN89" s="4"/>
      <c r="CO89" s="4"/>
      <c r="CP89" s="4"/>
      <c r="CQ89" s="4"/>
      <c r="CR89" s="4"/>
      <c r="CS89" s="4"/>
    </row>
    <row r="90" spans="1:97" x14ac:dyDescent="0.3">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4"/>
      <c r="BN90" s="4"/>
      <c r="BO90" s="4"/>
      <c r="BP90" s="4"/>
      <c r="BQ90" s="4"/>
      <c r="BR90" s="4"/>
      <c r="BS90" s="4"/>
      <c r="BT90" s="4"/>
      <c r="BU90" s="4"/>
      <c r="BV90" s="4"/>
      <c r="BW90" s="4"/>
      <c r="BX90" s="4"/>
      <c r="BY90" s="4"/>
      <c r="BZ90" s="4"/>
      <c r="CA90" s="4"/>
      <c r="CB90" s="4"/>
      <c r="CC90" s="4"/>
      <c r="CD90" s="4"/>
      <c r="CE90" s="4"/>
      <c r="CF90" s="4"/>
      <c r="CG90" s="4"/>
      <c r="CH90" s="4"/>
      <c r="CI90" s="4"/>
      <c r="CJ90" s="4"/>
      <c r="CK90" s="4"/>
      <c r="CL90" s="4"/>
      <c r="CM90" s="4"/>
      <c r="CN90" s="4"/>
      <c r="CO90" s="4"/>
      <c r="CP90" s="4"/>
      <c r="CQ90" s="4"/>
      <c r="CR90" s="4"/>
      <c r="CS90" s="4"/>
    </row>
    <row r="91" spans="1:97" x14ac:dyDescent="0.3">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4"/>
      <c r="BN91" s="4"/>
      <c r="BO91" s="4"/>
      <c r="BP91" s="4"/>
      <c r="BQ91" s="4"/>
      <c r="BR91" s="4"/>
      <c r="BS91" s="4"/>
      <c r="BT91" s="4"/>
      <c r="BU91" s="4"/>
      <c r="BV91" s="4"/>
      <c r="BW91" s="4"/>
      <c r="BX91" s="4"/>
      <c r="BY91" s="4"/>
      <c r="BZ91" s="4"/>
      <c r="CA91" s="4"/>
      <c r="CB91" s="4"/>
      <c r="CC91" s="4"/>
      <c r="CD91" s="4"/>
      <c r="CE91" s="4"/>
      <c r="CF91" s="4"/>
      <c r="CG91" s="4"/>
      <c r="CH91" s="4"/>
      <c r="CI91" s="4"/>
      <c r="CJ91" s="4"/>
      <c r="CK91" s="4"/>
      <c r="CL91" s="4"/>
      <c r="CM91" s="4"/>
      <c r="CN91" s="4"/>
      <c r="CO91" s="4"/>
      <c r="CP91" s="4"/>
      <c r="CQ91" s="4"/>
      <c r="CR91" s="4"/>
      <c r="CS91" s="4"/>
    </row>
    <row r="92" spans="1:97" x14ac:dyDescent="0.3">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c r="BA92" s="4"/>
      <c r="BB92" s="4"/>
      <c r="BC92" s="4"/>
      <c r="BD92" s="4"/>
      <c r="BE92" s="4"/>
      <c r="BF92" s="4"/>
      <c r="BG92" s="4"/>
      <c r="BH92" s="4"/>
      <c r="BI92" s="4"/>
      <c r="BJ92" s="4"/>
      <c r="BK92" s="4"/>
      <c r="BL92" s="4"/>
      <c r="BM92" s="4"/>
      <c r="BN92" s="4"/>
      <c r="BO92" s="4"/>
      <c r="BP92" s="4"/>
      <c r="BQ92" s="4"/>
      <c r="BR92" s="4"/>
      <c r="BS92" s="4"/>
      <c r="BT92" s="4"/>
      <c r="BU92" s="4"/>
      <c r="BV92" s="4"/>
      <c r="BW92" s="4"/>
      <c r="BX92" s="4"/>
      <c r="BY92" s="4"/>
      <c r="BZ92" s="4"/>
      <c r="CA92" s="4"/>
      <c r="CB92" s="4"/>
      <c r="CC92" s="4"/>
      <c r="CD92" s="4"/>
      <c r="CE92" s="4"/>
      <c r="CF92" s="4"/>
      <c r="CG92" s="4"/>
      <c r="CH92" s="4"/>
      <c r="CI92" s="4"/>
      <c r="CJ92" s="4"/>
      <c r="CK92" s="4"/>
      <c r="CL92" s="4"/>
      <c r="CM92" s="4"/>
      <c r="CN92" s="4"/>
      <c r="CO92" s="4"/>
      <c r="CP92" s="4"/>
      <c r="CQ92" s="4"/>
      <c r="CR92" s="4"/>
      <c r="CS92" s="4"/>
    </row>
    <row r="93" spans="1:97" x14ac:dyDescent="0.3">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c r="CC93" s="4"/>
      <c r="CD93" s="4"/>
      <c r="CE93" s="4"/>
      <c r="CF93" s="4"/>
      <c r="CG93" s="4"/>
      <c r="CH93" s="4"/>
      <c r="CI93" s="4"/>
      <c r="CJ93" s="4"/>
      <c r="CK93" s="4"/>
      <c r="CL93" s="4"/>
      <c r="CM93" s="4"/>
      <c r="CN93" s="4"/>
      <c r="CO93" s="4"/>
      <c r="CP93" s="4"/>
      <c r="CQ93" s="4"/>
      <c r="CR93" s="4"/>
      <c r="CS93" s="4"/>
    </row>
    <row r="94" spans="1:97" x14ac:dyDescent="0.3">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c r="BC94" s="4"/>
      <c r="BD94" s="4"/>
      <c r="BE94" s="4"/>
      <c r="BF94" s="4"/>
      <c r="BG94" s="4"/>
      <c r="BH94" s="4"/>
      <c r="BI94" s="4"/>
      <c r="BJ94" s="4"/>
      <c r="BK94" s="4"/>
      <c r="BL94" s="4"/>
      <c r="BM94" s="4"/>
      <c r="BN94" s="4"/>
      <c r="BO94" s="4"/>
      <c r="BP94" s="4"/>
      <c r="BQ94" s="4"/>
      <c r="BR94" s="4"/>
      <c r="BS94" s="4"/>
      <c r="BT94" s="4"/>
      <c r="BU94" s="4"/>
      <c r="BV94" s="4"/>
      <c r="BW94" s="4"/>
      <c r="BX94" s="4"/>
      <c r="BY94" s="4"/>
      <c r="BZ94" s="4"/>
      <c r="CA94" s="4"/>
      <c r="CB94" s="4"/>
      <c r="CC94" s="4"/>
      <c r="CD94" s="4"/>
      <c r="CE94" s="4"/>
      <c r="CF94" s="4"/>
      <c r="CG94" s="4"/>
      <c r="CH94" s="4"/>
      <c r="CI94" s="4"/>
      <c r="CJ94" s="4"/>
      <c r="CK94" s="4"/>
      <c r="CL94" s="4"/>
      <c r="CM94" s="4"/>
      <c r="CN94" s="4"/>
      <c r="CO94" s="4"/>
      <c r="CP94" s="4"/>
      <c r="CQ94" s="4"/>
      <c r="CR94" s="4"/>
      <c r="CS94" s="4"/>
    </row>
    <row r="95" spans="1:97" x14ac:dyDescent="0.3">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c r="BC95" s="4"/>
      <c r="BD95" s="4"/>
      <c r="BE95" s="4"/>
      <c r="BF95" s="4"/>
      <c r="BG95" s="4"/>
      <c r="BH95" s="4"/>
      <c r="BI95" s="4"/>
      <c r="BJ95" s="4"/>
      <c r="BK95" s="4"/>
      <c r="BL95" s="4"/>
      <c r="BM95" s="4"/>
      <c r="BN95" s="4"/>
      <c r="BO95" s="4"/>
      <c r="BP95" s="4"/>
      <c r="BQ95" s="4"/>
      <c r="BR95" s="4"/>
      <c r="BS95" s="4"/>
      <c r="BT95" s="4"/>
      <c r="BU95" s="4"/>
      <c r="BV95" s="4"/>
      <c r="BW95" s="4"/>
      <c r="BX95" s="4"/>
      <c r="BY95" s="4"/>
      <c r="BZ95" s="4"/>
      <c r="CA95" s="4"/>
      <c r="CB95" s="4"/>
      <c r="CC95" s="4"/>
      <c r="CD95" s="4"/>
      <c r="CE95" s="4"/>
      <c r="CF95" s="4"/>
      <c r="CG95" s="4"/>
      <c r="CH95" s="4"/>
      <c r="CI95" s="4"/>
      <c r="CJ95" s="4"/>
      <c r="CK95" s="4"/>
      <c r="CL95" s="4"/>
      <c r="CM95" s="4"/>
      <c r="CN95" s="4"/>
      <c r="CO95" s="4"/>
      <c r="CP95" s="4"/>
      <c r="CQ95" s="4"/>
      <c r="CR95" s="4"/>
      <c r="CS95" s="4"/>
    </row>
    <row r="96" spans="1:97" x14ac:dyDescent="0.3">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c r="BC96" s="4"/>
      <c r="BD96" s="4"/>
      <c r="BE96" s="4"/>
      <c r="BF96" s="4"/>
      <c r="BG96" s="4"/>
      <c r="BH96" s="4"/>
      <c r="BI96" s="4"/>
      <c r="BJ96" s="4"/>
      <c r="BK96" s="4"/>
      <c r="BL96" s="4"/>
      <c r="BM96" s="4"/>
      <c r="BN96" s="4"/>
      <c r="BO96" s="4"/>
      <c r="BP96" s="4"/>
      <c r="BQ96" s="4"/>
      <c r="BR96" s="4"/>
      <c r="BS96" s="4"/>
      <c r="BT96" s="4"/>
      <c r="BU96" s="4"/>
      <c r="BV96" s="4"/>
      <c r="BW96" s="4"/>
      <c r="BX96" s="4"/>
      <c r="BY96" s="4"/>
      <c r="BZ96" s="4"/>
      <c r="CA96" s="4"/>
      <c r="CB96" s="4"/>
      <c r="CC96" s="4"/>
      <c r="CD96" s="4"/>
      <c r="CE96" s="4"/>
      <c r="CF96" s="4"/>
      <c r="CG96" s="4"/>
      <c r="CH96" s="4"/>
      <c r="CI96" s="4"/>
      <c r="CJ96" s="4"/>
      <c r="CK96" s="4"/>
      <c r="CL96" s="4"/>
      <c r="CM96" s="4"/>
      <c r="CN96" s="4"/>
      <c r="CO96" s="4"/>
      <c r="CP96" s="4"/>
      <c r="CQ96" s="4"/>
      <c r="CR96" s="4"/>
      <c r="CS96" s="4"/>
    </row>
    <row r="97" spans="2:97" x14ac:dyDescent="0.3">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c r="BC97" s="4"/>
      <c r="BD97" s="4"/>
      <c r="BE97" s="4"/>
      <c r="BF97" s="4"/>
      <c r="BG97" s="4"/>
      <c r="BH97" s="4"/>
      <c r="BI97" s="4"/>
      <c r="BJ97" s="4"/>
      <c r="BK97" s="4"/>
      <c r="BL97" s="4"/>
      <c r="BM97" s="4"/>
      <c r="BN97" s="4"/>
      <c r="BO97" s="4"/>
      <c r="BP97" s="4"/>
      <c r="BQ97" s="4"/>
      <c r="BR97" s="4"/>
      <c r="BS97" s="4"/>
      <c r="BT97" s="4"/>
      <c r="BU97" s="4"/>
      <c r="BV97" s="4"/>
      <c r="BW97" s="4"/>
      <c r="BX97" s="4"/>
      <c r="BY97" s="4"/>
      <c r="BZ97" s="4"/>
      <c r="CA97" s="4"/>
      <c r="CB97" s="4"/>
      <c r="CC97" s="4"/>
      <c r="CD97" s="4"/>
      <c r="CE97" s="4"/>
      <c r="CF97" s="4"/>
      <c r="CG97" s="4"/>
      <c r="CH97" s="4"/>
      <c r="CI97" s="4"/>
      <c r="CJ97" s="4"/>
      <c r="CK97" s="4"/>
      <c r="CL97" s="4"/>
      <c r="CM97" s="4"/>
      <c r="CN97" s="4"/>
      <c r="CO97" s="4"/>
      <c r="CP97" s="4"/>
      <c r="CQ97" s="4"/>
      <c r="CR97" s="4"/>
      <c r="CS97" s="4"/>
    </row>
    <row r="98" spans="2:97" x14ac:dyDescent="0.3">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c r="BS98" s="4"/>
      <c r="BT98" s="4"/>
      <c r="BU98" s="4"/>
      <c r="BV98" s="4"/>
      <c r="BW98" s="4"/>
      <c r="BX98" s="4"/>
      <c r="BY98" s="4"/>
      <c r="BZ98" s="4"/>
      <c r="CA98" s="4"/>
      <c r="CB98" s="4"/>
      <c r="CC98" s="4"/>
      <c r="CD98" s="4"/>
      <c r="CE98" s="4"/>
      <c r="CF98" s="4"/>
      <c r="CG98" s="4"/>
      <c r="CH98" s="4"/>
      <c r="CI98" s="4"/>
      <c r="CJ98" s="4"/>
      <c r="CK98" s="4"/>
      <c r="CL98" s="4"/>
      <c r="CM98" s="4"/>
      <c r="CN98" s="4"/>
      <c r="CO98" s="4"/>
      <c r="CP98" s="4"/>
      <c r="CQ98" s="4"/>
      <c r="CR98" s="4"/>
      <c r="CS98" s="4"/>
    </row>
    <row r="99" spans="2:97" x14ac:dyDescent="0.3">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c r="BC99" s="4"/>
      <c r="BD99" s="4"/>
      <c r="BE99" s="4"/>
      <c r="BF99" s="4"/>
      <c r="BG99" s="4"/>
      <c r="BH99" s="4"/>
      <c r="BI99" s="4"/>
      <c r="BJ99" s="4"/>
      <c r="BK99" s="4"/>
      <c r="BL99" s="4"/>
      <c r="BM99" s="4"/>
      <c r="BN99" s="4"/>
      <c r="BO99" s="4"/>
      <c r="BP99" s="4"/>
      <c r="BQ99" s="4"/>
      <c r="BR99" s="4"/>
      <c r="BS99" s="4"/>
      <c r="BT99" s="4"/>
      <c r="BU99" s="4"/>
      <c r="BV99" s="4"/>
      <c r="BW99" s="4"/>
      <c r="BX99" s="4"/>
      <c r="BY99" s="4"/>
      <c r="BZ99" s="4"/>
      <c r="CA99" s="4"/>
      <c r="CB99" s="4"/>
      <c r="CC99" s="4"/>
      <c r="CD99" s="4"/>
      <c r="CE99" s="4"/>
      <c r="CF99" s="4"/>
      <c r="CG99" s="4"/>
      <c r="CH99" s="4"/>
      <c r="CI99" s="4"/>
      <c r="CJ99" s="4"/>
      <c r="CK99" s="4"/>
      <c r="CL99" s="4"/>
      <c r="CM99" s="4"/>
      <c r="CN99" s="4"/>
      <c r="CO99" s="4"/>
      <c r="CP99" s="4"/>
      <c r="CQ99" s="4"/>
      <c r="CR99" s="4"/>
      <c r="CS99" s="4"/>
    </row>
    <row r="100" spans="2:97" x14ac:dyDescent="0.3">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c r="BC100" s="4"/>
      <c r="BD100" s="4"/>
      <c r="BE100" s="4"/>
      <c r="BF100" s="4"/>
      <c r="BG100" s="4"/>
      <c r="BH100" s="4"/>
      <c r="BI100" s="4"/>
      <c r="BJ100" s="4"/>
      <c r="BK100" s="4"/>
      <c r="BL100" s="4"/>
      <c r="BM100" s="4"/>
      <c r="BN100" s="4"/>
      <c r="BO100" s="4"/>
      <c r="BP100" s="4"/>
      <c r="BQ100" s="4"/>
      <c r="BR100" s="4"/>
      <c r="BS100" s="4"/>
      <c r="BT100" s="4"/>
      <c r="BU100" s="4"/>
      <c r="BV100" s="4"/>
      <c r="BW100" s="4"/>
      <c r="BX100" s="4"/>
      <c r="BY100" s="4"/>
      <c r="BZ100" s="4"/>
      <c r="CA100" s="4"/>
      <c r="CB100" s="4"/>
      <c r="CC100" s="4"/>
      <c r="CD100" s="4"/>
      <c r="CE100" s="4"/>
      <c r="CF100" s="4"/>
      <c r="CG100" s="4"/>
      <c r="CH100" s="4"/>
      <c r="CI100" s="4"/>
      <c r="CJ100" s="4"/>
      <c r="CK100" s="4"/>
      <c r="CL100" s="4"/>
      <c r="CM100" s="4"/>
      <c r="CN100" s="4"/>
      <c r="CO100" s="4"/>
      <c r="CP100" s="4"/>
      <c r="CQ100" s="4"/>
      <c r="CR100" s="4"/>
      <c r="CS100" s="4"/>
    </row>
    <row r="101" spans="2:97" x14ac:dyDescent="0.3">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c r="BC101" s="4"/>
      <c r="BD101" s="4"/>
      <c r="BE101" s="4"/>
      <c r="BF101" s="4"/>
      <c r="BG101" s="4"/>
      <c r="BH101" s="4"/>
      <c r="BI101" s="4"/>
      <c r="BJ101" s="4"/>
      <c r="BK101" s="4"/>
      <c r="BL101" s="4"/>
      <c r="BM101" s="4"/>
      <c r="BN101" s="4"/>
      <c r="BO101" s="4"/>
      <c r="BP101" s="4"/>
      <c r="BQ101" s="4"/>
      <c r="BR101" s="4"/>
      <c r="BS101" s="4"/>
      <c r="BT101" s="4"/>
      <c r="BU101" s="4"/>
      <c r="BV101" s="4"/>
      <c r="BW101" s="4"/>
      <c r="BX101" s="4"/>
      <c r="BY101" s="4"/>
      <c r="BZ101" s="4"/>
      <c r="CA101" s="4"/>
      <c r="CB101" s="4"/>
      <c r="CC101" s="4"/>
      <c r="CD101" s="4"/>
      <c r="CE101" s="4"/>
      <c r="CF101" s="4"/>
      <c r="CG101" s="4"/>
      <c r="CH101" s="4"/>
      <c r="CI101" s="4"/>
      <c r="CJ101" s="4"/>
      <c r="CK101" s="4"/>
      <c r="CL101" s="4"/>
      <c r="CM101" s="4"/>
      <c r="CN101" s="4"/>
      <c r="CO101" s="4"/>
      <c r="CP101" s="4"/>
      <c r="CQ101" s="4"/>
      <c r="CR101" s="4"/>
      <c r="CS101" s="4"/>
    </row>
    <row r="102" spans="2:97" x14ac:dyDescent="0.3">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c r="BC102" s="4"/>
      <c r="BD102" s="4"/>
      <c r="BE102" s="4"/>
      <c r="BF102" s="4"/>
      <c r="BG102" s="4"/>
      <c r="BH102" s="4"/>
      <c r="BI102" s="4"/>
      <c r="BJ102" s="4"/>
      <c r="BK102" s="4"/>
      <c r="BL102" s="4"/>
      <c r="BM102" s="4"/>
      <c r="BN102" s="4"/>
      <c r="BO102" s="4"/>
      <c r="BP102" s="4"/>
      <c r="BQ102" s="4"/>
      <c r="BR102" s="4"/>
      <c r="BS102" s="4"/>
      <c r="BT102" s="4"/>
      <c r="BU102" s="4"/>
      <c r="BV102" s="4"/>
      <c r="BW102" s="4"/>
      <c r="BX102" s="4"/>
      <c r="BY102" s="4"/>
      <c r="BZ102" s="4"/>
      <c r="CA102" s="4"/>
      <c r="CB102" s="4"/>
      <c r="CC102" s="4"/>
      <c r="CD102" s="4"/>
      <c r="CE102" s="4"/>
      <c r="CF102" s="4"/>
      <c r="CG102" s="4"/>
      <c r="CH102" s="4"/>
      <c r="CI102" s="4"/>
      <c r="CJ102" s="4"/>
      <c r="CK102" s="4"/>
      <c r="CL102" s="4"/>
      <c r="CM102" s="4"/>
      <c r="CN102" s="4"/>
      <c r="CO102" s="4"/>
      <c r="CP102" s="4"/>
      <c r="CQ102" s="4"/>
      <c r="CR102" s="4"/>
      <c r="CS102" s="4"/>
    </row>
    <row r="103" spans="2:97" x14ac:dyDescent="0.3">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c r="BC103" s="4"/>
      <c r="BD103" s="4"/>
      <c r="BE103" s="4"/>
      <c r="BF103" s="4"/>
      <c r="BG103" s="4"/>
      <c r="BH103" s="4"/>
      <c r="BI103" s="4"/>
      <c r="BJ103" s="4"/>
      <c r="BK103" s="4"/>
      <c r="BL103" s="4"/>
      <c r="BM103" s="4"/>
      <c r="BN103" s="4"/>
      <c r="BO103" s="4"/>
      <c r="BP103" s="4"/>
      <c r="BQ103" s="4"/>
      <c r="BR103" s="4"/>
      <c r="BS103" s="4"/>
      <c r="BT103" s="4"/>
      <c r="BU103" s="4"/>
      <c r="BV103" s="4"/>
      <c r="BW103" s="4"/>
      <c r="BX103" s="4"/>
      <c r="BY103" s="4"/>
      <c r="BZ103" s="4"/>
      <c r="CA103" s="4"/>
      <c r="CB103" s="4"/>
      <c r="CC103" s="4"/>
      <c r="CD103" s="4"/>
      <c r="CE103" s="4"/>
      <c r="CF103" s="4"/>
      <c r="CG103" s="4"/>
      <c r="CH103" s="4"/>
      <c r="CI103" s="4"/>
      <c r="CJ103" s="4"/>
      <c r="CK103" s="4"/>
      <c r="CL103" s="4"/>
      <c r="CM103" s="4"/>
      <c r="CN103" s="4"/>
      <c r="CO103" s="4"/>
      <c r="CP103" s="4"/>
      <c r="CQ103" s="4"/>
      <c r="CR103" s="4"/>
      <c r="CS103" s="4"/>
    </row>
    <row r="104" spans="2:97" x14ac:dyDescent="0.3">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c r="BC104" s="4"/>
      <c r="BD104" s="4"/>
      <c r="BE104" s="4"/>
      <c r="BF104" s="4"/>
      <c r="BG104" s="4"/>
      <c r="BH104" s="4"/>
      <c r="BI104" s="4"/>
      <c r="BJ104" s="4"/>
      <c r="BK104" s="4"/>
      <c r="BL104" s="4"/>
      <c r="BM104" s="4"/>
      <c r="BN104" s="4"/>
      <c r="BO104" s="4"/>
      <c r="BP104" s="4"/>
      <c r="BQ104" s="4"/>
      <c r="BR104" s="4"/>
      <c r="BS104" s="4"/>
      <c r="BT104" s="4"/>
      <c r="BU104" s="4"/>
      <c r="BV104" s="4"/>
      <c r="BW104" s="4"/>
      <c r="BX104" s="4"/>
      <c r="BY104" s="4"/>
      <c r="BZ104" s="4"/>
      <c r="CA104" s="4"/>
      <c r="CB104" s="4"/>
      <c r="CC104" s="4"/>
      <c r="CD104" s="4"/>
      <c r="CE104" s="4"/>
      <c r="CF104" s="4"/>
      <c r="CG104" s="4"/>
      <c r="CH104" s="4"/>
      <c r="CI104" s="4"/>
      <c r="CJ104" s="4"/>
      <c r="CK104" s="4"/>
      <c r="CL104" s="4"/>
      <c r="CM104" s="4"/>
      <c r="CN104" s="4"/>
      <c r="CO104" s="4"/>
      <c r="CP104" s="4"/>
      <c r="CQ104" s="4"/>
      <c r="CR104" s="4"/>
      <c r="CS104" s="4"/>
    </row>
    <row r="105" spans="2:97" x14ac:dyDescent="0.3">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c r="BC105" s="4"/>
      <c r="BD105" s="4"/>
      <c r="BE105" s="4"/>
      <c r="BF105" s="4"/>
      <c r="BG105" s="4"/>
      <c r="BH105" s="4"/>
      <c r="BI105" s="4"/>
      <c r="BJ105" s="4"/>
      <c r="BK105" s="4"/>
      <c r="BL105" s="4"/>
      <c r="BM105" s="4"/>
      <c r="BN105" s="4"/>
      <c r="BO105" s="4"/>
      <c r="BP105" s="4"/>
      <c r="BQ105" s="4"/>
      <c r="BR105" s="4"/>
      <c r="BS105" s="4"/>
      <c r="BT105" s="4"/>
      <c r="BU105" s="4"/>
      <c r="BV105" s="4"/>
      <c r="BW105" s="4"/>
      <c r="BX105" s="4"/>
      <c r="BY105" s="4"/>
      <c r="BZ105" s="4"/>
      <c r="CA105" s="4"/>
      <c r="CB105" s="4"/>
      <c r="CC105" s="4"/>
      <c r="CD105" s="4"/>
      <c r="CE105" s="4"/>
      <c r="CF105" s="4"/>
      <c r="CG105" s="4"/>
      <c r="CH105" s="4"/>
      <c r="CI105" s="4"/>
      <c r="CJ105" s="4"/>
      <c r="CK105" s="4"/>
      <c r="CL105" s="4"/>
      <c r="CM105" s="4"/>
      <c r="CN105" s="4"/>
      <c r="CO105" s="4"/>
      <c r="CP105" s="4"/>
      <c r="CQ105" s="4"/>
      <c r="CR105" s="4"/>
      <c r="CS105" s="4"/>
    </row>
    <row r="106" spans="2:97" x14ac:dyDescent="0.3">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c r="BC106" s="4"/>
      <c r="BD106" s="4"/>
      <c r="BE106" s="4"/>
      <c r="BF106" s="4"/>
      <c r="BG106" s="4"/>
      <c r="BH106" s="4"/>
      <c r="BI106" s="4"/>
      <c r="BJ106" s="4"/>
      <c r="BK106" s="4"/>
      <c r="BL106" s="4"/>
      <c r="BM106" s="4"/>
      <c r="BN106" s="4"/>
      <c r="BO106" s="4"/>
      <c r="BP106" s="4"/>
      <c r="BQ106" s="4"/>
      <c r="BR106" s="4"/>
      <c r="BS106" s="4"/>
      <c r="BT106" s="4"/>
      <c r="BU106" s="4"/>
      <c r="BV106" s="4"/>
      <c r="BW106" s="4"/>
      <c r="BX106" s="4"/>
      <c r="BY106" s="4"/>
      <c r="BZ106" s="4"/>
      <c r="CA106" s="4"/>
      <c r="CB106" s="4"/>
      <c r="CC106" s="4"/>
      <c r="CD106" s="4"/>
      <c r="CE106" s="4"/>
      <c r="CF106" s="4"/>
      <c r="CG106" s="4"/>
      <c r="CH106" s="4"/>
      <c r="CI106" s="4"/>
      <c r="CJ106" s="4"/>
      <c r="CK106" s="4"/>
      <c r="CL106" s="4"/>
      <c r="CM106" s="4"/>
      <c r="CN106" s="4"/>
      <c r="CO106" s="4"/>
      <c r="CP106" s="4"/>
      <c r="CQ106" s="4"/>
      <c r="CR106" s="4"/>
      <c r="CS106" s="4"/>
    </row>
    <row r="107" spans="2:97" x14ac:dyDescent="0.3">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c r="BC107" s="4"/>
      <c r="BD107" s="4"/>
      <c r="BE107" s="4"/>
      <c r="BF107" s="4"/>
      <c r="BG107" s="4"/>
      <c r="BH107" s="4"/>
      <c r="BI107" s="4"/>
      <c r="BJ107" s="4"/>
      <c r="BK107" s="4"/>
      <c r="BL107" s="4"/>
      <c r="BM107" s="4"/>
      <c r="BN107" s="4"/>
      <c r="BO107" s="4"/>
      <c r="BP107" s="4"/>
      <c r="BQ107" s="4"/>
      <c r="BR107" s="4"/>
      <c r="BS107" s="4"/>
      <c r="BT107" s="4"/>
      <c r="BU107" s="4"/>
      <c r="BV107" s="4"/>
      <c r="BW107" s="4"/>
      <c r="BX107" s="4"/>
      <c r="BY107" s="4"/>
      <c r="BZ107" s="4"/>
      <c r="CA107" s="4"/>
      <c r="CB107" s="4"/>
      <c r="CC107" s="4"/>
      <c r="CD107" s="4"/>
      <c r="CE107" s="4"/>
      <c r="CF107" s="4"/>
      <c r="CG107" s="4"/>
      <c r="CH107" s="4"/>
      <c r="CI107" s="4"/>
      <c r="CJ107" s="4"/>
      <c r="CK107" s="4"/>
      <c r="CL107" s="4"/>
      <c r="CM107" s="4"/>
      <c r="CN107" s="4"/>
      <c r="CO107" s="4"/>
      <c r="CP107" s="4"/>
      <c r="CQ107" s="4"/>
      <c r="CR107" s="4"/>
      <c r="CS107" s="4"/>
    </row>
    <row r="108" spans="2:97" x14ac:dyDescent="0.3">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row>
    <row r="109" spans="2:97" x14ac:dyDescent="0.3">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c r="BA109" s="4"/>
      <c r="BB109" s="4"/>
      <c r="BC109" s="4"/>
      <c r="BD109" s="4"/>
      <c r="BE109" s="4"/>
      <c r="BF109" s="4"/>
      <c r="BG109" s="4"/>
      <c r="BH109" s="4"/>
      <c r="BI109" s="4"/>
      <c r="BJ109" s="4"/>
      <c r="BK109" s="4"/>
      <c r="BL109" s="4"/>
      <c r="BM109" s="4"/>
      <c r="BN109" s="4"/>
      <c r="BO109" s="4"/>
      <c r="BP109" s="4"/>
      <c r="BQ109" s="4"/>
      <c r="BR109" s="4"/>
      <c r="BS109" s="4"/>
      <c r="BT109" s="4"/>
      <c r="BU109" s="4"/>
      <c r="BV109" s="4"/>
      <c r="BW109" s="4"/>
      <c r="BX109" s="4"/>
      <c r="BY109" s="4"/>
      <c r="BZ109" s="4"/>
      <c r="CA109" s="4"/>
      <c r="CB109" s="4"/>
      <c r="CC109" s="4"/>
      <c r="CD109" s="4"/>
      <c r="CE109" s="4"/>
      <c r="CF109" s="4"/>
      <c r="CG109" s="4"/>
      <c r="CH109" s="4"/>
      <c r="CI109" s="4"/>
      <c r="CJ109" s="4"/>
      <c r="CK109" s="4"/>
      <c r="CL109" s="4"/>
      <c r="CM109" s="4"/>
      <c r="CN109" s="4"/>
      <c r="CO109" s="4"/>
      <c r="CP109" s="4"/>
      <c r="CQ109" s="4"/>
      <c r="CR109" s="4"/>
      <c r="CS109" s="4"/>
    </row>
    <row r="110" spans="2:97" x14ac:dyDescent="0.3">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c r="AZ110" s="4"/>
      <c r="BA110" s="4"/>
      <c r="BB110" s="4"/>
      <c r="BC110" s="4"/>
      <c r="BD110" s="4"/>
      <c r="BE110" s="4"/>
      <c r="BF110" s="4"/>
      <c r="BG110" s="4"/>
      <c r="BH110" s="4"/>
      <c r="BI110" s="4"/>
      <c r="BJ110" s="4"/>
      <c r="BK110" s="4"/>
      <c r="BL110" s="4"/>
      <c r="BM110" s="4"/>
      <c r="BN110" s="4"/>
      <c r="BO110" s="4"/>
      <c r="BP110" s="4"/>
      <c r="BQ110" s="4"/>
      <c r="BR110" s="4"/>
      <c r="BS110" s="4"/>
      <c r="BT110" s="4"/>
      <c r="BU110" s="4"/>
      <c r="BV110" s="4"/>
      <c r="BW110" s="4"/>
      <c r="BX110" s="4"/>
      <c r="BY110" s="4"/>
      <c r="BZ110" s="4"/>
      <c r="CA110" s="4"/>
      <c r="CB110" s="4"/>
      <c r="CC110" s="4"/>
      <c r="CD110" s="4"/>
      <c r="CE110" s="4"/>
      <c r="CF110" s="4"/>
      <c r="CG110" s="4"/>
      <c r="CH110" s="4"/>
      <c r="CI110" s="4"/>
      <c r="CJ110" s="4"/>
      <c r="CK110" s="4"/>
      <c r="CL110" s="4"/>
      <c r="CM110" s="4"/>
      <c r="CN110" s="4"/>
      <c r="CO110" s="4"/>
      <c r="CP110" s="4"/>
      <c r="CQ110" s="4"/>
      <c r="CR110" s="4"/>
      <c r="CS110" s="4"/>
    </row>
    <row r="111" spans="2:97" x14ac:dyDescent="0.3">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c r="BA111" s="4"/>
      <c r="BB111" s="4"/>
      <c r="BC111" s="4"/>
      <c r="BD111" s="4"/>
      <c r="BE111" s="4"/>
      <c r="BF111" s="4"/>
      <c r="BG111" s="4"/>
      <c r="BH111" s="4"/>
      <c r="BI111" s="4"/>
      <c r="BJ111" s="4"/>
      <c r="BK111" s="4"/>
      <c r="BL111" s="4"/>
      <c r="BM111" s="4"/>
      <c r="BN111" s="4"/>
      <c r="BO111" s="4"/>
      <c r="BP111" s="4"/>
      <c r="BQ111" s="4"/>
      <c r="BR111" s="4"/>
      <c r="BS111" s="4"/>
      <c r="BT111" s="4"/>
      <c r="BU111" s="4"/>
      <c r="BV111" s="4"/>
      <c r="BW111" s="4"/>
      <c r="BX111" s="4"/>
      <c r="BY111" s="4"/>
      <c r="BZ111" s="4"/>
      <c r="CA111" s="4"/>
      <c r="CB111" s="4"/>
      <c r="CC111" s="4"/>
      <c r="CD111" s="4"/>
      <c r="CE111" s="4"/>
      <c r="CF111" s="4"/>
      <c r="CG111" s="4"/>
      <c r="CH111" s="4"/>
      <c r="CI111" s="4"/>
      <c r="CJ111" s="4"/>
      <c r="CK111" s="4"/>
      <c r="CL111" s="4"/>
      <c r="CM111" s="4"/>
      <c r="CN111" s="4"/>
      <c r="CO111" s="4"/>
      <c r="CP111" s="4"/>
      <c r="CQ111" s="4"/>
      <c r="CR111" s="4"/>
      <c r="CS111" s="4"/>
    </row>
    <row r="112" spans="2:97" x14ac:dyDescent="0.3">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c r="BA112" s="4"/>
      <c r="BB112" s="4"/>
      <c r="BC112" s="4"/>
      <c r="BD112" s="4"/>
      <c r="BE112" s="4"/>
      <c r="BF112" s="4"/>
      <c r="BG112" s="4"/>
      <c r="BH112" s="4"/>
      <c r="BI112" s="4"/>
      <c r="BJ112" s="4"/>
      <c r="BK112" s="4"/>
      <c r="BL112" s="4"/>
      <c r="BM112" s="4"/>
      <c r="BN112" s="4"/>
      <c r="BO112" s="4"/>
      <c r="BP112" s="4"/>
      <c r="BQ112" s="4"/>
      <c r="BR112" s="4"/>
      <c r="BS112" s="4"/>
      <c r="BT112" s="4"/>
      <c r="BU112" s="4"/>
      <c r="BV112" s="4"/>
      <c r="BW112" s="4"/>
      <c r="BX112" s="4"/>
      <c r="BY112" s="4"/>
      <c r="BZ112" s="4"/>
      <c r="CA112" s="4"/>
      <c r="CB112" s="4"/>
      <c r="CC112" s="4"/>
      <c r="CD112" s="4"/>
      <c r="CE112" s="4"/>
      <c r="CF112" s="4"/>
      <c r="CG112" s="4"/>
      <c r="CH112" s="4"/>
      <c r="CI112" s="4"/>
      <c r="CJ112" s="4"/>
      <c r="CK112" s="4"/>
      <c r="CL112" s="4"/>
      <c r="CM112" s="4"/>
      <c r="CN112" s="4"/>
      <c r="CO112" s="4"/>
      <c r="CP112" s="4"/>
      <c r="CQ112" s="4"/>
      <c r="CR112" s="4"/>
      <c r="CS112" s="4"/>
    </row>
    <row r="114" spans="1:103" x14ac:dyDescent="0.3">
      <c r="A114" s="15"/>
      <c r="B114" s="15"/>
      <c r="C114" s="15"/>
      <c r="D114" s="15"/>
      <c r="E114" s="15"/>
      <c r="F114" s="15"/>
      <c r="G114" s="15"/>
      <c r="H114" s="15"/>
      <c r="I114" s="15"/>
      <c r="J114" s="15"/>
      <c r="K114" s="15"/>
      <c r="L114" s="15"/>
      <c r="M114" s="167"/>
      <c r="N114" s="15"/>
      <c r="O114" s="15"/>
      <c r="P114" s="15"/>
      <c r="Q114" s="15"/>
      <c r="R114" s="15"/>
      <c r="S114" s="15"/>
      <c r="T114" s="15"/>
      <c r="U114" s="15"/>
      <c r="V114" s="15"/>
      <c r="W114" s="15"/>
      <c r="X114" s="15"/>
      <c r="Y114" s="167"/>
      <c r="Z114" s="15"/>
      <c r="AA114" s="15"/>
      <c r="AB114" s="15"/>
      <c r="AC114" s="15"/>
      <c r="AD114" s="15"/>
      <c r="AE114" s="15"/>
      <c r="AF114" s="15"/>
      <c r="AG114" s="15"/>
      <c r="AH114" s="15"/>
      <c r="AI114" s="15"/>
      <c r="AJ114" s="15"/>
      <c r="AK114" s="167"/>
      <c r="AL114" s="15"/>
      <c r="AM114" s="15"/>
      <c r="AN114" s="15"/>
      <c r="AO114" s="15"/>
      <c r="AP114" s="15"/>
      <c r="AQ114" s="15"/>
      <c r="AR114" s="15"/>
      <c r="AS114" s="15"/>
      <c r="AT114" s="15"/>
      <c r="AU114" s="15"/>
      <c r="AV114" s="15"/>
      <c r="AW114" s="167"/>
      <c r="AX114" s="15"/>
      <c r="AY114" s="15"/>
      <c r="AZ114" s="15"/>
      <c r="BA114" s="15"/>
      <c r="BB114" s="15"/>
      <c r="BC114" s="15"/>
      <c r="BD114" s="15"/>
      <c r="BE114" s="15"/>
      <c r="BF114" s="15"/>
      <c r="BG114" s="15"/>
      <c r="BH114" s="15"/>
      <c r="BI114" s="167"/>
      <c r="BJ114" s="15"/>
      <c r="BK114" s="15"/>
      <c r="BL114" s="15"/>
      <c r="BM114" s="15"/>
      <c r="BN114" s="15"/>
      <c r="BO114" s="15"/>
      <c r="BP114" s="15"/>
      <c r="BQ114" s="15"/>
      <c r="BR114" s="15"/>
      <c r="BS114" s="15"/>
      <c r="BT114" s="15"/>
      <c r="BU114" s="167"/>
      <c r="BV114" s="15"/>
      <c r="BW114" s="15"/>
      <c r="BX114" s="15"/>
      <c r="BY114" s="15"/>
      <c r="BZ114" s="15"/>
      <c r="CA114" s="15"/>
      <c r="CB114" s="15"/>
      <c r="CC114" s="15"/>
      <c r="CD114" s="15"/>
      <c r="CE114" s="15"/>
      <c r="CF114" s="15"/>
      <c r="CG114" s="167"/>
      <c r="CH114" s="15"/>
      <c r="CI114" s="15"/>
      <c r="CJ114" s="15"/>
      <c r="CK114" s="15"/>
      <c r="CL114" s="15"/>
      <c r="CM114" s="15"/>
      <c r="CN114" s="15"/>
      <c r="CO114" s="15"/>
      <c r="CP114" s="15"/>
      <c r="CQ114" s="15"/>
      <c r="CR114" s="15"/>
      <c r="CS114" s="167"/>
      <c r="CT114" s="167"/>
      <c r="CU114" s="167"/>
      <c r="CV114" s="167"/>
      <c r="CW114" s="15"/>
      <c r="CX114" s="15"/>
      <c r="CY114" s="15"/>
    </row>
    <row r="115" spans="1:103" x14ac:dyDescent="0.3">
      <c r="A115" s="110"/>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c r="BA115" s="4"/>
      <c r="BB115" s="4"/>
      <c r="BC115" s="4"/>
      <c r="BD115" s="4"/>
      <c r="BE115" s="4"/>
      <c r="BF115" s="4"/>
      <c r="BG115" s="4"/>
      <c r="BH115" s="4"/>
      <c r="BI115" s="4"/>
      <c r="BJ115" s="4"/>
      <c r="BK115" s="4"/>
      <c r="BL115" s="4"/>
      <c r="BM115" s="4"/>
      <c r="BN115" s="4"/>
      <c r="BO115" s="4"/>
      <c r="BP115" s="4"/>
      <c r="BQ115" s="4"/>
      <c r="BR115" s="4"/>
      <c r="BS115" s="4"/>
      <c r="BT115" s="4"/>
      <c r="BU115" s="4"/>
      <c r="BV115" s="4"/>
      <c r="BW115" s="4"/>
      <c r="BX115" s="4"/>
      <c r="BY115" s="4"/>
      <c r="BZ115" s="4"/>
      <c r="CA115" s="4"/>
      <c r="CB115" s="4"/>
      <c r="CC115" s="4"/>
      <c r="CD115" s="4"/>
      <c r="CE115" s="4"/>
      <c r="CF115" s="4"/>
      <c r="CG115" s="4"/>
      <c r="CH115" s="4"/>
      <c r="CI115" s="4"/>
      <c r="CJ115" s="4"/>
      <c r="CK115" s="4"/>
      <c r="CL115" s="4"/>
      <c r="CM115" s="4"/>
      <c r="CN115" s="4"/>
      <c r="CO115" s="4"/>
      <c r="CP115" s="4"/>
      <c r="CQ115" s="4"/>
      <c r="CR115" s="4"/>
      <c r="CS115" s="4"/>
      <c r="CY115" s="4"/>
    </row>
    <row r="116" spans="1:103" x14ac:dyDescent="0.3">
      <c r="A116" s="26"/>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c r="AZ116" s="4"/>
      <c r="BA116" s="4"/>
      <c r="BB116" s="4"/>
      <c r="BC116" s="4"/>
      <c r="BD116" s="4"/>
      <c r="BE116" s="4"/>
      <c r="BF116" s="4"/>
      <c r="BG116" s="4"/>
      <c r="BH116" s="4"/>
      <c r="BI116" s="4"/>
      <c r="BJ116" s="4"/>
      <c r="BK116" s="4"/>
      <c r="BL116" s="4"/>
      <c r="BM116" s="4"/>
      <c r="BN116" s="4"/>
      <c r="BO116" s="4"/>
      <c r="BP116" s="4"/>
      <c r="BQ116" s="4"/>
      <c r="BR116" s="4"/>
      <c r="BS116" s="4"/>
      <c r="BT116" s="4"/>
      <c r="BU116" s="4"/>
      <c r="BV116" s="4"/>
      <c r="BW116" s="4"/>
      <c r="BX116" s="4"/>
      <c r="BY116" s="4"/>
      <c r="BZ116" s="4"/>
      <c r="CA116" s="4"/>
      <c r="CB116" s="4"/>
      <c r="CC116" s="4"/>
      <c r="CD116" s="4"/>
      <c r="CE116" s="4"/>
      <c r="CF116" s="4"/>
      <c r="CG116" s="4"/>
      <c r="CH116" s="4"/>
      <c r="CI116" s="4"/>
      <c r="CJ116" s="4"/>
      <c r="CK116" s="4"/>
      <c r="CL116" s="4"/>
      <c r="CM116" s="4"/>
      <c r="CN116" s="4"/>
      <c r="CO116" s="4"/>
      <c r="CP116" s="4"/>
      <c r="CQ116" s="4"/>
      <c r="CR116" s="4"/>
      <c r="CS116" s="4"/>
      <c r="CY116" s="4"/>
    </row>
    <row r="117" spans="1:103" x14ac:dyDescent="0.3">
      <c r="A117" s="26"/>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c r="BA117" s="4"/>
      <c r="BB117" s="4"/>
      <c r="BC117" s="4"/>
      <c r="BD117" s="4"/>
      <c r="BE117" s="4"/>
      <c r="BF117" s="4"/>
      <c r="BG117" s="4"/>
      <c r="BH117" s="4"/>
      <c r="BI117" s="4"/>
      <c r="BJ117" s="4"/>
      <c r="BK117" s="4"/>
      <c r="BL117" s="4"/>
      <c r="BM117" s="4"/>
      <c r="BN117" s="4"/>
      <c r="BO117" s="4"/>
      <c r="BP117" s="4"/>
      <c r="BQ117" s="4"/>
      <c r="BR117" s="4"/>
      <c r="BS117" s="4"/>
      <c r="BT117" s="4"/>
      <c r="BU117" s="4"/>
      <c r="BV117" s="4"/>
      <c r="BW117" s="4"/>
      <c r="BX117" s="4"/>
      <c r="BY117" s="4"/>
      <c r="BZ117" s="4"/>
      <c r="CA117" s="4"/>
      <c r="CB117" s="4"/>
      <c r="CC117" s="4"/>
      <c r="CD117" s="4"/>
      <c r="CE117" s="4"/>
      <c r="CF117" s="4"/>
      <c r="CG117" s="4"/>
      <c r="CH117" s="4"/>
      <c r="CI117" s="4"/>
      <c r="CJ117" s="4"/>
      <c r="CK117" s="4"/>
      <c r="CL117" s="4"/>
      <c r="CM117" s="4"/>
      <c r="CN117" s="4"/>
      <c r="CO117" s="4"/>
      <c r="CP117" s="4"/>
      <c r="CQ117" s="4"/>
      <c r="CR117" s="4"/>
      <c r="CS117" s="4"/>
      <c r="CY117" s="4"/>
    </row>
    <row r="118" spans="1:103" x14ac:dyDescent="0.3">
      <c r="A118" s="55"/>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c r="AZ118" s="4"/>
      <c r="BA118" s="4"/>
      <c r="BB118" s="4"/>
      <c r="BC118" s="4"/>
      <c r="BD118" s="4"/>
      <c r="BE118" s="4"/>
      <c r="BF118" s="4"/>
      <c r="BG118" s="4"/>
      <c r="BH118" s="4"/>
      <c r="BI118" s="4"/>
      <c r="BJ118" s="4"/>
      <c r="BK118" s="4"/>
      <c r="BL118" s="4"/>
      <c r="BM118" s="4"/>
      <c r="BN118" s="4"/>
      <c r="BO118" s="4"/>
      <c r="BP118" s="4"/>
      <c r="BQ118" s="4"/>
      <c r="BR118" s="4"/>
      <c r="BS118" s="4"/>
      <c r="BT118" s="4"/>
      <c r="BU118" s="4"/>
      <c r="BV118" s="4"/>
      <c r="BW118" s="4"/>
      <c r="BX118" s="4"/>
      <c r="BY118" s="4"/>
      <c r="BZ118" s="4"/>
      <c r="CA118" s="4"/>
      <c r="CB118" s="4"/>
      <c r="CC118" s="4"/>
      <c r="CD118" s="4"/>
      <c r="CE118" s="4"/>
      <c r="CF118" s="4"/>
      <c r="CG118" s="4"/>
      <c r="CH118" s="4"/>
      <c r="CI118" s="4"/>
      <c r="CJ118" s="4"/>
      <c r="CK118" s="4"/>
      <c r="CL118" s="4"/>
      <c r="CM118" s="4"/>
      <c r="CN118" s="4"/>
      <c r="CO118" s="4"/>
      <c r="CP118" s="4"/>
      <c r="CQ118" s="4"/>
      <c r="CR118" s="4"/>
      <c r="CS118" s="4"/>
      <c r="CT118" s="4"/>
      <c r="CU118" s="4"/>
      <c r="CY118" s="4"/>
    </row>
    <row r="119" spans="1:103" x14ac:dyDescent="0.3">
      <c r="A119" s="26"/>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c r="AZ119" s="4"/>
      <c r="BA119" s="4"/>
      <c r="BB119" s="4"/>
      <c r="BC119" s="4"/>
      <c r="BD119" s="4"/>
      <c r="BE119" s="4"/>
      <c r="BF119" s="4"/>
      <c r="BG119" s="4"/>
      <c r="BH119" s="4"/>
      <c r="BI119" s="4"/>
      <c r="BJ119" s="4"/>
      <c r="BK119" s="4"/>
      <c r="BL119" s="4"/>
      <c r="BM119" s="4"/>
      <c r="BN119" s="4"/>
      <c r="BO119" s="4"/>
      <c r="BP119" s="4"/>
      <c r="BQ119" s="4"/>
      <c r="BR119" s="4"/>
      <c r="BS119" s="4"/>
      <c r="BT119" s="4"/>
      <c r="BU119" s="4"/>
      <c r="BV119" s="4"/>
      <c r="BW119" s="4"/>
      <c r="BX119" s="4"/>
      <c r="BY119" s="4"/>
      <c r="BZ119" s="4"/>
      <c r="CA119" s="4"/>
      <c r="CB119" s="4"/>
      <c r="CC119" s="4"/>
      <c r="CD119" s="4"/>
      <c r="CE119" s="4"/>
      <c r="CF119" s="4"/>
      <c r="CG119" s="4"/>
      <c r="CH119" s="4"/>
      <c r="CI119" s="4"/>
      <c r="CJ119" s="4"/>
      <c r="CK119" s="4"/>
      <c r="CL119" s="4"/>
      <c r="CM119" s="4"/>
      <c r="CN119" s="4"/>
      <c r="CO119" s="4"/>
      <c r="CP119" s="4"/>
      <c r="CQ119" s="4"/>
      <c r="CR119" s="4"/>
      <c r="CS119" s="4"/>
      <c r="CY119" s="4"/>
    </row>
    <row r="120" spans="1:103" x14ac:dyDescent="0.3">
      <c r="A120" s="55"/>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c r="BM120" s="4"/>
      <c r="BN120" s="4"/>
      <c r="BO120" s="4"/>
      <c r="BP120" s="4"/>
      <c r="BQ120" s="4"/>
      <c r="BR120" s="4"/>
      <c r="BS120" s="4"/>
      <c r="BT120" s="4"/>
      <c r="BU120" s="4"/>
      <c r="BV120" s="4"/>
      <c r="BW120" s="4"/>
      <c r="BX120" s="4"/>
      <c r="BY120" s="4"/>
      <c r="BZ120" s="4"/>
      <c r="CA120" s="4"/>
      <c r="CB120" s="4"/>
      <c r="CC120" s="4"/>
      <c r="CD120" s="4"/>
      <c r="CE120" s="4"/>
      <c r="CF120" s="4"/>
      <c r="CG120" s="4"/>
      <c r="CH120" s="4"/>
      <c r="CI120" s="4"/>
      <c r="CJ120" s="4"/>
      <c r="CK120" s="4"/>
      <c r="CL120" s="4"/>
      <c r="CM120" s="4"/>
      <c r="CN120" s="4"/>
      <c r="CO120" s="4"/>
      <c r="CP120" s="4"/>
      <c r="CQ120" s="4"/>
      <c r="CR120" s="4"/>
      <c r="CS120" s="4"/>
      <c r="CW120" s="4"/>
      <c r="CY120" s="4"/>
    </row>
    <row r="121" spans="1:103" x14ac:dyDescent="0.3">
      <c r="A121" s="110"/>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4"/>
      <c r="BM121" s="4"/>
      <c r="BN121" s="4"/>
      <c r="BO121" s="4"/>
      <c r="BP121" s="4"/>
      <c r="BQ121" s="4"/>
      <c r="BR121" s="4"/>
      <c r="BS121" s="4"/>
      <c r="BT121" s="4"/>
      <c r="BU121" s="4"/>
      <c r="BV121" s="4"/>
      <c r="BW121" s="4"/>
      <c r="BX121" s="4"/>
      <c r="BY121" s="4"/>
      <c r="BZ121" s="4"/>
      <c r="CA121" s="4"/>
      <c r="CB121" s="4"/>
      <c r="CC121" s="4"/>
      <c r="CD121" s="4"/>
      <c r="CE121" s="4"/>
      <c r="CF121" s="4"/>
      <c r="CG121" s="4"/>
      <c r="CH121" s="4"/>
      <c r="CI121" s="4"/>
      <c r="CJ121" s="4"/>
      <c r="CK121" s="4"/>
      <c r="CL121" s="4"/>
      <c r="CM121" s="4"/>
      <c r="CN121" s="4"/>
      <c r="CO121" s="4"/>
      <c r="CP121" s="4"/>
      <c r="CQ121" s="4"/>
      <c r="CR121" s="4"/>
      <c r="CS121" s="4"/>
      <c r="CY121" s="4"/>
    </row>
    <row r="122" spans="1:103" x14ac:dyDescent="0.3">
      <c r="A122" s="110"/>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c r="AZ122" s="4"/>
      <c r="BA122" s="4"/>
      <c r="BB122" s="4"/>
      <c r="BC122" s="4"/>
      <c r="BD122" s="4"/>
      <c r="BE122" s="4"/>
      <c r="BF122" s="4"/>
      <c r="BG122" s="4"/>
      <c r="BH122" s="4"/>
      <c r="BI122" s="4"/>
      <c r="BJ122" s="4"/>
      <c r="BK122" s="4"/>
      <c r="BL122" s="4"/>
      <c r="BM122" s="4"/>
      <c r="BN122" s="4"/>
      <c r="BO122" s="4"/>
      <c r="BP122" s="4"/>
      <c r="BQ122" s="4"/>
      <c r="BR122" s="4"/>
      <c r="BS122" s="4"/>
      <c r="BT122" s="4"/>
      <c r="BU122" s="4"/>
      <c r="BV122" s="4"/>
      <c r="BW122" s="4"/>
      <c r="BX122" s="4"/>
      <c r="BY122" s="4"/>
      <c r="BZ122" s="4"/>
      <c r="CA122" s="4"/>
      <c r="CB122" s="4"/>
      <c r="CC122" s="4"/>
      <c r="CD122" s="4"/>
      <c r="CE122" s="4"/>
      <c r="CF122" s="4"/>
      <c r="CG122" s="4"/>
      <c r="CH122" s="4"/>
      <c r="CI122" s="4"/>
      <c r="CJ122" s="4"/>
      <c r="CK122" s="4"/>
      <c r="CL122" s="4"/>
      <c r="CM122" s="4"/>
      <c r="CN122" s="4"/>
      <c r="CO122" s="4"/>
      <c r="CP122" s="4"/>
      <c r="CQ122" s="4"/>
      <c r="CR122" s="4"/>
      <c r="CS122" s="4"/>
      <c r="CY122" s="4"/>
    </row>
    <row r="123" spans="1:103" x14ac:dyDescent="0.3">
      <c r="A123" s="110"/>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c r="AZ123" s="4"/>
      <c r="BA123" s="4"/>
      <c r="BB123" s="4"/>
      <c r="BC123" s="4"/>
      <c r="BD123" s="4"/>
      <c r="BE123" s="4"/>
      <c r="BF123" s="4"/>
      <c r="BG123" s="4"/>
      <c r="BH123" s="4"/>
      <c r="BI123" s="4"/>
      <c r="BJ123" s="4"/>
      <c r="BK123" s="4"/>
      <c r="BL123" s="4"/>
      <c r="BM123" s="4"/>
      <c r="BN123" s="4"/>
      <c r="BO123" s="4"/>
      <c r="BP123" s="4"/>
      <c r="BQ123" s="4"/>
      <c r="BR123" s="4"/>
      <c r="BS123" s="4"/>
      <c r="BT123" s="4"/>
      <c r="BU123" s="4"/>
      <c r="BV123" s="4"/>
      <c r="BW123" s="4"/>
      <c r="BX123" s="4"/>
      <c r="BY123" s="4"/>
      <c r="BZ123" s="4"/>
      <c r="CA123" s="4"/>
      <c r="CB123" s="4"/>
      <c r="CC123" s="4"/>
      <c r="CD123" s="4"/>
      <c r="CE123" s="4"/>
      <c r="CF123" s="4"/>
      <c r="CG123" s="4"/>
      <c r="CH123" s="4"/>
      <c r="CI123" s="4"/>
      <c r="CJ123" s="4"/>
      <c r="CK123" s="4"/>
      <c r="CL123" s="4"/>
      <c r="CM123" s="4"/>
      <c r="CN123" s="4"/>
      <c r="CO123" s="4"/>
      <c r="CP123" s="4"/>
      <c r="CQ123" s="4"/>
      <c r="CR123" s="4"/>
      <c r="CS123" s="4"/>
      <c r="CY123" s="4"/>
    </row>
    <row r="124" spans="1:103" x14ac:dyDescent="0.3">
      <c r="A124" s="110"/>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c r="AZ124" s="4"/>
      <c r="BA124" s="4"/>
      <c r="BB124" s="4"/>
      <c r="BC124" s="4"/>
      <c r="BD124" s="4"/>
      <c r="BE124" s="4"/>
      <c r="BF124" s="4"/>
      <c r="BG124" s="4"/>
      <c r="BH124" s="4"/>
      <c r="BI124" s="4"/>
      <c r="BJ124" s="4"/>
      <c r="BK124" s="4"/>
      <c r="BL124" s="4"/>
      <c r="BM124" s="4"/>
      <c r="BN124" s="4"/>
      <c r="BO124" s="4"/>
      <c r="BP124" s="4"/>
      <c r="BQ124" s="4"/>
      <c r="BR124" s="4"/>
      <c r="BS124" s="4"/>
      <c r="BT124" s="4"/>
      <c r="BU124" s="4"/>
      <c r="BV124" s="4"/>
      <c r="BW124" s="4"/>
      <c r="BX124" s="4"/>
      <c r="BY124" s="4"/>
      <c r="BZ124" s="4"/>
      <c r="CA124" s="4"/>
      <c r="CB124" s="4"/>
      <c r="CC124" s="4"/>
      <c r="CD124" s="4"/>
      <c r="CE124" s="4"/>
      <c r="CF124" s="4"/>
      <c r="CG124" s="4"/>
      <c r="CH124" s="4"/>
      <c r="CI124" s="4"/>
      <c r="CJ124" s="4"/>
      <c r="CK124" s="4"/>
      <c r="CL124" s="4"/>
      <c r="CM124" s="4"/>
      <c r="CN124" s="4"/>
      <c r="CO124" s="4"/>
      <c r="CP124" s="4"/>
      <c r="CQ124" s="4"/>
      <c r="CR124" s="4"/>
      <c r="CS124" s="4"/>
      <c r="CY124" s="4"/>
    </row>
    <row r="125" spans="1:103" x14ac:dyDescent="0.3">
      <c r="A125" s="26"/>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c r="BA125" s="4"/>
      <c r="BB125" s="4"/>
      <c r="BC125" s="4"/>
      <c r="BD125" s="4"/>
      <c r="BE125" s="4"/>
      <c r="BF125" s="4"/>
      <c r="BG125" s="4"/>
      <c r="BH125" s="4"/>
      <c r="BI125" s="4"/>
      <c r="BJ125" s="4"/>
      <c r="BK125" s="4"/>
      <c r="BL125" s="4"/>
      <c r="BM125" s="4"/>
      <c r="BN125" s="4"/>
      <c r="BO125" s="4"/>
      <c r="BP125" s="4"/>
      <c r="BQ125" s="4"/>
      <c r="BR125" s="4"/>
      <c r="BS125" s="4"/>
      <c r="BT125" s="4"/>
      <c r="BU125" s="4"/>
      <c r="BV125" s="4"/>
      <c r="BW125" s="4"/>
      <c r="BX125" s="4"/>
      <c r="BY125" s="4"/>
      <c r="BZ125" s="4"/>
      <c r="CA125" s="4"/>
      <c r="CB125" s="4"/>
      <c r="CC125" s="4"/>
      <c r="CD125" s="4"/>
      <c r="CE125" s="4"/>
      <c r="CF125" s="4"/>
      <c r="CG125" s="4"/>
      <c r="CH125" s="4"/>
      <c r="CI125" s="4"/>
      <c r="CJ125" s="4"/>
      <c r="CK125" s="4"/>
      <c r="CL125" s="4"/>
      <c r="CM125" s="4"/>
      <c r="CN125" s="4"/>
      <c r="CO125" s="4"/>
      <c r="CP125" s="4"/>
      <c r="CQ125" s="4"/>
      <c r="CR125" s="4"/>
      <c r="CS125" s="4"/>
      <c r="CY125" s="4"/>
    </row>
    <row r="126" spans="1:103" x14ac:dyDescent="0.3">
      <c r="A126" s="26"/>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4"/>
      <c r="AZ126" s="4"/>
      <c r="BA126" s="4"/>
      <c r="BB126" s="4"/>
      <c r="BC126" s="4"/>
      <c r="BD126" s="4"/>
      <c r="BE126" s="4"/>
      <c r="BF126" s="4"/>
      <c r="BG126" s="4"/>
      <c r="BH126" s="4"/>
      <c r="BI126" s="4"/>
      <c r="BJ126" s="4"/>
      <c r="BK126" s="4"/>
      <c r="BL126" s="4"/>
      <c r="BM126" s="4"/>
      <c r="BN126" s="4"/>
      <c r="BO126" s="4"/>
      <c r="BP126" s="4"/>
      <c r="BQ126" s="4"/>
      <c r="BR126" s="4"/>
      <c r="BS126" s="4"/>
      <c r="BT126" s="4"/>
      <c r="BU126" s="4"/>
      <c r="BV126" s="4"/>
      <c r="BW126" s="4"/>
      <c r="BX126" s="4"/>
      <c r="BY126" s="4"/>
      <c r="BZ126" s="4"/>
      <c r="CA126" s="4"/>
      <c r="CB126" s="4"/>
      <c r="CC126" s="4"/>
      <c r="CD126" s="4"/>
      <c r="CE126" s="4"/>
      <c r="CF126" s="4"/>
      <c r="CG126" s="4"/>
      <c r="CH126" s="4"/>
      <c r="CI126" s="4"/>
      <c r="CJ126" s="4"/>
      <c r="CK126" s="4"/>
      <c r="CL126" s="4"/>
      <c r="CM126" s="4"/>
      <c r="CN126" s="4"/>
      <c r="CO126" s="4"/>
      <c r="CP126" s="4"/>
      <c r="CQ126" s="4"/>
      <c r="CR126" s="4"/>
      <c r="CS126" s="4"/>
      <c r="CY126" s="4"/>
    </row>
    <row r="127" spans="1:103" x14ac:dyDescent="0.3">
      <c r="A127" s="26"/>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c r="BA127" s="4"/>
      <c r="BB127" s="4"/>
      <c r="BC127" s="4"/>
      <c r="BD127" s="4"/>
      <c r="BE127" s="4"/>
      <c r="BF127" s="4"/>
      <c r="BG127" s="4"/>
      <c r="BH127" s="4"/>
      <c r="BI127" s="4"/>
      <c r="BJ127" s="4"/>
      <c r="BK127" s="4"/>
      <c r="BL127" s="4"/>
      <c r="BM127" s="4"/>
      <c r="BN127" s="4"/>
      <c r="BO127" s="4"/>
      <c r="BP127" s="4"/>
      <c r="BQ127" s="4"/>
      <c r="BR127" s="4"/>
      <c r="BS127" s="4"/>
      <c r="BT127" s="4"/>
      <c r="BU127" s="4"/>
      <c r="BV127" s="4"/>
      <c r="BW127" s="4"/>
      <c r="BX127" s="4"/>
      <c r="BY127" s="4"/>
      <c r="BZ127" s="4"/>
      <c r="CA127" s="4"/>
      <c r="CB127" s="4"/>
      <c r="CC127" s="4"/>
      <c r="CD127" s="4"/>
      <c r="CE127" s="4"/>
      <c r="CF127" s="4"/>
      <c r="CG127" s="4"/>
      <c r="CH127" s="4"/>
      <c r="CI127" s="4"/>
      <c r="CJ127" s="4"/>
      <c r="CK127" s="4"/>
      <c r="CL127" s="4"/>
      <c r="CM127" s="4"/>
      <c r="CN127" s="4"/>
      <c r="CO127" s="4"/>
      <c r="CP127" s="4"/>
      <c r="CQ127" s="4"/>
      <c r="CR127" s="4"/>
      <c r="CS127" s="4"/>
      <c r="CY127" s="4"/>
    </row>
    <row r="128" spans="1:103" x14ac:dyDescent="0.3">
      <c r="A128" s="110"/>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c r="AZ128" s="4"/>
      <c r="BA128" s="4"/>
      <c r="BB128" s="4"/>
      <c r="BC128" s="4"/>
      <c r="BD128" s="4"/>
      <c r="BE128" s="4"/>
      <c r="BF128" s="4"/>
      <c r="BG128" s="4"/>
      <c r="BH128" s="4"/>
      <c r="BI128" s="4"/>
      <c r="BJ128" s="4"/>
      <c r="BK128" s="4"/>
      <c r="BL128" s="4"/>
      <c r="BM128" s="4"/>
      <c r="BN128" s="4"/>
      <c r="BO128" s="4"/>
      <c r="BP128" s="4"/>
      <c r="BQ128" s="4"/>
      <c r="BR128" s="4"/>
      <c r="BS128" s="4"/>
      <c r="BT128" s="4"/>
      <c r="BU128" s="4"/>
      <c r="BV128" s="4"/>
      <c r="BW128" s="4"/>
      <c r="BX128" s="4"/>
      <c r="BY128" s="4"/>
      <c r="BZ128" s="4"/>
      <c r="CA128" s="4"/>
      <c r="CB128" s="4"/>
      <c r="CC128" s="4"/>
      <c r="CD128" s="4"/>
      <c r="CE128" s="4"/>
      <c r="CF128" s="4"/>
      <c r="CG128" s="4"/>
      <c r="CH128" s="4"/>
      <c r="CI128" s="4"/>
      <c r="CJ128" s="4"/>
      <c r="CK128" s="4"/>
      <c r="CL128" s="4"/>
      <c r="CM128" s="4"/>
      <c r="CN128" s="4"/>
      <c r="CO128" s="4"/>
      <c r="CP128" s="4"/>
      <c r="CQ128" s="4"/>
      <c r="CR128" s="4"/>
      <c r="CS128" s="4"/>
      <c r="CY128" s="4"/>
    </row>
    <row r="129" spans="1:107" x14ac:dyDescent="0.3">
      <c r="A129" s="110"/>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c r="BA129" s="4"/>
      <c r="BB129" s="4"/>
      <c r="BC129" s="4"/>
      <c r="BD129" s="4"/>
      <c r="BE129" s="4"/>
      <c r="BF129" s="4"/>
      <c r="BG129" s="4"/>
      <c r="BH129" s="4"/>
      <c r="BI129" s="4"/>
      <c r="BJ129" s="4"/>
      <c r="BK129" s="4"/>
      <c r="BL129" s="4"/>
      <c r="BM129" s="4"/>
      <c r="BN129" s="4"/>
      <c r="BO129" s="4"/>
      <c r="BP129" s="4"/>
      <c r="BQ129" s="4"/>
      <c r="BR129" s="4"/>
      <c r="BS129" s="4"/>
      <c r="BT129" s="4"/>
      <c r="BU129" s="4"/>
      <c r="BV129" s="4"/>
      <c r="BW129" s="4"/>
      <c r="BX129" s="4"/>
      <c r="BY129" s="4"/>
      <c r="BZ129" s="4"/>
      <c r="CA129" s="4"/>
      <c r="CB129" s="4"/>
      <c r="CC129" s="4"/>
      <c r="CD129" s="4"/>
      <c r="CE129" s="4"/>
      <c r="CF129" s="4"/>
      <c r="CG129" s="4"/>
      <c r="CH129" s="4"/>
      <c r="CI129" s="4"/>
      <c r="CJ129" s="4"/>
      <c r="CK129" s="4"/>
      <c r="CL129" s="4"/>
      <c r="CM129" s="4"/>
      <c r="CN129" s="4"/>
      <c r="CO129" s="4"/>
      <c r="CP129" s="4"/>
      <c r="CQ129" s="4"/>
      <c r="CR129" s="4"/>
      <c r="CS129" s="4"/>
      <c r="CV129" s="4"/>
      <c r="CY129" s="4"/>
    </row>
    <row r="130" spans="1:107" x14ac:dyDescent="0.3">
      <c r="A130" s="110"/>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c r="BQ130" s="4"/>
      <c r="BR130" s="4"/>
      <c r="BS130" s="4"/>
      <c r="BT130" s="4"/>
      <c r="BU130" s="4"/>
      <c r="BV130" s="4"/>
      <c r="BW130" s="4"/>
      <c r="BX130" s="4"/>
      <c r="BY130" s="4"/>
      <c r="BZ130" s="4"/>
      <c r="CA130" s="4"/>
      <c r="CB130" s="4"/>
      <c r="CC130" s="4"/>
      <c r="CD130" s="4"/>
      <c r="CE130" s="4"/>
      <c r="CF130" s="4"/>
      <c r="CG130" s="4"/>
      <c r="CH130" s="4"/>
      <c r="CI130" s="4"/>
      <c r="CJ130" s="4"/>
      <c r="CK130" s="4"/>
      <c r="CL130" s="4"/>
      <c r="CM130" s="4"/>
      <c r="CN130" s="4"/>
      <c r="CO130" s="4"/>
      <c r="CP130" s="4"/>
      <c r="CQ130" s="4"/>
      <c r="CR130" s="4"/>
      <c r="CS130" s="4"/>
      <c r="CW130" s="4"/>
      <c r="CY130" s="4"/>
    </row>
    <row r="131" spans="1:107" x14ac:dyDescent="0.3">
      <c r="A131" s="110"/>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c r="BA131" s="4"/>
      <c r="BB131" s="4"/>
      <c r="BC131" s="4"/>
      <c r="BD131" s="4"/>
      <c r="BE131" s="4"/>
      <c r="BF131" s="4"/>
      <c r="BG131" s="4"/>
      <c r="BH131" s="4"/>
      <c r="BI131" s="4"/>
      <c r="BJ131" s="4"/>
      <c r="BK131" s="4"/>
      <c r="BL131" s="4"/>
      <c r="BM131" s="4"/>
      <c r="BN131" s="4"/>
      <c r="BO131" s="4"/>
      <c r="BP131" s="4"/>
      <c r="BQ131" s="4"/>
      <c r="BR131" s="4"/>
      <c r="BS131" s="4"/>
      <c r="BT131" s="4"/>
      <c r="BU131" s="4"/>
      <c r="BV131" s="4"/>
      <c r="BW131" s="4"/>
      <c r="BX131" s="4"/>
      <c r="BY131" s="4"/>
      <c r="BZ131" s="4"/>
      <c r="CA131" s="4"/>
      <c r="CB131" s="4"/>
      <c r="CC131" s="4"/>
      <c r="CD131" s="4"/>
      <c r="CE131" s="4"/>
      <c r="CF131" s="4"/>
      <c r="CG131" s="4"/>
      <c r="CH131" s="4"/>
      <c r="CI131" s="4"/>
      <c r="CJ131" s="4"/>
      <c r="CK131" s="4"/>
      <c r="CL131" s="4"/>
      <c r="CM131" s="4"/>
      <c r="CN131" s="4"/>
      <c r="CO131" s="4"/>
      <c r="CP131" s="4"/>
      <c r="CQ131" s="4"/>
      <c r="CR131" s="4"/>
      <c r="CS131" s="4"/>
      <c r="CY131" s="4"/>
    </row>
    <row r="132" spans="1:107" x14ac:dyDescent="0.3">
      <c r="A132" s="26"/>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c r="AY132" s="4"/>
      <c r="AZ132" s="4"/>
      <c r="BA132" s="4"/>
      <c r="BB132" s="4"/>
      <c r="BC132" s="4"/>
      <c r="BD132" s="4"/>
      <c r="BE132" s="4"/>
      <c r="BF132" s="4"/>
      <c r="BG132" s="4"/>
      <c r="BH132" s="4"/>
      <c r="BI132" s="4"/>
      <c r="BJ132" s="4"/>
      <c r="BK132" s="4"/>
      <c r="BL132" s="4"/>
      <c r="BM132" s="4"/>
      <c r="BN132" s="4"/>
      <c r="BO132" s="4"/>
      <c r="BP132" s="4"/>
      <c r="BQ132" s="4"/>
      <c r="BR132" s="4"/>
      <c r="BS132" s="4"/>
      <c r="BT132" s="4"/>
      <c r="BU132" s="4"/>
      <c r="BV132" s="4"/>
      <c r="BW132" s="4"/>
      <c r="BX132" s="4"/>
      <c r="BY132" s="4"/>
      <c r="BZ132" s="4"/>
      <c r="CA132" s="4"/>
      <c r="CB132" s="4"/>
      <c r="CC132" s="4"/>
      <c r="CD132" s="4"/>
      <c r="CE132" s="4"/>
      <c r="CF132" s="4"/>
      <c r="CG132" s="4"/>
      <c r="CH132" s="4"/>
      <c r="CI132" s="4"/>
      <c r="CJ132" s="4"/>
      <c r="CK132" s="4"/>
      <c r="CL132" s="4"/>
      <c r="CM132" s="4"/>
      <c r="CN132" s="4"/>
      <c r="CO132" s="4"/>
      <c r="CP132" s="4"/>
      <c r="CQ132" s="4"/>
      <c r="CR132" s="4"/>
      <c r="CS132" s="4"/>
      <c r="CY132" s="4"/>
    </row>
    <row r="133" spans="1:107" x14ac:dyDescent="0.3">
      <c r="A133" s="168"/>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4"/>
      <c r="BC133" s="4"/>
      <c r="BD133" s="4"/>
      <c r="BE133" s="4"/>
      <c r="BF133" s="4"/>
      <c r="BG133" s="4"/>
      <c r="BH133" s="4"/>
      <c r="BI133" s="4"/>
      <c r="BJ133" s="4"/>
      <c r="BK133" s="4"/>
      <c r="BL133" s="4"/>
      <c r="BM133" s="4"/>
      <c r="BN133" s="4"/>
      <c r="BO133" s="4"/>
      <c r="BP133" s="4"/>
      <c r="BQ133" s="4"/>
      <c r="BR133" s="4"/>
      <c r="BS133" s="4"/>
      <c r="BT133" s="4"/>
      <c r="BU133" s="4"/>
      <c r="BV133" s="4"/>
      <c r="BW133" s="4"/>
      <c r="BX133" s="4"/>
      <c r="BY133" s="4"/>
      <c r="BZ133" s="4"/>
      <c r="CA133" s="4"/>
      <c r="CB133" s="4"/>
      <c r="CC133" s="4"/>
      <c r="CD133" s="4"/>
      <c r="CE133" s="4"/>
      <c r="CF133" s="4"/>
      <c r="CG133" s="4"/>
      <c r="CH133" s="4"/>
      <c r="CI133" s="4"/>
      <c r="CJ133" s="4"/>
      <c r="CK133" s="4"/>
      <c r="CL133" s="4"/>
      <c r="CM133" s="4"/>
      <c r="CN133" s="4"/>
      <c r="CO133" s="4"/>
      <c r="CP133" s="4"/>
      <c r="CQ133" s="4"/>
      <c r="CR133" s="4"/>
      <c r="CS133" s="4"/>
      <c r="CX133" s="4"/>
      <c r="CY133" s="4"/>
    </row>
    <row r="134" spans="1:107" x14ac:dyDescent="0.3">
      <c r="A134" s="110"/>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c r="BA134" s="4"/>
      <c r="BB134" s="4"/>
      <c r="BC134" s="4"/>
      <c r="BD134" s="4"/>
      <c r="BE134" s="4"/>
      <c r="BF134" s="4"/>
      <c r="BG134" s="4"/>
      <c r="BH134" s="4"/>
      <c r="BI134" s="4"/>
      <c r="BJ134" s="4"/>
      <c r="BK134" s="4"/>
      <c r="BL134" s="4"/>
      <c r="BM134" s="4"/>
      <c r="BN134" s="4"/>
      <c r="BO134" s="4"/>
      <c r="BP134" s="4"/>
      <c r="BQ134" s="4"/>
      <c r="BR134" s="4"/>
      <c r="BS134" s="4"/>
      <c r="BT134" s="4"/>
      <c r="BU134" s="4"/>
      <c r="BV134" s="4"/>
      <c r="BW134" s="4"/>
      <c r="BX134" s="4"/>
      <c r="BY134" s="4"/>
      <c r="BZ134" s="4"/>
      <c r="CA134" s="4"/>
      <c r="CB134" s="4"/>
      <c r="CC134" s="4"/>
      <c r="CD134" s="4"/>
      <c r="CE134" s="4"/>
      <c r="CF134" s="4"/>
      <c r="CG134" s="4"/>
      <c r="CH134" s="4"/>
      <c r="CI134" s="4"/>
      <c r="CJ134" s="4"/>
      <c r="CK134" s="4"/>
      <c r="CL134" s="4"/>
      <c r="CM134" s="4"/>
      <c r="CN134" s="4"/>
      <c r="CO134" s="4"/>
      <c r="CP134" s="4"/>
      <c r="CQ134" s="4"/>
      <c r="CR134" s="4"/>
      <c r="CS134" s="4"/>
      <c r="CY134" s="4"/>
    </row>
    <row r="137" spans="1:107" x14ac:dyDescent="0.3">
      <c r="A137" s="15"/>
      <c r="B137" s="15"/>
      <c r="C137" s="15"/>
      <c r="D137" s="15"/>
      <c r="E137" s="15"/>
      <c r="F137" s="15"/>
      <c r="G137" s="15"/>
      <c r="H137" s="15"/>
      <c r="I137" s="15"/>
      <c r="J137" s="15"/>
      <c r="K137" s="15"/>
      <c r="L137" s="15"/>
      <c r="M137" s="167"/>
      <c r="N137" s="15"/>
      <c r="O137" s="15"/>
      <c r="P137" s="15"/>
      <c r="Q137" s="15"/>
      <c r="R137" s="15"/>
      <c r="S137" s="15"/>
      <c r="T137" s="15"/>
      <c r="U137" s="15"/>
      <c r="V137" s="15"/>
      <c r="W137" s="15"/>
      <c r="X137" s="15"/>
      <c r="Y137" s="167"/>
      <c r="Z137" s="15"/>
      <c r="AA137" s="15"/>
      <c r="AB137" s="15"/>
      <c r="AC137" s="15"/>
      <c r="AD137" s="15"/>
      <c r="AE137" s="15"/>
      <c r="AF137" s="15"/>
      <c r="AG137" s="15"/>
      <c r="AH137" s="15"/>
      <c r="AI137" s="15"/>
      <c r="AJ137" s="15"/>
      <c r="AK137" s="167"/>
      <c r="AL137" s="15"/>
      <c r="AM137" s="15"/>
      <c r="AN137" s="15"/>
      <c r="AO137" s="15"/>
      <c r="AP137" s="15"/>
      <c r="AQ137" s="15"/>
      <c r="AR137" s="15"/>
      <c r="AS137" s="15"/>
      <c r="AT137" s="15"/>
      <c r="AU137" s="15"/>
      <c r="AV137" s="15"/>
      <c r="AW137" s="167"/>
      <c r="AX137" s="15"/>
      <c r="AY137" s="15"/>
      <c r="AZ137" s="15"/>
      <c r="BA137" s="15"/>
      <c r="BB137" s="15"/>
      <c r="BC137" s="15"/>
      <c r="BD137" s="15"/>
      <c r="BE137" s="15"/>
      <c r="BF137" s="15"/>
      <c r="BG137" s="15"/>
      <c r="BH137" s="15"/>
      <c r="BI137" s="167"/>
      <c r="BJ137" s="15"/>
      <c r="BK137" s="15"/>
      <c r="BL137" s="15"/>
      <c r="BM137" s="15"/>
      <c r="BN137" s="15"/>
      <c r="BO137" s="15"/>
      <c r="BP137" s="15"/>
      <c r="BQ137" s="15"/>
      <c r="BR137" s="15"/>
      <c r="BS137" s="15"/>
      <c r="BT137" s="15"/>
      <c r="BU137" s="167"/>
      <c r="BV137" s="15"/>
      <c r="BW137" s="15"/>
      <c r="BX137" s="15"/>
      <c r="BY137" s="15"/>
      <c r="BZ137" s="15"/>
      <c r="CA137" s="15"/>
      <c r="CB137" s="15"/>
      <c r="CC137" s="15"/>
      <c r="CD137" s="15"/>
      <c r="CE137" s="15"/>
      <c r="CF137" s="15"/>
      <c r="CG137" s="167"/>
      <c r="CH137" s="15"/>
      <c r="CI137" s="15"/>
      <c r="CJ137" s="15"/>
      <c r="CK137" s="15"/>
      <c r="CL137" s="15"/>
      <c r="CM137" s="15"/>
      <c r="CN137" s="15"/>
      <c r="CO137" s="15"/>
      <c r="CP137" s="15"/>
      <c r="CQ137" s="15"/>
      <c r="CR137" s="15"/>
      <c r="CS137" s="167"/>
      <c r="CT137" s="15"/>
      <c r="CU137" s="15"/>
      <c r="CV137" s="15"/>
      <c r="CW137" s="15"/>
      <c r="CX137" s="15"/>
      <c r="DC137" s="15" t="s">
        <v>407</v>
      </c>
    </row>
    <row r="138" spans="1:107" x14ac:dyDescent="0.3">
      <c r="A138" s="110"/>
      <c r="B138" s="4"/>
      <c r="C138" s="4"/>
      <c r="D138" s="26"/>
      <c r="E138" s="4"/>
      <c r="F138" s="4"/>
      <c r="G138" s="4"/>
      <c r="H138" s="4"/>
      <c r="I138" s="4"/>
      <c r="J138" s="4"/>
      <c r="K138" s="4"/>
      <c r="L138" s="4"/>
      <c r="M138" s="27"/>
      <c r="N138" s="4"/>
      <c r="O138" s="4"/>
      <c r="P138" s="4"/>
      <c r="Q138" s="26"/>
      <c r="R138" s="4"/>
      <c r="S138" s="4"/>
      <c r="T138" s="4"/>
      <c r="U138" s="4"/>
      <c r="V138" s="4"/>
      <c r="W138" s="4"/>
      <c r="X138" s="4"/>
      <c r="Y138" s="27"/>
      <c r="Z138" s="4"/>
      <c r="AA138" s="4"/>
      <c r="AB138" s="4"/>
      <c r="AC138" s="4"/>
      <c r="AD138" s="4"/>
      <c r="AE138" s="4"/>
      <c r="AF138" s="4"/>
      <c r="AG138" s="26"/>
      <c r="AH138" s="4"/>
      <c r="AI138" s="4"/>
      <c r="AJ138" s="4"/>
      <c r="AK138" s="27"/>
      <c r="AL138" s="4"/>
      <c r="AM138" s="4"/>
      <c r="AN138" s="4"/>
      <c r="AO138" s="4"/>
      <c r="AP138" s="4"/>
      <c r="AQ138" s="4"/>
      <c r="AR138" s="4"/>
      <c r="AS138" s="4"/>
      <c r="AT138" s="4"/>
      <c r="AU138" s="4"/>
      <c r="AV138" s="4"/>
      <c r="AW138" s="27"/>
      <c r="AX138" s="4"/>
      <c r="AY138" s="4"/>
      <c r="AZ138" s="4"/>
      <c r="BA138" s="4"/>
      <c r="BB138" s="4"/>
      <c r="BC138" s="4"/>
      <c r="BD138" s="4"/>
      <c r="BE138" s="4"/>
      <c r="BF138" s="4"/>
      <c r="BG138" s="4"/>
      <c r="BH138" s="4"/>
      <c r="BI138" s="27"/>
      <c r="BJ138" s="4"/>
      <c r="BK138" s="26"/>
      <c r="BL138" s="4"/>
      <c r="BM138" s="4"/>
      <c r="BN138" s="4"/>
      <c r="BO138" s="4"/>
      <c r="BP138" s="4"/>
      <c r="BQ138" s="4"/>
      <c r="BR138" s="4"/>
      <c r="BS138" s="4"/>
      <c r="BT138" s="4"/>
      <c r="BU138" s="27"/>
      <c r="BV138" s="4"/>
      <c r="BW138" s="4"/>
      <c r="BX138" s="4"/>
      <c r="BY138" s="4"/>
      <c r="BZ138" s="4"/>
      <c r="CA138" s="4"/>
      <c r="CB138" s="4"/>
      <c r="CC138" s="4"/>
      <c r="CD138" s="4"/>
      <c r="CE138" s="4"/>
      <c r="CF138" s="4"/>
      <c r="CG138" s="27"/>
      <c r="CH138" s="4"/>
      <c r="CI138" s="4"/>
      <c r="CJ138" s="4"/>
      <c r="CK138" s="4"/>
      <c r="CL138" s="4"/>
      <c r="CM138" s="4"/>
      <c r="CN138" s="4"/>
      <c r="CO138" s="4"/>
      <c r="CP138" s="4"/>
      <c r="CQ138" s="4"/>
      <c r="CR138" s="4"/>
      <c r="CS138" s="27"/>
    </row>
    <row r="139" spans="1:107" x14ac:dyDescent="0.3">
      <c r="A139" s="168"/>
      <c r="B139" s="4"/>
      <c r="C139" s="4"/>
      <c r="D139" s="4"/>
      <c r="E139" s="4"/>
      <c r="F139" s="4"/>
      <c r="G139" s="4"/>
      <c r="H139" s="4"/>
      <c r="I139" s="4"/>
      <c r="J139" s="4"/>
      <c r="K139" s="4"/>
      <c r="L139" s="4"/>
      <c r="M139" s="27"/>
      <c r="N139" s="4"/>
      <c r="O139" s="4"/>
      <c r="P139" s="4"/>
      <c r="Q139" s="4"/>
      <c r="R139" s="4"/>
      <c r="S139" s="26"/>
      <c r="T139" s="4"/>
      <c r="U139" s="4"/>
      <c r="V139" s="4"/>
      <c r="W139" s="26"/>
      <c r="X139" s="4"/>
      <c r="Y139" s="27"/>
      <c r="Z139" s="26"/>
      <c r="AA139" s="26"/>
      <c r="AB139" s="4"/>
      <c r="AC139" s="4"/>
      <c r="AD139" s="4"/>
      <c r="AE139" s="4"/>
      <c r="AF139" s="4"/>
      <c r="AG139" s="26"/>
      <c r="AH139" s="4"/>
      <c r="AI139" s="4"/>
      <c r="AJ139" s="4"/>
      <c r="AK139" s="27"/>
      <c r="AL139" s="4"/>
      <c r="AM139" s="4"/>
      <c r="AN139" s="4"/>
      <c r="AO139" s="4"/>
      <c r="AP139" s="4"/>
      <c r="AQ139" s="4"/>
      <c r="AR139" s="4"/>
      <c r="AS139" s="4"/>
      <c r="AT139" s="4"/>
      <c r="AU139" s="4"/>
      <c r="AV139" s="4"/>
      <c r="AW139" s="27"/>
      <c r="AX139" s="4"/>
      <c r="AY139" s="4"/>
      <c r="AZ139" s="4"/>
      <c r="BA139" s="4"/>
      <c r="BB139" s="4"/>
      <c r="BC139" s="4"/>
      <c r="BD139" s="4"/>
      <c r="BE139" s="26"/>
      <c r="BF139" s="4"/>
      <c r="BG139" s="4"/>
      <c r="BH139" s="4"/>
      <c r="BI139" s="27"/>
      <c r="BJ139" s="4"/>
      <c r="BK139" s="4"/>
      <c r="BL139" s="4"/>
      <c r="BM139" s="4"/>
      <c r="BN139" s="4"/>
      <c r="BO139" s="4"/>
      <c r="BP139" s="4"/>
      <c r="BQ139" s="4"/>
      <c r="BR139" s="26"/>
      <c r="BS139" s="4"/>
      <c r="BT139" s="4"/>
      <c r="BU139" s="27"/>
      <c r="BV139" s="4"/>
      <c r="BW139" s="4"/>
      <c r="BX139" s="4"/>
      <c r="BY139" s="4"/>
      <c r="BZ139" s="4"/>
      <c r="CA139" s="4"/>
      <c r="CB139" s="4"/>
      <c r="CC139" s="4"/>
      <c r="CD139" s="4"/>
      <c r="CE139" s="4"/>
      <c r="CF139" s="4"/>
      <c r="CG139" s="27"/>
      <c r="CH139" s="4"/>
      <c r="CI139" s="4"/>
      <c r="CJ139" s="4"/>
      <c r="CK139" s="4"/>
      <c r="CL139" s="4"/>
      <c r="CM139" s="4"/>
      <c r="CN139" s="4"/>
      <c r="CO139" s="4"/>
      <c r="CP139" s="4"/>
      <c r="CQ139" s="4"/>
      <c r="CR139" s="4"/>
      <c r="CS139" s="27"/>
    </row>
    <row r="140" spans="1:107" x14ac:dyDescent="0.3">
      <c r="A140" s="169"/>
      <c r="B140" s="26"/>
      <c r="C140" s="4"/>
      <c r="D140" s="4"/>
      <c r="E140" s="4"/>
      <c r="F140" s="4"/>
      <c r="G140" s="4"/>
      <c r="H140" s="4"/>
      <c r="I140" s="4"/>
      <c r="J140" s="4"/>
      <c r="K140" s="4"/>
      <c r="L140" s="4"/>
      <c r="M140" s="27"/>
      <c r="N140" s="4"/>
      <c r="O140" s="26"/>
      <c r="P140" s="4"/>
      <c r="Q140" s="4"/>
      <c r="R140" s="4"/>
      <c r="S140" s="4"/>
      <c r="T140" s="4"/>
      <c r="U140" s="4"/>
      <c r="V140" s="4"/>
      <c r="W140" s="4"/>
      <c r="X140" s="4"/>
      <c r="Y140" s="27"/>
      <c r="Z140" s="4"/>
      <c r="AA140" s="4"/>
      <c r="AB140" s="4"/>
      <c r="AC140" s="4"/>
      <c r="AD140" s="4"/>
      <c r="AE140" s="26"/>
      <c r="AF140" s="4"/>
      <c r="AG140" s="4"/>
      <c r="AH140" s="4"/>
      <c r="AI140" s="4"/>
      <c r="AJ140" s="4"/>
      <c r="AK140" s="27"/>
      <c r="AL140" s="4"/>
      <c r="AM140" s="4"/>
      <c r="AN140" s="4"/>
      <c r="AO140" s="4"/>
      <c r="AP140" s="4"/>
      <c r="AQ140" s="4"/>
      <c r="AR140" s="4"/>
      <c r="AS140" s="4"/>
      <c r="AT140" s="4"/>
      <c r="AU140" s="4"/>
      <c r="AV140" s="4"/>
      <c r="AW140" s="27"/>
      <c r="AX140" s="4"/>
      <c r="AY140" s="4"/>
      <c r="AZ140" s="4"/>
      <c r="BA140" s="4"/>
      <c r="BB140" s="4"/>
      <c r="BC140" s="4"/>
      <c r="BD140" s="4"/>
      <c r="BE140" s="4"/>
      <c r="BF140" s="4"/>
      <c r="BG140" s="4"/>
      <c r="BH140" s="4"/>
      <c r="BI140" s="27"/>
      <c r="BJ140" s="4"/>
      <c r="BK140" s="4"/>
      <c r="BL140" s="4"/>
      <c r="BM140" s="4"/>
      <c r="BN140" s="4"/>
      <c r="BO140" s="4"/>
      <c r="BP140" s="4"/>
      <c r="BQ140" s="4"/>
      <c r="BR140" s="4"/>
      <c r="BS140" s="4"/>
      <c r="BT140" s="4"/>
      <c r="BU140" s="27"/>
      <c r="BV140" s="4"/>
      <c r="BW140" s="4"/>
      <c r="BX140" s="4"/>
      <c r="BY140" s="4"/>
      <c r="BZ140" s="4"/>
      <c r="CA140" s="4"/>
      <c r="CB140" s="4"/>
      <c r="CC140" s="4"/>
      <c r="CD140" s="4"/>
      <c r="CE140" s="4"/>
      <c r="CF140" s="4"/>
      <c r="CG140" s="27"/>
      <c r="CH140" s="4"/>
      <c r="CI140" s="4"/>
      <c r="CJ140" s="4"/>
      <c r="CK140" s="4"/>
      <c r="CL140" s="4"/>
      <c r="CM140" s="4"/>
      <c r="CN140" s="4"/>
      <c r="CO140" s="4"/>
      <c r="CP140" s="4"/>
      <c r="CQ140" s="4"/>
      <c r="CR140" s="4"/>
      <c r="CS140" s="27"/>
    </row>
    <row r="141" spans="1:107" x14ac:dyDescent="0.3">
      <c r="A141" s="110"/>
      <c r="B141" s="4"/>
      <c r="C141" s="4"/>
      <c r="D141" s="4"/>
      <c r="E141" s="4"/>
      <c r="F141" s="4"/>
      <c r="G141" s="4"/>
      <c r="H141" s="4"/>
      <c r="I141" s="4"/>
      <c r="J141" s="4"/>
      <c r="K141" s="4"/>
      <c r="L141" s="4"/>
      <c r="M141" s="27"/>
      <c r="N141" s="4"/>
      <c r="O141" s="4"/>
      <c r="P141" s="4"/>
      <c r="Q141" s="4"/>
      <c r="R141" s="4"/>
      <c r="S141" s="4"/>
      <c r="T141" s="4"/>
      <c r="U141" s="4"/>
      <c r="V141" s="4"/>
      <c r="W141" s="4"/>
      <c r="X141" s="4"/>
      <c r="Y141" s="27"/>
      <c r="Z141" s="4"/>
      <c r="AA141" s="4"/>
      <c r="AB141" s="4"/>
      <c r="AC141" s="4"/>
      <c r="AD141" s="4"/>
      <c r="AE141" s="4"/>
      <c r="AF141" s="4"/>
      <c r="AG141" s="4"/>
      <c r="AH141" s="4"/>
      <c r="AI141" s="4"/>
      <c r="AJ141" s="4"/>
      <c r="AK141" s="27"/>
      <c r="AL141" s="4"/>
      <c r="AM141" s="4"/>
      <c r="AN141" s="4"/>
      <c r="AO141" s="4"/>
      <c r="AP141" s="4"/>
      <c r="AQ141" s="4"/>
      <c r="AR141" s="4"/>
      <c r="AS141" s="4"/>
      <c r="AT141" s="4"/>
      <c r="AU141" s="4"/>
      <c r="AV141" s="4"/>
      <c r="AW141" s="27"/>
      <c r="AX141" s="4"/>
      <c r="AY141" s="4"/>
      <c r="AZ141" s="4"/>
      <c r="BA141" s="4"/>
      <c r="BB141" s="4"/>
      <c r="BC141" s="4"/>
      <c r="BD141" s="4"/>
      <c r="BE141" s="4"/>
      <c r="BF141" s="4"/>
      <c r="BG141" s="4"/>
      <c r="BH141" s="4"/>
      <c r="BI141" s="27"/>
      <c r="BJ141" s="4"/>
      <c r="BK141" s="4"/>
      <c r="BL141" s="4"/>
      <c r="BM141" s="4"/>
      <c r="BN141" s="4"/>
      <c r="BO141" s="4"/>
      <c r="BP141" s="4"/>
      <c r="BQ141" s="4"/>
      <c r="BR141" s="4"/>
      <c r="BS141" s="4"/>
      <c r="BT141" s="4"/>
      <c r="BU141" s="27"/>
      <c r="BV141" s="4"/>
      <c r="BW141" s="4"/>
      <c r="BX141" s="4"/>
      <c r="BY141" s="4"/>
      <c r="BZ141" s="4"/>
      <c r="CA141" s="4"/>
      <c r="CB141" s="4"/>
      <c r="CC141" s="4"/>
      <c r="CD141" s="4"/>
      <c r="CE141" s="4"/>
      <c r="CF141" s="4"/>
      <c r="CG141" s="27"/>
      <c r="CH141" s="4"/>
      <c r="CI141" s="4"/>
      <c r="CJ141" s="4"/>
      <c r="CK141" s="4"/>
      <c r="CL141" s="4"/>
      <c r="CM141" s="4"/>
      <c r="CN141" s="4"/>
      <c r="CO141" s="4"/>
      <c r="CP141" s="4"/>
      <c r="CQ141" s="4"/>
      <c r="CR141" s="4"/>
      <c r="CS141" s="27"/>
      <c r="CT141" s="4"/>
      <c r="CU141" s="4"/>
    </row>
    <row r="142" spans="1:107" x14ac:dyDescent="0.3">
      <c r="A142" s="110"/>
      <c r="B142" s="4"/>
      <c r="C142" s="4"/>
      <c r="D142" s="26"/>
      <c r="E142" s="4"/>
      <c r="F142" s="4"/>
      <c r="G142" s="4"/>
      <c r="H142" s="4"/>
      <c r="I142" s="4"/>
      <c r="J142" s="4"/>
      <c r="K142" s="4"/>
      <c r="L142" s="4"/>
      <c r="M142" s="27"/>
      <c r="N142" s="4"/>
      <c r="O142" s="4"/>
      <c r="P142" s="4"/>
      <c r="Q142" s="4"/>
      <c r="R142" s="4"/>
      <c r="S142" s="4"/>
      <c r="T142" s="26"/>
      <c r="U142" s="4"/>
      <c r="V142" s="4"/>
      <c r="W142" s="26"/>
      <c r="X142" s="26"/>
      <c r="Y142" s="27"/>
      <c r="Z142" s="26"/>
      <c r="AA142" s="4"/>
      <c r="AB142" s="4"/>
      <c r="AC142" s="4"/>
      <c r="AD142" s="4"/>
      <c r="AE142" s="4"/>
      <c r="AF142" s="4"/>
      <c r="AG142" s="4"/>
      <c r="AH142" s="4"/>
      <c r="AI142" s="4"/>
      <c r="AJ142" s="26"/>
      <c r="AK142" s="27"/>
      <c r="AL142" s="4"/>
      <c r="AM142" s="26"/>
      <c r="AN142" s="4"/>
      <c r="AO142" s="4"/>
      <c r="AP142" s="4"/>
      <c r="AQ142" s="4"/>
      <c r="AR142" s="4"/>
      <c r="AS142" s="4"/>
      <c r="AT142" s="4"/>
      <c r="AU142" s="4"/>
      <c r="AV142" s="4"/>
      <c r="AW142" s="27"/>
      <c r="AX142" s="4"/>
      <c r="AY142" s="4"/>
      <c r="AZ142" s="4"/>
      <c r="BA142" s="4"/>
      <c r="BB142" s="4"/>
      <c r="BC142" s="4"/>
      <c r="BD142" s="4"/>
      <c r="BE142" s="26"/>
      <c r="BF142" s="4"/>
      <c r="BG142" s="4"/>
      <c r="BH142" s="4"/>
      <c r="BI142" s="27"/>
      <c r="BJ142" s="4"/>
      <c r="BK142" s="4"/>
      <c r="BL142" s="4"/>
      <c r="BM142" s="4"/>
      <c r="BN142" s="4"/>
      <c r="BO142" s="4"/>
      <c r="BP142" s="26"/>
      <c r="BQ142" s="4"/>
      <c r="BR142" s="26"/>
      <c r="BS142" s="4"/>
      <c r="BT142" s="4"/>
      <c r="BU142" s="27"/>
      <c r="BV142" s="4"/>
      <c r="BW142" s="4"/>
      <c r="BX142" s="4"/>
      <c r="BY142" s="4"/>
      <c r="BZ142" s="4"/>
      <c r="CA142" s="4"/>
      <c r="CB142" s="4"/>
      <c r="CC142" s="4"/>
      <c r="CD142" s="4"/>
      <c r="CE142" s="4"/>
      <c r="CF142" s="4"/>
      <c r="CG142" s="27"/>
      <c r="CH142" s="4"/>
      <c r="CI142" s="4"/>
      <c r="CJ142" s="4"/>
      <c r="CK142" s="4"/>
      <c r="CL142" s="4"/>
      <c r="CM142" s="26"/>
      <c r="CN142" s="4"/>
      <c r="CO142" s="4"/>
      <c r="CP142" s="4"/>
      <c r="CQ142" s="4"/>
      <c r="CR142" s="4"/>
      <c r="CS142" s="27"/>
    </row>
    <row r="143" spans="1:107" x14ac:dyDescent="0.3">
      <c r="A143" s="110"/>
      <c r="B143" s="4"/>
      <c r="C143" s="4"/>
      <c r="D143" s="4"/>
      <c r="E143" s="4"/>
      <c r="F143" s="4"/>
      <c r="G143" s="4"/>
      <c r="H143" s="4"/>
      <c r="I143" s="4"/>
      <c r="J143" s="4"/>
      <c r="K143" s="26"/>
      <c r="L143" s="4"/>
      <c r="M143" s="27"/>
      <c r="N143" s="4"/>
      <c r="O143" s="4"/>
      <c r="P143" s="4"/>
      <c r="Q143" s="4"/>
      <c r="R143" s="4"/>
      <c r="S143" s="4"/>
      <c r="T143" s="4"/>
      <c r="U143" s="4"/>
      <c r="V143" s="4"/>
      <c r="W143" s="4"/>
      <c r="X143" s="4"/>
      <c r="Y143" s="27"/>
      <c r="Z143" s="4"/>
      <c r="AA143" s="4"/>
      <c r="AB143" s="4"/>
      <c r="AC143" s="4"/>
      <c r="AD143" s="4"/>
      <c r="AE143" s="4"/>
      <c r="AF143" s="4"/>
      <c r="AG143" s="4"/>
      <c r="AH143" s="4"/>
      <c r="AI143" s="4"/>
      <c r="AJ143" s="4"/>
      <c r="AK143" s="27"/>
      <c r="AL143" s="4"/>
      <c r="AM143" s="4"/>
      <c r="AN143" s="4"/>
      <c r="AO143" s="4"/>
      <c r="AP143" s="4"/>
      <c r="AQ143" s="4"/>
      <c r="AR143" s="4"/>
      <c r="AS143" s="4"/>
      <c r="AT143" s="4"/>
      <c r="AU143" s="4"/>
      <c r="AV143" s="4"/>
      <c r="AW143" s="27"/>
      <c r="AX143" s="4"/>
      <c r="AY143" s="4"/>
      <c r="AZ143" s="4"/>
      <c r="BA143" s="4"/>
      <c r="BB143" s="4"/>
      <c r="BC143" s="4"/>
      <c r="BD143" s="4"/>
      <c r="BE143" s="4"/>
      <c r="BF143" s="4"/>
      <c r="BG143" s="4"/>
      <c r="BH143" s="4"/>
      <c r="BI143" s="27"/>
      <c r="BJ143" s="4"/>
      <c r="BK143" s="4"/>
      <c r="BL143" s="4"/>
      <c r="BM143" s="4"/>
      <c r="BN143" s="4"/>
      <c r="BO143" s="4"/>
      <c r="BP143" s="4"/>
      <c r="BQ143" s="4"/>
      <c r="BR143" s="4"/>
      <c r="BS143" s="4"/>
      <c r="BT143" s="4"/>
      <c r="BU143" s="27"/>
      <c r="BV143" s="4"/>
      <c r="BW143" s="4"/>
      <c r="BX143" s="4"/>
      <c r="BY143" s="4"/>
      <c r="BZ143" s="4"/>
      <c r="CA143" s="4"/>
      <c r="CB143" s="4"/>
      <c r="CC143" s="4"/>
      <c r="CD143" s="4"/>
      <c r="CE143" s="4"/>
      <c r="CF143" s="4"/>
      <c r="CG143" s="27"/>
      <c r="CH143" s="4"/>
      <c r="CI143" s="4"/>
      <c r="CJ143" s="4"/>
      <c r="CK143" s="4"/>
      <c r="CL143" s="4"/>
      <c r="CM143" s="4"/>
      <c r="CN143" s="4"/>
      <c r="CO143" s="4"/>
      <c r="CP143" s="4"/>
      <c r="CQ143" s="4"/>
      <c r="CR143" s="4"/>
      <c r="CS143" s="27"/>
      <c r="CV143" s="4"/>
    </row>
    <row r="144" spans="1:107" x14ac:dyDescent="0.3">
      <c r="A144" s="110"/>
      <c r="B144" s="4"/>
      <c r="C144" s="4"/>
      <c r="D144" s="4"/>
      <c r="E144" s="4"/>
      <c r="F144" s="4"/>
      <c r="G144" s="4"/>
      <c r="H144" s="4"/>
      <c r="I144" s="4"/>
      <c r="J144" s="4"/>
      <c r="K144" s="4"/>
      <c r="L144" s="4"/>
      <c r="M144" s="27"/>
      <c r="N144" s="4"/>
      <c r="O144" s="4"/>
      <c r="P144" s="4"/>
      <c r="Q144" s="4"/>
      <c r="R144" s="4"/>
      <c r="S144" s="4"/>
      <c r="T144" s="4"/>
      <c r="U144" s="4"/>
      <c r="V144" s="26"/>
      <c r="W144" s="4"/>
      <c r="X144" s="4"/>
      <c r="Y144" s="27"/>
      <c r="Z144" s="4"/>
      <c r="AA144" s="26"/>
      <c r="AB144" s="4"/>
      <c r="AC144" s="4"/>
      <c r="AD144" s="4"/>
      <c r="AE144" s="26"/>
      <c r="AF144" s="4"/>
      <c r="AG144" s="4"/>
      <c r="AH144" s="4"/>
      <c r="AI144" s="4"/>
      <c r="AJ144" s="4"/>
      <c r="AK144" s="27"/>
      <c r="AL144" s="4"/>
      <c r="AM144" s="4"/>
      <c r="AN144" s="4"/>
      <c r="AO144" s="4"/>
      <c r="AP144" s="4"/>
      <c r="AQ144" s="4"/>
      <c r="AR144" s="4"/>
      <c r="AS144" s="4"/>
      <c r="AT144" s="4"/>
      <c r="AU144" s="4"/>
      <c r="AV144" s="4"/>
      <c r="AW144" s="27"/>
      <c r="AX144" s="4"/>
      <c r="AY144" s="4"/>
      <c r="AZ144" s="4"/>
      <c r="BA144" s="4"/>
      <c r="BB144" s="4"/>
      <c r="BC144" s="4"/>
      <c r="BD144" s="4"/>
      <c r="BE144" s="4"/>
      <c r="BF144" s="4"/>
      <c r="BG144" s="4"/>
      <c r="BH144" s="4"/>
      <c r="BI144" s="27"/>
      <c r="BJ144" s="26"/>
      <c r="BK144" s="4"/>
      <c r="BL144" s="4"/>
      <c r="BM144" s="4"/>
      <c r="BN144" s="4"/>
      <c r="BO144" s="4"/>
      <c r="BP144" s="4"/>
      <c r="BQ144" s="4"/>
      <c r="BR144" s="26"/>
      <c r="BS144" s="4"/>
      <c r="BT144" s="4"/>
      <c r="BU144" s="27"/>
      <c r="BV144" s="4"/>
      <c r="BW144" s="4"/>
      <c r="BX144" s="4"/>
      <c r="BY144" s="4"/>
      <c r="BZ144" s="4"/>
      <c r="CA144" s="4"/>
      <c r="CB144" s="4"/>
      <c r="CC144" s="4"/>
      <c r="CD144" s="4"/>
      <c r="CE144" s="4"/>
      <c r="CF144" s="4"/>
      <c r="CG144" s="27"/>
      <c r="CH144" s="4"/>
      <c r="CI144" s="4"/>
      <c r="CJ144" s="4"/>
      <c r="CK144" s="4"/>
      <c r="CL144" s="4"/>
      <c r="CM144" s="4"/>
      <c r="CN144" s="4"/>
      <c r="CO144" s="4"/>
      <c r="CP144" s="4"/>
      <c r="CQ144" s="4"/>
      <c r="CR144" s="4"/>
      <c r="CS144" s="27"/>
    </row>
    <row r="145" spans="1:107" x14ac:dyDescent="0.3">
      <c r="A145" s="169"/>
      <c r="B145" s="4"/>
      <c r="C145" s="4"/>
      <c r="D145" s="26"/>
      <c r="E145" s="4"/>
      <c r="F145" s="4"/>
      <c r="G145" s="4"/>
      <c r="H145" s="4"/>
      <c r="I145" s="4"/>
      <c r="J145" s="26"/>
      <c r="K145" s="4"/>
      <c r="L145" s="4"/>
      <c r="M145" s="27"/>
      <c r="N145" s="4"/>
      <c r="O145" s="4"/>
      <c r="P145" s="4"/>
      <c r="Q145" s="4"/>
      <c r="R145" s="4"/>
      <c r="S145" s="4"/>
      <c r="T145" s="4"/>
      <c r="U145" s="4"/>
      <c r="V145" s="4"/>
      <c r="W145" s="4"/>
      <c r="X145" s="4"/>
      <c r="Y145" s="27"/>
      <c r="Z145" s="4"/>
      <c r="AA145" s="4"/>
      <c r="AB145" s="4"/>
      <c r="AC145" s="4"/>
      <c r="AD145" s="4"/>
      <c r="AE145" s="4"/>
      <c r="AF145" s="4"/>
      <c r="AG145" s="4"/>
      <c r="AH145" s="4"/>
      <c r="AI145" s="4"/>
      <c r="AJ145" s="26"/>
      <c r="AK145" s="27"/>
      <c r="AL145" s="4"/>
      <c r="AM145" s="4"/>
      <c r="AN145" s="4"/>
      <c r="AO145" s="4"/>
      <c r="AP145" s="4"/>
      <c r="AQ145" s="4"/>
      <c r="AR145" s="4"/>
      <c r="AS145" s="4"/>
      <c r="AT145" s="4"/>
      <c r="AU145" s="4"/>
      <c r="AV145" s="4"/>
      <c r="AW145" s="27"/>
      <c r="AX145" s="4"/>
      <c r="AY145" s="4"/>
      <c r="AZ145" s="4"/>
      <c r="BA145" s="4"/>
      <c r="BB145" s="4"/>
      <c r="BC145" s="4"/>
      <c r="BD145" s="4"/>
      <c r="BE145" s="4"/>
      <c r="BF145" s="4"/>
      <c r="BG145" s="4"/>
      <c r="BH145" s="4"/>
      <c r="BI145" s="27"/>
      <c r="BJ145" s="4"/>
      <c r="BK145" s="4"/>
      <c r="BL145" s="4"/>
      <c r="BM145" s="4"/>
      <c r="BN145" s="4"/>
      <c r="BO145" s="4"/>
      <c r="BP145" s="4"/>
      <c r="BQ145" s="4"/>
      <c r="BR145" s="4"/>
      <c r="BS145" s="4"/>
      <c r="BT145" s="4"/>
      <c r="BU145" s="27"/>
      <c r="BV145" s="4"/>
      <c r="BW145" s="4"/>
      <c r="BX145" s="4"/>
      <c r="BY145" s="4"/>
      <c r="BZ145" s="4"/>
      <c r="CA145" s="4"/>
      <c r="CB145" s="4"/>
      <c r="CC145" s="4"/>
      <c r="CD145" s="4"/>
      <c r="CE145" s="4"/>
      <c r="CF145" s="4"/>
      <c r="CG145" s="27"/>
      <c r="CH145" s="4"/>
      <c r="CI145" s="4"/>
      <c r="CJ145" s="4"/>
      <c r="CK145" s="4"/>
      <c r="CL145" s="4"/>
      <c r="CM145" s="4"/>
      <c r="CN145" s="4"/>
      <c r="CO145" s="4"/>
      <c r="CP145" s="4"/>
      <c r="CQ145" s="4"/>
      <c r="CR145" s="4"/>
      <c r="CS145" s="27"/>
      <c r="CX145" s="4"/>
    </row>
    <row r="146" spans="1:107" x14ac:dyDescent="0.3">
      <c r="A146" s="110"/>
      <c r="B146" s="4"/>
      <c r="C146" s="4"/>
      <c r="D146" s="4"/>
      <c r="E146" s="4"/>
      <c r="F146" s="4"/>
      <c r="G146" s="4"/>
      <c r="H146" s="4"/>
      <c r="I146" s="4"/>
      <c r="J146" s="4"/>
      <c r="K146" s="4"/>
      <c r="L146" s="4"/>
      <c r="M146" s="27"/>
      <c r="N146" s="4"/>
      <c r="O146" s="4"/>
      <c r="P146" s="4"/>
      <c r="Q146" s="4"/>
      <c r="R146" s="4"/>
      <c r="S146" s="4"/>
      <c r="T146" s="4"/>
      <c r="U146" s="4"/>
      <c r="V146" s="4"/>
      <c r="W146" s="4"/>
      <c r="X146" s="4"/>
      <c r="Y146" s="27"/>
      <c r="Z146" s="4"/>
      <c r="AA146" s="4"/>
      <c r="AB146" s="4"/>
      <c r="AC146" s="4"/>
      <c r="AD146" s="4"/>
      <c r="AE146" s="4"/>
      <c r="AF146" s="4"/>
      <c r="AG146" s="4"/>
      <c r="AH146" s="4"/>
      <c r="AI146" s="4"/>
      <c r="AJ146" s="4"/>
      <c r="AK146" s="27"/>
      <c r="AL146" s="4"/>
      <c r="AM146" s="4"/>
      <c r="AN146" s="4"/>
      <c r="AO146" s="4"/>
      <c r="AP146" s="4"/>
      <c r="AQ146" s="4"/>
      <c r="AR146" s="4"/>
      <c r="AS146" s="4"/>
      <c r="AT146" s="4"/>
      <c r="AU146" s="4"/>
      <c r="AV146" s="4"/>
      <c r="AW146" s="27"/>
      <c r="AX146" s="4"/>
      <c r="AY146" s="4"/>
      <c r="AZ146" s="4"/>
      <c r="BA146" s="4"/>
      <c r="BB146" s="4"/>
      <c r="BC146" s="4"/>
      <c r="BD146" s="4"/>
      <c r="BE146" s="4"/>
      <c r="BF146" s="4"/>
      <c r="BG146" s="4"/>
      <c r="BH146" s="4"/>
      <c r="BI146" s="27"/>
      <c r="BJ146" s="4"/>
      <c r="BK146" s="4"/>
      <c r="BL146" s="4"/>
      <c r="BM146" s="4"/>
      <c r="BN146" s="4"/>
      <c r="BO146" s="4"/>
      <c r="BP146" s="4"/>
      <c r="BQ146" s="4"/>
      <c r="BR146" s="4"/>
      <c r="BS146" s="4"/>
      <c r="BT146" s="4"/>
      <c r="BU146" s="27"/>
      <c r="BV146" s="4"/>
      <c r="BW146" s="4"/>
      <c r="BX146" s="4"/>
      <c r="BY146" s="4"/>
      <c r="BZ146" s="4"/>
      <c r="CA146" s="4"/>
      <c r="CB146" s="4"/>
      <c r="CC146" s="4"/>
      <c r="CD146" s="4"/>
      <c r="CE146" s="4"/>
      <c r="CF146" s="4"/>
      <c r="CG146" s="27"/>
      <c r="CH146" s="4"/>
      <c r="CI146" s="4"/>
      <c r="CJ146" s="4"/>
      <c r="CK146" s="4"/>
      <c r="CL146" s="4"/>
      <c r="CM146" s="4"/>
      <c r="CN146" s="4"/>
      <c r="CO146" s="4"/>
      <c r="CP146" s="4"/>
      <c r="CQ146" s="4"/>
      <c r="CR146" s="4"/>
      <c r="CS146" s="27"/>
    </row>
    <row r="147" spans="1:107" x14ac:dyDescent="0.3">
      <c r="A147" s="110"/>
      <c r="B147" s="4"/>
      <c r="C147" s="4"/>
      <c r="D147" s="4"/>
      <c r="E147" s="4"/>
      <c r="F147" s="4"/>
      <c r="G147" s="4"/>
      <c r="H147" s="4"/>
      <c r="I147" s="4"/>
      <c r="J147" s="4"/>
      <c r="K147" s="4"/>
      <c r="L147" s="4"/>
      <c r="M147" s="27"/>
      <c r="N147" s="4"/>
      <c r="O147" s="4"/>
      <c r="P147" s="4"/>
      <c r="Q147" s="4"/>
      <c r="R147" s="4"/>
      <c r="S147" s="4"/>
      <c r="T147" s="4"/>
      <c r="U147" s="4"/>
      <c r="V147" s="4"/>
      <c r="W147" s="4"/>
      <c r="X147" s="4"/>
      <c r="Y147" s="27"/>
      <c r="Z147" s="4"/>
      <c r="AA147" s="4"/>
      <c r="AB147" s="4"/>
      <c r="AC147" s="4"/>
      <c r="AD147" s="4"/>
      <c r="AE147" s="26"/>
      <c r="AF147" s="4"/>
      <c r="AG147" s="4"/>
      <c r="AH147" s="4"/>
      <c r="AI147" s="4"/>
      <c r="AJ147" s="4"/>
      <c r="AK147" s="27"/>
      <c r="AL147" s="4"/>
      <c r="AM147" s="4"/>
      <c r="AN147" s="4"/>
      <c r="AO147" s="4"/>
      <c r="AP147" s="4"/>
      <c r="AQ147" s="4"/>
      <c r="AR147" s="4"/>
      <c r="AS147" s="4"/>
      <c r="AT147" s="4"/>
      <c r="AU147" s="4"/>
      <c r="AV147" s="4"/>
      <c r="AW147" s="27"/>
      <c r="AX147" s="4"/>
      <c r="AY147" s="4"/>
      <c r="AZ147" s="4"/>
      <c r="BA147" s="4"/>
      <c r="BB147" s="4"/>
      <c r="BC147" s="4"/>
      <c r="BD147" s="4"/>
      <c r="BE147" s="4"/>
      <c r="BF147" s="4"/>
      <c r="BG147" s="4"/>
      <c r="BH147" s="4"/>
      <c r="BI147" s="27"/>
      <c r="BJ147" s="4"/>
      <c r="BK147" s="4"/>
      <c r="BL147" s="4"/>
      <c r="BM147" s="4"/>
      <c r="BN147" s="4"/>
      <c r="BO147" s="4"/>
      <c r="BP147" s="4"/>
      <c r="BQ147" s="4"/>
      <c r="BR147" s="4"/>
      <c r="BS147" s="4"/>
      <c r="BT147" s="4"/>
      <c r="BU147" s="27"/>
      <c r="BV147" s="4"/>
      <c r="BW147" s="4"/>
      <c r="BX147" s="4"/>
      <c r="BY147" s="4"/>
      <c r="BZ147" s="4"/>
      <c r="CA147" s="4"/>
      <c r="CB147" s="4"/>
      <c r="CC147" s="4"/>
      <c r="CD147" s="4"/>
      <c r="CE147" s="4"/>
      <c r="CF147" s="4"/>
      <c r="CG147" s="27"/>
      <c r="CH147" s="4"/>
      <c r="CI147" s="4"/>
      <c r="CJ147" s="4"/>
      <c r="CK147" s="4"/>
      <c r="CL147" s="4"/>
      <c r="CM147" s="4"/>
      <c r="CN147" s="4"/>
      <c r="CO147" s="4"/>
      <c r="CP147" s="4"/>
      <c r="CQ147" s="4"/>
      <c r="CR147" s="4"/>
      <c r="CS147" s="27"/>
    </row>
    <row r="148" spans="1:107" x14ac:dyDescent="0.3">
      <c r="A148" s="110"/>
      <c r="B148" s="4"/>
      <c r="C148" s="4"/>
      <c r="D148" s="4"/>
      <c r="E148" s="4"/>
      <c r="F148" s="4"/>
      <c r="G148" s="4"/>
      <c r="H148" s="4"/>
      <c r="I148" s="4"/>
      <c r="J148" s="4"/>
      <c r="K148" s="4"/>
      <c r="L148" s="26"/>
      <c r="M148" s="27"/>
      <c r="N148" s="4"/>
      <c r="O148" s="4"/>
      <c r="P148" s="4"/>
      <c r="Q148" s="4"/>
      <c r="R148" s="4"/>
      <c r="S148" s="4"/>
      <c r="T148" s="4"/>
      <c r="U148" s="4"/>
      <c r="V148" s="4"/>
      <c r="W148" s="4"/>
      <c r="X148" s="4"/>
      <c r="Y148" s="27"/>
      <c r="Z148" s="4"/>
      <c r="AA148" s="4"/>
      <c r="AB148" s="4"/>
      <c r="AC148" s="4"/>
      <c r="AD148" s="4"/>
      <c r="AE148" s="4"/>
      <c r="AF148" s="4"/>
      <c r="AG148" s="4"/>
      <c r="AH148" s="4"/>
      <c r="AI148" s="4"/>
      <c r="AJ148" s="4"/>
      <c r="AK148" s="27"/>
      <c r="AL148" s="4"/>
      <c r="AM148" s="4"/>
      <c r="AN148" s="4"/>
      <c r="AO148" s="4"/>
      <c r="AP148" s="4"/>
      <c r="AQ148" s="4"/>
      <c r="AR148" s="4"/>
      <c r="AS148" s="4"/>
      <c r="AT148" s="4"/>
      <c r="AU148" s="4"/>
      <c r="AV148" s="4"/>
      <c r="AW148" s="27"/>
      <c r="AX148" s="4"/>
      <c r="AY148" s="4"/>
      <c r="AZ148" s="4"/>
      <c r="BA148" s="4"/>
      <c r="BB148" s="4"/>
      <c r="BC148" s="4"/>
      <c r="BD148" s="4"/>
      <c r="BE148" s="4"/>
      <c r="BF148" s="4"/>
      <c r="BG148" s="4"/>
      <c r="BH148" s="4"/>
      <c r="BI148" s="27"/>
      <c r="BJ148" s="4"/>
      <c r="BK148" s="4"/>
      <c r="BL148" s="4"/>
      <c r="BM148" s="4"/>
      <c r="BN148" s="4"/>
      <c r="BO148" s="4"/>
      <c r="BP148" s="4"/>
      <c r="BQ148" s="4"/>
      <c r="BR148" s="4"/>
      <c r="BS148" s="4"/>
      <c r="BT148" s="4"/>
      <c r="BU148" s="27"/>
      <c r="BV148" s="4"/>
      <c r="BW148" s="4"/>
      <c r="BX148" s="4"/>
      <c r="BY148" s="4"/>
      <c r="BZ148" s="4"/>
      <c r="CA148" s="4"/>
      <c r="CB148" s="4"/>
      <c r="CC148" s="4"/>
      <c r="CD148" s="4"/>
      <c r="CE148" s="4"/>
      <c r="CF148" s="4"/>
      <c r="CG148" s="27"/>
      <c r="CH148" s="4"/>
      <c r="CI148" s="4"/>
      <c r="CJ148" s="4"/>
      <c r="CK148" s="4"/>
      <c r="CL148" s="4"/>
      <c r="CM148" s="4"/>
      <c r="CN148" s="4"/>
      <c r="CO148" s="4"/>
      <c r="CP148" s="4"/>
      <c r="CQ148" s="4"/>
      <c r="CR148" s="4"/>
      <c r="CS148" s="27"/>
    </row>
    <row r="149" spans="1:107" x14ac:dyDescent="0.3">
      <c r="A149" s="110"/>
      <c r="B149" s="4"/>
      <c r="C149" s="4"/>
      <c r="D149" s="4"/>
      <c r="E149" s="4"/>
      <c r="F149" s="4"/>
      <c r="G149" s="4"/>
      <c r="H149" s="4"/>
      <c r="I149" s="4"/>
      <c r="J149" s="4"/>
      <c r="K149" s="4"/>
      <c r="L149" s="4"/>
      <c r="M149" s="27"/>
      <c r="N149" s="4"/>
      <c r="O149" s="4"/>
      <c r="P149" s="4"/>
      <c r="Q149" s="4"/>
      <c r="R149" s="26"/>
      <c r="S149" s="4"/>
      <c r="T149" s="4"/>
      <c r="U149" s="4"/>
      <c r="V149" s="4"/>
      <c r="W149" s="4"/>
      <c r="X149" s="4"/>
      <c r="Y149" s="27"/>
      <c r="Z149" s="4"/>
      <c r="AA149" s="4"/>
      <c r="AB149" s="4"/>
      <c r="AC149" s="4"/>
      <c r="AD149" s="4"/>
      <c r="AE149" s="4"/>
      <c r="AF149" s="4"/>
      <c r="AG149" s="4"/>
      <c r="AH149" s="4"/>
      <c r="AI149" s="4"/>
      <c r="AJ149" s="4"/>
      <c r="AK149" s="27"/>
      <c r="AL149" s="4"/>
      <c r="AM149" s="4"/>
      <c r="AN149" s="4"/>
      <c r="AO149" s="4"/>
      <c r="AP149" s="4"/>
      <c r="AQ149" s="4"/>
      <c r="AR149" s="4"/>
      <c r="AS149" s="4"/>
      <c r="AT149" s="4"/>
      <c r="AU149" s="4"/>
      <c r="AV149" s="4"/>
      <c r="AW149" s="27"/>
      <c r="AX149" s="4"/>
      <c r="AY149" s="4"/>
      <c r="AZ149" s="4"/>
      <c r="BA149" s="4"/>
      <c r="BB149" s="4"/>
      <c r="BC149" s="4"/>
      <c r="BD149" s="4"/>
      <c r="BE149" s="4"/>
      <c r="BF149" s="4"/>
      <c r="BG149" s="4"/>
      <c r="BH149" s="4"/>
      <c r="BI149" s="27"/>
      <c r="BJ149" s="4"/>
      <c r="BK149" s="4"/>
      <c r="BL149" s="4"/>
      <c r="BM149" s="4"/>
      <c r="BN149" s="4"/>
      <c r="BO149" s="4"/>
      <c r="BP149" s="4"/>
      <c r="BQ149" s="4"/>
      <c r="BR149" s="4"/>
      <c r="BS149" s="4"/>
      <c r="BT149" s="4"/>
      <c r="BU149" s="27"/>
      <c r="BV149" s="4"/>
      <c r="BW149" s="4"/>
      <c r="BX149" s="4"/>
      <c r="BY149" s="4"/>
      <c r="BZ149" s="4"/>
      <c r="CA149" s="4"/>
      <c r="CB149" s="4"/>
      <c r="CC149" s="4"/>
      <c r="CD149" s="4"/>
      <c r="CE149" s="4"/>
      <c r="CF149" s="4"/>
      <c r="CG149" s="27"/>
      <c r="CH149" s="4"/>
      <c r="CI149" s="4"/>
      <c r="CJ149" s="4"/>
      <c r="CK149" s="4"/>
      <c r="CL149" s="4"/>
      <c r="CM149" s="4"/>
      <c r="CN149" s="4"/>
      <c r="CO149" s="4"/>
      <c r="CP149" s="4"/>
      <c r="CQ149" s="4"/>
      <c r="CR149" s="4"/>
      <c r="CS149" s="27"/>
    </row>
    <row r="150" spans="1:107" x14ac:dyDescent="0.3">
      <c r="A150" s="110"/>
      <c r="B150" s="4"/>
      <c r="C150" s="4"/>
      <c r="D150" s="4"/>
      <c r="E150" s="4"/>
      <c r="F150" s="4"/>
      <c r="G150" s="4"/>
      <c r="H150" s="4"/>
      <c r="I150" s="4"/>
      <c r="J150" s="26"/>
      <c r="K150" s="26"/>
      <c r="L150" s="4"/>
      <c r="M150" s="27"/>
      <c r="N150" s="4"/>
      <c r="O150" s="4"/>
      <c r="P150" s="4"/>
      <c r="Q150" s="4"/>
      <c r="R150" s="4"/>
      <c r="S150" s="4"/>
      <c r="T150" s="4"/>
      <c r="U150" s="4"/>
      <c r="V150" s="4"/>
      <c r="W150" s="4"/>
      <c r="X150" s="4"/>
      <c r="Y150" s="27"/>
      <c r="Z150" s="4"/>
      <c r="AA150" s="4"/>
      <c r="AB150" s="4"/>
      <c r="AC150" s="4"/>
      <c r="AD150" s="4"/>
      <c r="AE150" s="4"/>
      <c r="AF150" s="26"/>
      <c r="AG150" s="26"/>
      <c r="AH150" s="4"/>
      <c r="AI150" s="4"/>
      <c r="AJ150" s="4"/>
      <c r="AK150" s="27"/>
      <c r="AL150" s="4"/>
      <c r="AM150" s="4"/>
      <c r="AN150" s="4"/>
      <c r="AO150" s="4"/>
      <c r="AP150" s="4"/>
      <c r="AQ150" s="4"/>
      <c r="AR150" s="4"/>
      <c r="AS150" s="4"/>
      <c r="AT150" s="4"/>
      <c r="AU150" s="4"/>
      <c r="AV150" s="4"/>
      <c r="AW150" s="27"/>
      <c r="AX150" s="4"/>
      <c r="AY150" s="4"/>
      <c r="AZ150" s="4"/>
      <c r="BA150" s="4"/>
      <c r="BB150" s="4"/>
      <c r="BC150" s="4"/>
      <c r="BD150" s="4"/>
      <c r="BE150" s="4"/>
      <c r="BF150" s="4"/>
      <c r="BG150" s="4"/>
      <c r="BH150" s="4"/>
      <c r="BI150" s="27"/>
      <c r="BJ150" s="26"/>
      <c r="BK150" s="26"/>
      <c r="BL150" s="4"/>
      <c r="BM150" s="4"/>
      <c r="BN150" s="4"/>
      <c r="BO150" s="4"/>
      <c r="BP150" s="4"/>
      <c r="BQ150" s="4"/>
      <c r="BR150" s="4"/>
      <c r="BS150" s="4"/>
      <c r="BT150" s="4"/>
      <c r="BU150" s="27"/>
      <c r="BV150" s="4"/>
      <c r="BW150" s="4"/>
      <c r="BX150" s="4"/>
      <c r="BY150" s="4"/>
      <c r="BZ150" s="4"/>
      <c r="CA150" s="4"/>
      <c r="CB150" s="4"/>
      <c r="CC150" s="4"/>
      <c r="CD150" s="4"/>
      <c r="CE150" s="4"/>
      <c r="CF150" s="4"/>
      <c r="CG150" s="27"/>
      <c r="CH150" s="4"/>
      <c r="CI150" s="4"/>
      <c r="CJ150" s="4"/>
      <c r="CK150" s="4"/>
      <c r="CL150" s="4"/>
      <c r="CM150" s="4"/>
      <c r="CN150" s="4"/>
      <c r="CO150" s="4"/>
      <c r="CP150" s="4"/>
      <c r="CQ150" s="4"/>
      <c r="CR150" s="4"/>
      <c r="CS150" s="27"/>
    </row>
    <row r="151" spans="1:107" x14ac:dyDescent="0.3">
      <c r="A151" s="110"/>
      <c r="B151" s="4"/>
      <c r="C151" s="4"/>
      <c r="D151" s="4"/>
      <c r="E151" s="4"/>
      <c r="F151" s="4"/>
      <c r="G151" s="4"/>
      <c r="H151" s="26"/>
      <c r="I151" s="4"/>
      <c r="J151" s="26"/>
      <c r="K151" s="4"/>
      <c r="L151" s="4"/>
      <c r="M151" s="27"/>
      <c r="N151" s="4"/>
      <c r="O151" s="4"/>
      <c r="P151" s="4"/>
      <c r="Q151" s="4"/>
      <c r="R151" s="4"/>
      <c r="S151" s="4"/>
      <c r="T151" s="4"/>
      <c r="U151" s="4"/>
      <c r="V151" s="26"/>
      <c r="W151" s="26"/>
      <c r="X151" s="4"/>
      <c r="Y151" s="27"/>
      <c r="Z151" s="4"/>
      <c r="AA151" s="4"/>
      <c r="AB151" s="26"/>
      <c r="AC151" s="4"/>
      <c r="AD151" s="4"/>
      <c r="AE151" s="4"/>
      <c r="AF151" s="4"/>
      <c r="AG151" s="4"/>
      <c r="AH151" s="4"/>
      <c r="AI151" s="4"/>
      <c r="AJ151" s="4"/>
      <c r="AK151" s="27"/>
      <c r="AL151" s="4"/>
      <c r="AM151" s="4"/>
      <c r="AN151" s="4"/>
      <c r="AO151" s="4"/>
      <c r="AP151" s="4"/>
      <c r="AQ151" s="4"/>
      <c r="AR151" s="4"/>
      <c r="AS151" s="4"/>
      <c r="AT151" s="4"/>
      <c r="AU151" s="4"/>
      <c r="AV151" s="4"/>
      <c r="AW151" s="27"/>
      <c r="AX151" s="4"/>
      <c r="AY151" s="4"/>
      <c r="AZ151" s="4"/>
      <c r="BA151" s="4"/>
      <c r="BB151" s="4"/>
      <c r="BC151" s="4"/>
      <c r="BD151" s="4"/>
      <c r="BE151" s="4"/>
      <c r="BF151" s="4"/>
      <c r="BG151" s="4"/>
      <c r="BH151" s="4"/>
      <c r="BI151" s="27"/>
      <c r="BJ151" s="4"/>
      <c r="BK151" s="4"/>
      <c r="BL151" s="4"/>
      <c r="BM151" s="4"/>
      <c r="BN151" s="4"/>
      <c r="BO151" s="4"/>
      <c r="BP151" s="4"/>
      <c r="BQ151" s="26"/>
      <c r="BR151" s="4"/>
      <c r="BS151" s="4"/>
      <c r="BT151" s="4"/>
      <c r="BU151" s="27"/>
      <c r="BV151" s="4"/>
      <c r="BW151" s="4"/>
      <c r="BX151" s="4"/>
      <c r="BY151" s="4"/>
      <c r="BZ151" s="4"/>
      <c r="CA151" s="4"/>
      <c r="CB151" s="4"/>
      <c r="CC151" s="4"/>
      <c r="CD151" s="4"/>
      <c r="CE151" s="4"/>
      <c r="CF151" s="4"/>
      <c r="CG151" s="27"/>
      <c r="CH151" s="4"/>
      <c r="CI151" s="4"/>
      <c r="CJ151" s="4"/>
      <c r="CK151" s="4"/>
      <c r="CL151" s="4"/>
      <c r="CM151" s="4"/>
      <c r="CN151" s="4"/>
      <c r="CO151" s="4"/>
      <c r="CP151" s="4"/>
      <c r="CQ151" s="4"/>
      <c r="CR151" s="4"/>
      <c r="CS151" s="27"/>
    </row>
    <row r="152" spans="1:107" x14ac:dyDescent="0.3">
      <c r="A152" s="168"/>
      <c r="B152" s="4"/>
      <c r="C152" s="26"/>
      <c r="D152" s="4"/>
      <c r="E152" s="4"/>
      <c r="F152" s="4"/>
      <c r="G152" s="4"/>
      <c r="H152" s="4"/>
      <c r="I152" s="4"/>
      <c r="J152" s="26"/>
      <c r="K152" s="4"/>
      <c r="L152" s="4"/>
      <c r="M152" s="27"/>
      <c r="N152" s="4"/>
      <c r="O152" s="4"/>
      <c r="P152" s="4"/>
      <c r="Q152" s="4"/>
      <c r="R152" s="4"/>
      <c r="S152" s="4"/>
      <c r="T152" s="4"/>
      <c r="U152" s="4"/>
      <c r="V152" s="4"/>
      <c r="W152" s="4"/>
      <c r="X152" s="4"/>
      <c r="Y152" s="27"/>
      <c r="Z152" s="4"/>
      <c r="AA152" s="4"/>
      <c r="AB152" s="4"/>
      <c r="AC152" s="4"/>
      <c r="AD152" s="4"/>
      <c r="AE152" s="4"/>
      <c r="AF152" s="26"/>
      <c r="AG152" s="26"/>
      <c r="AH152" s="4"/>
      <c r="AI152" s="26"/>
      <c r="AJ152" s="4"/>
      <c r="AK152" s="27"/>
      <c r="AL152" s="4"/>
      <c r="AM152" s="4"/>
      <c r="AN152" s="4"/>
      <c r="AO152" s="4"/>
      <c r="AP152" s="4"/>
      <c r="AQ152" s="4"/>
      <c r="AR152" s="4"/>
      <c r="AS152" s="4"/>
      <c r="AT152" s="4"/>
      <c r="AU152" s="4"/>
      <c r="AV152" s="4"/>
      <c r="AW152" s="27"/>
      <c r="AX152" s="4"/>
      <c r="AY152" s="4"/>
      <c r="AZ152" s="4"/>
      <c r="BA152" s="4"/>
      <c r="BB152" s="4"/>
      <c r="BC152" s="4"/>
      <c r="BD152" s="4"/>
      <c r="BE152" s="4"/>
      <c r="BF152" s="4"/>
      <c r="BG152" s="4"/>
      <c r="BH152" s="4"/>
      <c r="BI152" s="27"/>
      <c r="BJ152" s="4"/>
      <c r="BK152" s="4"/>
      <c r="BL152" s="4"/>
      <c r="BM152" s="4"/>
      <c r="BN152" s="4"/>
      <c r="BO152" s="4"/>
      <c r="BP152" s="4"/>
      <c r="BQ152" s="4"/>
      <c r="BR152" s="4"/>
      <c r="BS152" s="4"/>
      <c r="BT152" s="4"/>
      <c r="BU152" s="27"/>
      <c r="BV152" s="4"/>
      <c r="BW152" s="4"/>
      <c r="BX152" s="26"/>
      <c r="BY152" s="4"/>
      <c r="BZ152" s="4"/>
      <c r="CA152" s="4"/>
      <c r="CB152" s="4"/>
      <c r="CC152" s="4"/>
      <c r="CD152" s="4"/>
      <c r="CE152" s="4"/>
      <c r="CF152" s="4"/>
      <c r="CG152" s="27"/>
      <c r="CH152" s="4"/>
      <c r="CI152" s="4"/>
      <c r="CJ152" s="4"/>
      <c r="CK152" s="4"/>
      <c r="CL152" s="4"/>
      <c r="CM152" s="4"/>
      <c r="CN152" s="4"/>
      <c r="CO152" s="4"/>
      <c r="CP152" s="4"/>
      <c r="CQ152" s="4"/>
      <c r="CR152" s="4"/>
      <c r="CS152" s="27"/>
      <c r="DC152" s="4">
        <v>1</v>
      </c>
    </row>
    <row r="153" spans="1:107" x14ac:dyDescent="0.3">
      <c r="A153" s="110"/>
      <c r="B153" s="4"/>
      <c r="C153" s="26"/>
      <c r="D153" s="26"/>
      <c r="E153" s="26"/>
      <c r="F153" s="4"/>
      <c r="G153" s="4"/>
      <c r="H153" s="26"/>
      <c r="I153" s="4"/>
      <c r="J153" s="26"/>
      <c r="K153" s="4"/>
      <c r="L153" s="4"/>
      <c r="M153" s="27"/>
      <c r="N153" s="4"/>
      <c r="O153" s="4"/>
      <c r="P153" s="4"/>
      <c r="Q153" s="4"/>
      <c r="R153" s="4"/>
      <c r="S153" s="4"/>
      <c r="T153" s="4"/>
      <c r="U153" s="4"/>
      <c r="V153" s="4"/>
      <c r="W153" s="4"/>
      <c r="X153" s="4"/>
      <c r="Y153" s="27"/>
      <c r="Z153" s="4"/>
      <c r="AA153" s="4"/>
      <c r="AB153" s="4"/>
      <c r="AC153" s="4"/>
      <c r="AD153" s="4"/>
      <c r="AE153" s="4"/>
      <c r="AF153" s="4"/>
      <c r="AG153" s="26"/>
      <c r="AH153" s="4"/>
      <c r="AI153" s="4"/>
      <c r="AJ153" s="4"/>
      <c r="AK153" s="27"/>
      <c r="AL153" s="4"/>
      <c r="AM153" s="4"/>
      <c r="AN153" s="4"/>
      <c r="AO153" s="4"/>
      <c r="AP153" s="4"/>
      <c r="AQ153" s="4"/>
      <c r="AR153" s="4"/>
      <c r="AS153" s="4"/>
      <c r="AT153" s="4"/>
      <c r="AU153" s="4"/>
      <c r="AV153" s="4"/>
      <c r="AW153" s="27"/>
      <c r="AX153" s="4"/>
      <c r="AY153" s="4"/>
      <c r="AZ153" s="4"/>
      <c r="BA153" s="4"/>
      <c r="BB153" s="4"/>
      <c r="BC153" s="4"/>
      <c r="BD153" s="4"/>
      <c r="BE153" s="4"/>
      <c r="BF153" s="4"/>
      <c r="BG153" s="4"/>
      <c r="BH153" s="4"/>
      <c r="BI153" s="27"/>
      <c r="BJ153" s="26"/>
      <c r="BK153" s="4"/>
      <c r="BL153" s="4"/>
      <c r="BM153" s="4"/>
      <c r="BN153" s="4"/>
      <c r="BO153" s="4"/>
      <c r="BP153" s="4"/>
      <c r="BQ153" s="4"/>
      <c r="BR153" s="26"/>
      <c r="BS153" s="4"/>
      <c r="BT153" s="4"/>
      <c r="BU153" s="27"/>
      <c r="BV153" s="4"/>
      <c r="BW153" s="4"/>
      <c r="BX153" s="4"/>
      <c r="BY153" s="4"/>
      <c r="BZ153" s="4"/>
      <c r="CA153" s="4"/>
      <c r="CB153" s="4"/>
      <c r="CC153" s="4"/>
      <c r="CD153" s="4"/>
      <c r="CE153" s="4"/>
      <c r="CF153" s="4"/>
      <c r="CG153" s="27"/>
      <c r="CH153" s="4"/>
      <c r="CI153" s="4"/>
      <c r="CJ153" s="4"/>
      <c r="CK153" s="4"/>
      <c r="CL153" s="4"/>
      <c r="CM153" s="4"/>
      <c r="CN153" s="4"/>
      <c r="CO153" s="4"/>
      <c r="CP153" s="4"/>
      <c r="CQ153" s="4"/>
      <c r="CR153" s="4"/>
      <c r="CS153" s="27"/>
      <c r="CV153" s="4"/>
    </row>
    <row r="154" spans="1:107" x14ac:dyDescent="0.3">
      <c r="A154" s="110"/>
      <c r="B154" s="26"/>
      <c r="C154" s="4"/>
      <c r="D154" s="26"/>
      <c r="E154" s="4"/>
      <c r="F154" s="4"/>
      <c r="G154" s="4"/>
      <c r="H154" s="4"/>
      <c r="I154" s="26"/>
      <c r="J154" s="26"/>
      <c r="K154" s="4"/>
      <c r="L154" s="4"/>
      <c r="M154" s="27"/>
      <c r="N154" s="4"/>
      <c r="O154" s="4"/>
      <c r="P154" s="4"/>
      <c r="Q154" s="4"/>
      <c r="R154" s="4"/>
      <c r="S154" s="4"/>
      <c r="T154" s="26"/>
      <c r="U154" s="4"/>
      <c r="V154" s="4"/>
      <c r="W154" s="4"/>
      <c r="X154" s="4"/>
      <c r="Y154" s="27"/>
      <c r="Z154" s="4"/>
      <c r="AA154" s="4"/>
      <c r="AB154" s="4"/>
      <c r="AC154" s="4"/>
      <c r="AD154" s="4"/>
      <c r="AE154" s="26"/>
      <c r="AF154" s="26"/>
      <c r="AG154" s="26"/>
      <c r="AH154" s="4"/>
      <c r="AI154" s="4"/>
      <c r="AJ154" s="4"/>
      <c r="AK154" s="27"/>
      <c r="AL154" s="4"/>
      <c r="AM154" s="4"/>
      <c r="AN154" s="4"/>
      <c r="AO154" s="4"/>
      <c r="AP154" s="4"/>
      <c r="AQ154" s="4"/>
      <c r="AR154" s="4"/>
      <c r="AS154" s="4"/>
      <c r="AT154" s="4"/>
      <c r="AU154" s="4"/>
      <c r="AV154" s="4"/>
      <c r="AW154" s="27"/>
      <c r="AX154" s="4"/>
      <c r="AY154" s="4"/>
      <c r="AZ154" s="4"/>
      <c r="BA154" s="4"/>
      <c r="BB154" s="4"/>
      <c r="BC154" s="4"/>
      <c r="BD154" s="4"/>
      <c r="BE154" s="4"/>
      <c r="BF154" s="4"/>
      <c r="BG154" s="4"/>
      <c r="BH154" s="4"/>
      <c r="BI154" s="27"/>
      <c r="BJ154" s="4"/>
      <c r="BK154" s="4"/>
      <c r="BL154" s="4"/>
      <c r="BM154" s="4"/>
      <c r="BN154" s="4"/>
      <c r="BO154" s="4"/>
      <c r="BP154" s="4"/>
      <c r="BQ154" s="4"/>
      <c r="BR154" s="4"/>
      <c r="BS154" s="4"/>
      <c r="BT154" s="4"/>
      <c r="BU154" s="27"/>
      <c r="BV154" s="4"/>
      <c r="BW154" s="4"/>
      <c r="BX154" s="26"/>
      <c r="BY154" s="4"/>
      <c r="BZ154" s="4"/>
      <c r="CA154" s="4"/>
      <c r="CB154" s="4"/>
      <c r="CC154" s="4"/>
      <c r="CD154" s="4"/>
      <c r="CE154" s="4"/>
      <c r="CF154" s="4"/>
      <c r="CG154" s="27"/>
      <c r="CH154" s="4"/>
      <c r="CI154" s="4"/>
      <c r="CJ154" s="4"/>
      <c r="CK154" s="4"/>
      <c r="CL154" s="4"/>
      <c r="CM154" s="4"/>
      <c r="CN154" s="4"/>
      <c r="CO154" s="4"/>
      <c r="CP154" s="4"/>
      <c r="CQ154" s="4"/>
      <c r="CR154" s="4"/>
      <c r="CS154" s="27"/>
    </row>
    <row r="155" spans="1:107" x14ac:dyDescent="0.3">
      <c r="A155" s="170"/>
      <c r="B155" s="4"/>
      <c r="C155" s="4"/>
      <c r="D155" s="4"/>
      <c r="E155" s="4"/>
      <c r="F155" s="4"/>
      <c r="G155" s="4"/>
      <c r="H155" s="4"/>
      <c r="I155" s="4"/>
      <c r="J155" s="26"/>
      <c r="K155" s="4"/>
      <c r="L155" s="4"/>
      <c r="M155" s="27"/>
      <c r="N155" s="4"/>
      <c r="O155" s="4"/>
      <c r="P155" s="4"/>
      <c r="Q155" s="4"/>
      <c r="R155" s="4"/>
      <c r="S155" s="4"/>
      <c r="T155" s="4"/>
      <c r="U155" s="4"/>
      <c r="V155" s="4"/>
      <c r="W155" s="4"/>
      <c r="X155" s="4"/>
      <c r="Y155" s="27"/>
      <c r="Z155" s="4"/>
      <c r="AA155" s="26"/>
      <c r="AB155" s="26"/>
      <c r="AC155" s="4"/>
      <c r="AD155" s="4"/>
      <c r="AE155" s="4"/>
      <c r="AF155" s="4"/>
      <c r="AG155" s="4"/>
      <c r="AH155" s="4"/>
      <c r="AI155" s="4"/>
      <c r="AJ155" s="4"/>
      <c r="AK155" s="27"/>
      <c r="AL155" s="4"/>
      <c r="AM155" s="4"/>
      <c r="AN155" s="4"/>
      <c r="AO155" s="4"/>
      <c r="AP155" s="4"/>
      <c r="AQ155" s="4"/>
      <c r="AR155" s="4"/>
      <c r="AS155" s="4"/>
      <c r="AT155" s="4"/>
      <c r="AU155" s="4"/>
      <c r="AV155" s="4"/>
      <c r="AW155" s="27"/>
      <c r="AX155" s="4"/>
      <c r="AY155" s="4"/>
      <c r="AZ155" s="4"/>
      <c r="BA155" s="4"/>
      <c r="BB155" s="4"/>
      <c r="BC155" s="4"/>
      <c r="BD155" s="4"/>
      <c r="BE155" s="4"/>
      <c r="BF155" s="4"/>
      <c r="BG155" s="4"/>
      <c r="BH155" s="4"/>
      <c r="BI155" s="27"/>
      <c r="BJ155" s="4"/>
      <c r="BK155" s="4"/>
      <c r="BL155" s="4"/>
      <c r="BM155" s="4"/>
      <c r="BN155" s="4"/>
      <c r="BO155" s="4"/>
      <c r="BP155" s="4"/>
      <c r="BQ155" s="4"/>
      <c r="BR155" s="4"/>
      <c r="BS155" s="4"/>
      <c r="BT155" s="4"/>
      <c r="BU155" s="27"/>
      <c r="BV155" s="4"/>
      <c r="BW155" s="4"/>
      <c r="BX155" s="4"/>
      <c r="BY155" s="4"/>
      <c r="BZ155" s="4"/>
      <c r="CA155" s="4"/>
      <c r="CB155" s="4"/>
      <c r="CC155" s="4"/>
      <c r="CD155" s="4"/>
      <c r="CE155" s="4"/>
      <c r="CF155" s="4"/>
      <c r="CG155" s="27"/>
      <c r="CH155" s="4"/>
      <c r="CI155" s="4"/>
      <c r="CJ155" s="4"/>
      <c r="CK155" s="4"/>
      <c r="CL155" s="4"/>
      <c r="CM155" s="4"/>
      <c r="CN155" s="4"/>
      <c r="CO155" s="4"/>
      <c r="CP155" s="4"/>
      <c r="CQ155" s="4"/>
      <c r="CR155" s="4"/>
      <c r="CS155" s="27"/>
    </row>
    <row r="156" spans="1:107" x14ac:dyDescent="0.3">
      <c r="A156" s="168"/>
      <c r="B156" s="26"/>
      <c r="C156" s="4"/>
      <c r="D156" s="4"/>
      <c r="E156" s="4"/>
      <c r="F156" s="4"/>
      <c r="G156" s="4"/>
      <c r="H156" s="4"/>
      <c r="I156" s="4"/>
      <c r="J156" s="4"/>
      <c r="K156" s="4"/>
      <c r="L156" s="4"/>
      <c r="M156" s="27"/>
      <c r="N156" s="4"/>
      <c r="O156" s="4"/>
      <c r="P156" s="4"/>
      <c r="Q156" s="4"/>
      <c r="R156" s="26"/>
      <c r="S156" s="4"/>
      <c r="T156" s="4"/>
      <c r="U156" s="4"/>
      <c r="V156" s="4"/>
      <c r="W156" s="4"/>
      <c r="X156" s="26"/>
      <c r="Y156" s="27"/>
      <c r="Z156" s="4"/>
      <c r="AA156" s="26"/>
      <c r="AB156" s="4"/>
      <c r="AC156" s="4"/>
      <c r="AD156" s="26"/>
      <c r="AE156" s="4"/>
      <c r="AF156" s="4"/>
      <c r="AG156" s="4"/>
      <c r="AH156" s="4"/>
      <c r="AI156" s="4"/>
      <c r="AJ156" s="4"/>
      <c r="AK156" s="27"/>
      <c r="AL156" s="4"/>
      <c r="AM156" s="4"/>
      <c r="AN156" s="4"/>
      <c r="AO156" s="4"/>
      <c r="AP156" s="4"/>
      <c r="AQ156" s="4"/>
      <c r="AR156" s="4"/>
      <c r="AS156" s="26"/>
      <c r="AT156" s="4"/>
      <c r="AU156" s="4"/>
      <c r="AV156" s="4"/>
      <c r="AW156" s="27"/>
      <c r="AX156" s="4"/>
      <c r="AY156" s="4"/>
      <c r="AZ156" s="4"/>
      <c r="BA156" s="4"/>
      <c r="BB156" s="4"/>
      <c r="BC156" s="4"/>
      <c r="BD156" s="4"/>
      <c r="BE156" s="26"/>
      <c r="BF156" s="4"/>
      <c r="BG156" s="4"/>
      <c r="BH156" s="4"/>
      <c r="BI156" s="27"/>
      <c r="BJ156" s="26"/>
      <c r="BK156" s="4"/>
      <c r="BL156" s="4"/>
      <c r="BM156" s="4"/>
      <c r="BN156" s="4"/>
      <c r="BO156" s="4"/>
      <c r="BP156" s="4"/>
      <c r="BQ156" s="4"/>
      <c r="BR156" s="26"/>
      <c r="BS156" s="4"/>
      <c r="BT156" s="4"/>
      <c r="BU156" s="27"/>
      <c r="BV156" s="4"/>
      <c r="BW156" s="4"/>
      <c r="BX156" s="4"/>
      <c r="BY156" s="4"/>
      <c r="BZ156" s="4"/>
      <c r="CA156" s="4"/>
      <c r="CB156" s="4"/>
      <c r="CC156" s="4"/>
      <c r="CD156" s="4"/>
      <c r="CE156" s="4"/>
      <c r="CF156" s="4"/>
      <c r="CG156" s="27"/>
      <c r="CH156" s="4"/>
      <c r="CI156" s="4"/>
      <c r="CJ156" s="4"/>
      <c r="CK156" s="4"/>
      <c r="CL156" s="4"/>
      <c r="CM156" s="4"/>
      <c r="CN156" s="4"/>
      <c r="CO156" s="4"/>
      <c r="CP156" s="4"/>
      <c r="CQ156" s="4"/>
      <c r="CR156" s="4"/>
      <c r="CS156" s="27"/>
      <c r="CW156" s="4"/>
    </row>
    <row r="157" spans="1:107" x14ac:dyDescent="0.3">
      <c r="A157" s="110"/>
      <c r="B157" s="4"/>
      <c r="C157" s="4"/>
      <c r="D157" s="4"/>
      <c r="E157" s="4"/>
      <c r="F157" s="4"/>
      <c r="G157" s="4"/>
      <c r="H157" s="4"/>
      <c r="I157" s="4"/>
      <c r="J157" s="4"/>
      <c r="K157" s="4"/>
      <c r="L157" s="4"/>
      <c r="M157" s="27"/>
      <c r="N157" s="4"/>
      <c r="O157" s="4"/>
      <c r="P157" s="4"/>
      <c r="Q157" s="4"/>
      <c r="R157" s="4"/>
      <c r="S157" s="4"/>
      <c r="T157" s="4"/>
      <c r="U157" s="4"/>
      <c r="V157" s="4"/>
      <c r="W157" s="4"/>
      <c r="X157" s="4"/>
      <c r="Y157" s="27"/>
      <c r="Z157" s="4"/>
      <c r="AA157" s="4"/>
      <c r="AB157" s="4"/>
      <c r="AC157" s="4"/>
      <c r="AD157" s="4"/>
      <c r="AE157" s="4"/>
      <c r="AF157" s="4"/>
      <c r="AG157" s="4"/>
      <c r="AH157" s="26"/>
      <c r="AI157" s="4"/>
      <c r="AJ157" s="4"/>
      <c r="AK157" s="27"/>
      <c r="AL157" s="4"/>
      <c r="AM157" s="4"/>
      <c r="AN157" s="4"/>
      <c r="AO157" s="4"/>
      <c r="AP157" s="4"/>
      <c r="AQ157" s="4"/>
      <c r="AR157" s="4"/>
      <c r="AS157" s="4"/>
      <c r="AT157" s="4"/>
      <c r="AU157" s="4"/>
      <c r="AV157" s="4"/>
      <c r="AW157" s="27"/>
      <c r="AX157" s="4"/>
      <c r="AY157" s="4"/>
      <c r="AZ157" s="4"/>
      <c r="BA157" s="4"/>
      <c r="BB157" s="4"/>
      <c r="BC157" s="4"/>
      <c r="BD157" s="4"/>
      <c r="BE157" s="4"/>
      <c r="BF157" s="4"/>
      <c r="BG157" s="4"/>
      <c r="BH157" s="4"/>
      <c r="BI157" s="27"/>
      <c r="BJ157" s="4"/>
      <c r="BK157" s="4"/>
      <c r="BL157" s="4"/>
      <c r="BM157" s="4"/>
      <c r="BN157" s="4"/>
      <c r="BO157" s="4"/>
      <c r="BP157" s="4"/>
      <c r="BQ157" s="4"/>
      <c r="BR157" s="4"/>
      <c r="BS157" s="4"/>
      <c r="BT157" s="4"/>
      <c r="BU157" s="27"/>
      <c r="BV157" s="4"/>
      <c r="BW157" s="4"/>
      <c r="BX157" s="4"/>
      <c r="BY157" s="4"/>
      <c r="BZ157" s="4"/>
      <c r="CA157" s="4"/>
      <c r="CB157" s="4"/>
      <c r="CC157" s="4"/>
      <c r="CD157" s="4"/>
      <c r="CE157" s="4"/>
      <c r="CF157" s="4"/>
      <c r="CG157" s="27"/>
      <c r="CH157" s="4"/>
      <c r="CI157" s="4"/>
      <c r="CJ157" s="4"/>
      <c r="CK157" s="4"/>
      <c r="CL157" s="4"/>
      <c r="CM157" s="4"/>
      <c r="CN157" s="4"/>
      <c r="CO157" s="4"/>
      <c r="CP157" s="4"/>
      <c r="CQ157" s="4"/>
      <c r="CR157" s="4"/>
      <c r="CS157" s="27"/>
      <c r="CX157" s="4"/>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6E9B9-9432-483D-8CB5-AAAA267E4AA0}">
  <dimension ref="A1:CS31"/>
  <sheetViews>
    <sheetView workbookViewId="0"/>
  </sheetViews>
  <sheetFormatPr defaultRowHeight="14.4" x14ac:dyDescent="0.3"/>
  <sheetData>
    <row r="1" spans="1:97" x14ac:dyDescent="0.3">
      <c r="A1" s="141"/>
      <c r="B1" s="141" t="s">
        <v>157</v>
      </c>
      <c r="C1" s="141" t="s">
        <v>126</v>
      </c>
      <c r="D1" s="141" t="s">
        <v>127</v>
      </c>
      <c r="E1" s="141" t="s">
        <v>161</v>
      </c>
      <c r="F1" s="141" t="s">
        <v>163</v>
      </c>
      <c r="G1" s="141" t="s">
        <v>165</v>
      </c>
      <c r="H1" s="141" t="s">
        <v>167</v>
      </c>
      <c r="I1" s="141" t="s">
        <v>105</v>
      </c>
      <c r="J1" s="141" t="s">
        <v>84</v>
      </c>
      <c r="K1" s="141" t="s">
        <v>78</v>
      </c>
      <c r="L1" s="141" t="s">
        <v>65</v>
      </c>
      <c r="M1" s="142" t="s">
        <v>172</v>
      </c>
      <c r="N1" s="141" t="s">
        <v>67</v>
      </c>
      <c r="O1" s="141" t="s">
        <v>175</v>
      </c>
      <c r="P1" s="141" t="s">
        <v>177</v>
      </c>
      <c r="Q1" s="141" t="s">
        <v>91</v>
      </c>
      <c r="R1" s="141" t="s">
        <v>117</v>
      </c>
      <c r="S1" s="141" t="s">
        <v>100</v>
      </c>
      <c r="T1" s="141" t="s">
        <v>182</v>
      </c>
      <c r="U1" s="141" t="s">
        <v>102</v>
      </c>
      <c r="V1" s="141" t="s">
        <v>133</v>
      </c>
      <c r="W1" s="141" t="s">
        <v>123</v>
      </c>
      <c r="X1" s="141" t="s">
        <v>187</v>
      </c>
      <c r="Y1" s="142" t="s">
        <v>188</v>
      </c>
      <c r="Z1" s="141" t="s">
        <v>76</v>
      </c>
      <c r="AA1" s="141" t="s">
        <v>94</v>
      </c>
      <c r="AB1" s="141" t="s">
        <v>99</v>
      </c>
      <c r="AC1" s="141" t="s">
        <v>77</v>
      </c>
      <c r="AD1" s="141" t="s">
        <v>66</v>
      </c>
      <c r="AE1" s="141" t="s">
        <v>110</v>
      </c>
      <c r="AF1" s="141" t="s">
        <v>85</v>
      </c>
      <c r="AG1" s="141" t="s">
        <v>86</v>
      </c>
      <c r="AH1" s="141" t="s">
        <v>195</v>
      </c>
      <c r="AI1" s="141" t="s">
        <v>197</v>
      </c>
      <c r="AJ1" s="141" t="s">
        <v>199</v>
      </c>
      <c r="AK1" s="142" t="s">
        <v>200</v>
      </c>
      <c r="AL1" s="141" t="s">
        <v>202</v>
      </c>
      <c r="AM1" s="141" t="s">
        <v>204</v>
      </c>
      <c r="AN1" s="141" t="s">
        <v>206</v>
      </c>
      <c r="AO1" s="141" t="s">
        <v>208</v>
      </c>
      <c r="AP1" s="141" t="s">
        <v>210</v>
      </c>
      <c r="AQ1" s="141" t="s">
        <v>212</v>
      </c>
      <c r="AR1" s="141" t="s">
        <v>214</v>
      </c>
      <c r="AS1" s="141" t="s">
        <v>216</v>
      </c>
      <c r="AT1" s="141" t="s">
        <v>218</v>
      </c>
      <c r="AU1" s="141" t="s">
        <v>220</v>
      </c>
      <c r="AV1" s="141" t="s">
        <v>222</v>
      </c>
      <c r="AW1" s="142" t="s">
        <v>223</v>
      </c>
      <c r="AX1" s="141" t="s">
        <v>225</v>
      </c>
      <c r="AY1" s="141" t="s">
        <v>227</v>
      </c>
      <c r="AZ1" s="141" t="s">
        <v>229</v>
      </c>
      <c r="BA1" s="141" t="s">
        <v>231</v>
      </c>
      <c r="BB1" s="141" t="s">
        <v>233</v>
      </c>
      <c r="BC1" s="141" t="s">
        <v>235</v>
      </c>
      <c r="BD1" s="141" t="s">
        <v>237</v>
      </c>
      <c r="BE1" s="141" t="s">
        <v>239</v>
      </c>
      <c r="BF1" s="141" t="s">
        <v>241</v>
      </c>
      <c r="BG1" s="141" t="s">
        <v>243</v>
      </c>
      <c r="BH1" s="141" t="s">
        <v>245</v>
      </c>
      <c r="BI1" s="142" t="s">
        <v>246</v>
      </c>
      <c r="BJ1" s="141" t="s">
        <v>79</v>
      </c>
      <c r="BK1" s="141" t="s">
        <v>68</v>
      </c>
      <c r="BL1" s="141" t="s">
        <v>250</v>
      </c>
      <c r="BM1" s="141" t="s">
        <v>252</v>
      </c>
      <c r="BN1" s="141" t="s">
        <v>113</v>
      </c>
      <c r="BO1" s="141" t="s">
        <v>396</v>
      </c>
      <c r="BP1" s="141" t="s">
        <v>257</v>
      </c>
      <c r="BQ1" s="141" t="s">
        <v>259</v>
      </c>
      <c r="BR1" s="141" t="s">
        <v>98</v>
      </c>
      <c r="BS1" s="141" t="s">
        <v>262</v>
      </c>
      <c r="BT1" s="141" t="s">
        <v>264</v>
      </c>
      <c r="BU1" s="142" t="s">
        <v>265</v>
      </c>
      <c r="BV1" s="141" t="s">
        <v>267</v>
      </c>
      <c r="BW1" s="141" t="s">
        <v>269</v>
      </c>
      <c r="BX1" s="141" t="s">
        <v>271</v>
      </c>
      <c r="BY1" s="141" t="s">
        <v>273</v>
      </c>
      <c r="BZ1" s="141" t="s">
        <v>275</v>
      </c>
      <c r="CA1" s="141" t="s">
        <v>40</v>
      </c>
      <c r="CB1" s="141" t="s">
        <v>41</v>
      </c>
      <c r="CC1" s="141" t="s">
        <v>42</v>
      </c>
      <c r="CD1" s="141" t="s">
        <v>43</v>
      </c>
      <c r="CE1" s="141" t="s">
        <v>44</v>
      </c>
      <c r="CF1" s="141" t="s">
        <v>282</v>
      </c>
      <c r="CG1" s="142" t="s">
        <v>283</v>
      </c>
      <c r="CH1" s="141" t="s">
        <v>285</v>
      </c>
      <c r="CI1" s="141" t="s">
        <v>287</v>
      </c>
      <c r="CJ1" s="141" t="s">
        <v>289</v>
      </c>
      <c r="CK1" s="141" t="s">
        <v>291</v>
      </c>
      <c r="CL1" s="141" t="s">
        <v>293</v>
      </c>
      <c r="CM1" s="141" t="s">
        <v>295</v>
      </c>
      <c r="CN1" s="141" t="s">
        <v>297</v>
      </c>
      <c r="CO1" s="141" t="s">
        <v>299</v>
      </c>
      <c r="CP1" s="141" t="s">
        <v>301</v>
      </c>
      <c r="CQ1" s="141" t="s">
        <v>302</v>
      </c>
      <c r="CR1" s="141" t="s">
        <v>303</v>
      </c>
      <c r="CS1" s="142" t="s">
        <v>304</v>
      </c>
    </row>
    <row r="2" spans="1:97" x14ac:dyDescent="0.3">
      <c r="A2" s="141" t="s">
        <v>0</v>
      </c>
      <c r="B2" s="143">
        <v>0</v>
      </c>
      <c r="C2" s="143"/>
      <c r="D2" s="49"/>
      <c r="E2" s="143"/>
      <c r="F2" s="143"/>
      <c r="G2" s="143"/>
      <c r="H2" s="143"/>
      <c r="I2" s="143"/>
      <c r="J2" s="143"/>
      <c r="K2" s="143"/>
      <c r="L2" s="143"/>
      <c r="M2" s="144"/>
      <c r="N2" s="143"/>
      <c r="O2" s="143"/>
      <c r="P2" s="49"/>
      <c r="Q2" s="143"/>
      <c r="R2" s="143"/>
      <c r="S2" s="143"/>
      <c r="T2" s="143"/>
      <c r="U2" s="143"/>
      <c r="V2" s="143"/>
      <c r="W2" s="143"/>
      <c r="X2" s="143"/>
      <c r="Y2" s="144"/>
      <c r="Z2" s="143"/>
      <c r="AA2" s="143"/>
      <c r="AB2" s="49"/>
      <c r="AC2" s="143"/>
      <c r="AD2" s="143"/>
      <c r="AE2" s="143"/>
      <c r="AF2" s="143"/>
      <c r="AG2" s="143"/>
      <c r="AH2" s="143"/>
      <c r="AI2" s="143"/>
      <c r="AJ2" s="143"/>
      <c r="AK2" s="144"/>
      <c r="AL2" s="143"/>
      <c r="AM2" s="143"/>
      <c r="AN2" s="49"/>
      <c r="AO2" s="143"/>
      <c r="AP2" s="143"/>
      <c r="AQ2" s="143"/>
      <c r="AR2" s="143"/>
      <c r="AS2" s="143"/>
      <c r="AT2" s="143"/>
      <c r="AU2" s="143"/>
      <c r="AV2" s="143"/>
      <c r="AW2" s="144"/>
      <c r="AX2" s="143"/>
      <c r="AY2" s="143"/>
      <c r="AZ2" s="49"/>
      <c r="BA2" s="143"/>
      <c r="BB2" s="143"/>
      <c r="BC2" s="143"/>
      <c r="BD2" s="143"/>
      <c r="BE2" s="143"/>
      <c r="BF2" s="143"/>
      <c r="BG2" s="143"/>
      <c r="BH2" s="143"/>
      <c r="BI2" s="144"/>
      <c r="BJ2" s="143"/>
      <c r="BK2" s="143"/>
      <c r="BL2" s="49"/>
      <c r="BM2" s="143"/>
      <c r="BN2" s="143"/>
      <c r="BO2" s="143"/>
      <c r="BP2" s="143"/>
      <c r="BQ2" s="143"/>
      <c r="BR2" s="143"/>
      <c r="BS2" s="143"/>
      <c r="BT2" s="143"/>
      <c r="BU2" s="144"/>
      <c r="BV2" s="143"/>
      <c r="BW2" s="143"/>
      <c r="BX2" s="143"/>
      <c r="BY2" s="143"/>
      <c r="BZ2" s="143"/>
      <c r="CA2" s="145"/>
      <c r="CB2" s="145"/>
      <c r="CC2" s="145"/>
      <c r="CD2" s="145"/>
      <c r="CE2" s="145"/>
      <c r="CF2" s="145"/>
      <c r="CG2" s="144"/>
      <c r="CH2" s="143"/>
      <c r="CI2" s="143"/>
      <c r="CJ2" s="143"/>
      <c r="CK2" s="143"/>
      <c r="CL2" s="143"/>
      <c r="CM2" s="143"/>
      <c r="CN2" s="143"/>
      <c r="CO2" s="143"/>
      <c r="CP2" s="143"/>
      <c r="CQ2" s="143"/>
      <c r="CR2" s="143"/>
      <c r="CS2" s="144"/>
    </row>
    <row r="3" spans="1:97" ht="15.6" x14ac:dyDescent="0.3">
      <c r="A3" s="141" t="s">
        <v>1</v>
      </c>
      <c r="B3" s="143"/>
      <c r="C3" s="143"/>
      <c r="D3" s="143"/>
      <c r="E3" s="143"/>
      <c r="F3" s="143"/>
      <c r="G3" s="143"/>
      <c r="H3" s="143"/>
      <c r="I3" s="143"/>
      <c r="J3" s="143"/>
      <c r="K3" s="143"/>
      <c r="L3" s="143"/>
      <c r="M3" s="144"/>
      <c r="N3" s="143"/>
      <c r="O3" s="143"/>
      <c r="P3" s="143"/>
      <c r="Q3" s="143"/>
      <c r="R3" s="143"/>
      <c r="S3" s="143"/>
      <c r="T3" s="143"/>
      <c r="U3" s="143"/>
      <c r="V3" s="143"/>
      <c r="W3" s="143"/>
      <c r="X3" s="143"/>
      <c r="Y3" s="144"/>
      <c r="Z3" s="143"/>
      <c r="AA3" s="171">
        <v>1</v>
      </c>
      <c r="AB3" s="143"/>
      <c r="AC3" s="143"/>
      <c r="AD3" s="171">
        <v>1</v>
      </c>
      <c r="AE3" s="143"/>
      <c r="AF3" s="143"/>
      <c r="AG3" s="143"/>
      <c r="AH3" s="143"/>
      <c r="AI3" s="143"/>
      <c r="AJ3" s="143"/>
      <c r="AK3" s="144"/>
      <c r="AL3" s="143"/>
      <c r="AM3" s="143"/>
      <c r="AN3" s="143"/>
      <c r="AO3" s="143"/>
      <c r="AP3" s="143"/>
      <c r="AQ3" s="143"/>
      <c r="AR3" s="143"/>
      <c r="AS3" s="143"/>
      <c r="AT3" s="143"/>
      <c r="AU3" s="143"/>
      <c r="AV3" s="143"/>
      <c r="AW3" s="144"/>
      <c r="AX3" s="143"/>
      <c r="AY3" s="143"/>
      <c r="AZ3" s="143"/>
      <c r="BA3" s="143"/>
      <c r="BB3" s="143"/>
      <c r="BC3" s="143"/>
      <c r="BD3" s="143"/>
      <c r="BE3" s="143"/>
      <c r="BF3" s="143"/>
      <c r="BG3" s="143"/>
      <c r="BH3" s="143"/>
      <c r="BI3" s="144"/>
      <c r="BJ3" s="143"/>
      <c r="BK3" s="143"/>
      <c r="BL3" s="143"/>
      <c r="BM3" s="143"/>
      <c r="BN3" s="143"/>
      <c r="BO3" s="143"/>
      <c r="BP3" s="143"/>
      <c r="BQ3" s="143"/>
      <c r="BR3" s="143"/>
      <c r="BS3" s="143"/>
      <c r="BT3" s="143"/>
      <c r="BU3" s="144"/>
      <c r="BV3" s="143"/>
      <c r="BW3" s="143"/>
      <c r="BX3" s="143"/>
      <c r="BY3" s="143"/>
      <c r="BZ3" s="143"/>
      <c r="CA3" s="145"/>
      <c r="CB3" s="145"/>
      <c r="CC3" s="145"/>
      <c r="CD3" s="145"/>
      <c r="CE3" s="145"/>
      <c r="CF3" s="145"/>
      <c r="CG3" s="144"/>
      <c r="CH3" s="143"/>
      <c r="CI3" s="143"/>
      <c r="CJ3" s="143"/>
      <c r="CK3" s="143"/>
      <c r="CL3" s="143"/>
      <c r="CM3" s="143"/>
      <c r="CN3" s="143"/>
      <c r="CO3" s="143"/>
      <c r="CP3" s="143"/>
      <c r="CQ3" s="143"/>
      <c r="CR3" s="143"/>
      <c r="CS3" s="144"/>
    </row>
    <row r="4" spans="1:97" ht="15.6" x14ac:dyDescent="0.3">
      <c r="A4" s="141" t="s">
        <v>2</v>
      </c>
      <c r="B4" s="49"/>
      <c r="C4" s="143"/>
      <c r="D4" s="143"/>
      <c r="E4" s="143"/>
      <c r="F4" s="143"/>
      <c r="G4" s="143"/>
      <c r="H4" s="143"/>
      <c r="I4" s="143"/>
      <c r="J4" s="143"/>
      <c r="K4" s="143"/>
      <c r="L4" s="143"/>
      <c r="M4" s="144"/>
      <c r="N4" s="49"/>
      <c r="O4" s="143"/>
      <c r="P4" s="143"/>
      <c r="Q4" s="143"/>
      <c r="R4" s="143"/>
      <c r="S4" s="143"/>
      <c r="T4" s="143"/>
      <c r="U4" s="143"/>
      <c r="V4" s="143"/>
      <c r="W4" s="143"/>
      <c r="X4" s="143"/>
      <c r="Y4" s="144"/>
      <c r="Z4" s="49"/>
      <c r="AA4" s="143"/>
      <c r="AB4" s="143"/>
      <c r="AC4" s="143"/>
      <c r="AD4" s="143"/>
      <c r="AE4" s="143"/>
      <c r="AF4" s="143"/>
      <c r="AG4" s="143"/>
      <c r="AH4" s="143"/>
      <c r="AI4" s="171">
        <v>1</v>
      </c>
      <c r="AJ4" s="171"/>
      <c r="AK4" s="144"/>
      <c r="AL4" s="49"/>
      <c r="AM4" s="171">
        <v>1</v>
      </c>
      <c r="AN4" s="171"/>
      <c r="AO4" s="143"/>
      <c r="AP4" s="171">
        <v>1</v>
      </c>
      <c r="AQ4" s="171"/>
      <c r="AR4" s="143"/>
      <c r="AS4" s="143"/>
      <c r="AT4" s="143"/>
      <c r="AU4" s="143"/>
      <c r="AV4" s="143"/>
      <c r="AW4" s="144"/>
      <c r="AX4" s="49"/>
      <c r="AY4" s="143"/>
      <c r="AZ4" s="143"/>
      <c r="BA4" s="143"/>
      <c r="BB4" s="143"/>
      <c r="BC4" s="143"/>
      <c r="BD4" s="143"/>
      <c r="BE4" s="143"/>
      <c r="BF4" s="143"/>
      <c r="BG4" s="143"/>
      <c r="BH4" s="143"/>
      <c r="BI4" s="144"/>
      <c r="BJ4" s="49"/>
      <c r="BK4" s="143"/>
      <c r="BL4" s="143"/>
      <c r="BM4" s="143"/>
      <c r="BN4" s="143"/>
      <c r="BO4" s="143"/>
      <c r="BP4" s="143"/>
      <c r="BQ4" s="143"/>
      <c r="BR4" s="143"/>
      <c r="BS4" s="143"/>
      <c r="BT4" s="143"/>
      <c r="BU4" s="144"/>
      <c r="BV4" s="143"/>
      <c r="BW4" s="143"/>
      <c r="BX4" s="143"/>
      <c r="BY4" s="143"/>
      <c r="BZ4" s="143"/>
      <c r="CA4" s="145"/>
      <c r="CB4" s="145"/>
      <c r="CC4" s="145"/>
      <c r="CD4" s="145"/>
      <c r="CE4" s="145"/>
      <c r="CF4" s="145"/>
      <c r="CG4" s="144"/>
      <c r="CH4" s="143"/>
      <c r="CI4" s="143"/>
      <c r="CJ4" s="143"/>
      <c r="CK4" s="143"/>
      <c r="CL4" s="143"/>
      <c r="CM4" s="143"/>
      <c r="CN4" s="143"/>
      <c r="CO4" s="143"/>
      <c r="CP4" s="143"/>
      <c r="CQ4" s="143"/>
      <c r="CR4" s="143"/>
      <c r="CS4" s="144"/>
    </row>
    <row r="5" spans="1:97" x14ac:dyDescent="0.3">
      <c r="A5" s="141" t="s">
        <v>3</v>
      </c>
      <c r="B5" s="143"/>
      <c r="C5" s="143"/>
      <c r="D5" s="143"/>
      <c r="E5" s="143"/>
      <c r="F5" s="143"/>
      <c r="G5" s="143"/>
      <c r="H5" s="143"/>
      <c r="I5" s="143"/>
      <c r="J5" s="143"/>
      <c r="K5" s="143"/>
      <c r="L5" s="143"/>
      <c r="M5" s="144"/>
      <c r="N5" s="143"/>
      <c r="O5" s="143"/>
      <c r="P5" s="143"/>
      <c r="Q5" s="143"/>
      <c r="R5" s="143"/>
      <c r="S5" s="143"/>
      <c r="T5" s="143"/>
      <c r="U5" s="143"/>
      <c r="V5" s="143"/>
      <c r="W5" s="143"/>
      <c r="X5" s="143"/>
      <c r="Y5" s="144"/>
      <c r="Z5" s="143"/>
      <c r="AA5" s="143"/>
      <c r="AB5" s="143"/>
      <c r="AC5" s="143"/>
      <c r="AD5" s="143"/>
      <c r="AE5" s="143"/>
      <c r="AF5" s="143"/>
      <c r="AG5" s="143"/>
      <c r="AH5" s="143"/>
      <c r="AI5" s="143"/>
      <c r="AJ5" s="143"/>
      <c r="AK5" s="144"/>
      <c r="AL5" s="143"/>
      <c r="AM5" s="143"/>
      <c r="AN5" s="143"/>
      <c r="AO5" s="143"/>
      <c r="AP5" s="143"/>
      <c r="AQ5" s="143"/>
      <c r="AR5" s="143"/>
      <c r="AS5" s="143"/>
      <c r="AT5" s="143"/>
      <c r="AU5" s="143"/>
      <c r="AV5" s="143"/>
      <c r="AW5" s="144"/>
      <c r="AX5" s="143"/>
      <c r="AY5" s="143"/>
      <c r="AZ5" s="143"/>
      <c r="BA5" s="143"/>
      <c r="BB5" s="143"/>
      <c r="BC5" s="143"/>
      <c r="BD5" s="143"/>
      <c r="BE5" s="143"/>
      <c r="BF5" s="143"/>
      <c r="BG5" s="143"/>
      <c r="BH5" s="143"/>
      <c r="BI5" s="144"/>
      <c r="BJ5" s="143"/>
      <c r="BK5" s="143"/>
      <c r="BL5" s="143"/>
      <c r="BM5" s="143"/>
      <c r="BN5" s="143"/>
      <c r="BO5" s="143"/>
      <c r="BP5" s="143"/>
      <c r="BQ5" s="143"/>
      <c r="BR5" s="143"/>
      <c r="BS5" s="143"/>
      <c r="BT5" s="143"/>
      <c r="BU5" s="144"/>
      <c r="BV5" s="143"/>
      <c r="BW5" s="143"/>
      <c r="BX5" s="143"/>
      <c r="BY5" s="143"/>
      <c r="BZ5" s="143"/>
      <c r="CA5" s="145"/>
      <c r="CB5" s="145"/>
      <c r="CC5" s="145"/>
      <c r="CD5" s="145"/>
      <c r="CE5" s="145"/>
      <c r="CF5" s="145"/>
      <c r="CG5" s="144"/>
      <c r="CH5" s="143"/>
      <c r="CI5" s="143"/>
      <c r="CJ5" s="143"/>
      <c r="CK5" s="143"/>
      <c r="CL5" s="143"/>
      <c r="CM5" s="143"/>
      <c r="CN5" s="143"/>
      <c r="CO5" s="143"/>
      <c r="CP5" s="143"/>
      <c r="CQ5" s="143"/>
      <c r="CR5" s="143"/>
      <c r="CS5" s="144"/>
    </row>
    <row r="6" spans="1:97" x14ac:dyDescent="0.3">
      <c r="A6" s="141" t="s">
        <v>92</v>
      </c>
      <c r="B6" s="143"/>
      <c r="C6" s="143"/>
      <c r="D6" s="49"/>
      <c r="E6" s="143"/>
      <c r="F6" s="143"/>
      <c r="G6" s="143"/>
      <c r="H6" s="143"/>
      <c r="I6" s="143"/>
      <c r="J6" s="143"/>
      <c r="K6" s="143"/>
      <c r="L6" s="143"/>
      <c r="M6" s="144"/>
      <c r="N6" s="143"/>
      <c r="O6" s="143"/>
      <c r="P6" s="49"/>
      <c r="Q6" s="143"/>
      <c r="R6" s="143"/>
      <c r="S6" s="143"/>
      <c r="T6" s="143"/>
      <c r="U6" s="143"/>
      <c r="V6" s="143"/>
      <c r="W6" s="143"/>
      <c r="X6" s="143"/>
      <c r="Y6" s="144"/>
      <c r="Z6" s="143"/>
      <c r="AA6" s="143"/>
      <c r="AB6" s="49"/>
      <c r="AC6" s="143"/>
      <c r="AD6" s="143"/>
      <c r="AE6" s="143"/>
      <c r="AF6" s="143"/>
      <c r="AG6" s="143"/>
      <c r="AH6" s="143"/>
      <c r="AI6" s="143"/>
      <c r="AJ6" s="143"/>
      <c r="AK6" s="144"/>
      <c r="AL6" s="143"/>
      <c r="AM6" s="143"/>
      <c r="AN6" s="49"/>
      <c r="AO6" s="143"/>
      <c r="AP6" s="143"/>
      <c r="AQ6" s="143"/>
      <c r="AR6" s="143"/>
      <c r="AS6" s="143"/>
      <c r="AT6" s="143"/>
      <c r="AU6" s="143"/>
      <c r="AV6" s="143"/>
      <c r="AW6" s="144"/>
      <c r="AX6" s="143"/>
      <c r="AY6" s="143"/>
      <c r="AZ6" s="49"/>
      <c r="BA6" s="143"/>
      <c r="BB6" s="143"/>
      <c r="BC6" s="143"/>
      <c r="BD6" s="143"/>
      <c r="BE6" s="143"/>
      <c r="BF6" s="143"/>
      <c r="BG6" s="143"/>
      <c r="BH6" s="143"/>
      <c r="BI6" s="144"/>
      <c r="BJ6" s="143"/>
      <c r="BK6" s="143"/>
      <c r="BL6" s="49"/>
      <c r="BM6" s="143"/>
      <c r="BN6" s="143"/>
      <c r="BO6" s="143"/>
      <c r="BP6" s="143"/>
      <c r="BQ6" s="143"/>
      <c r="BR6" s="143"/>
      <c r="BS6" s="143"/>
      <c r="BT6" s="143"/>
      <c r="BU6" s="144"/>
      <c r="BV6" s="143"/>
      <c r="BW6" s="143"/>
      <c r="BX6" s="143"/>
      <c r="BY6" s="143"/>
      <c r="BZ6" s="143"/>
      <c r="CA6" s="145"/>
      <c r="CB6" s="145"/>
      <c r="CC6" s="145"/>
      <c r="CD6" s="145"/>
      <c r="CE6" s="145"/>
      <c r="CF6" s="145"/>
      <c r="CG6" s="144"/>
      <c r="CH6" s="143"/>
      <c r="CI6" s="143"/>
      <c r="CJ6" s="143"/>
      <c r="CK6" s="143"/>
      <c r="CL6" s="143"/>
      <c r="CM6" s="143"/>
      <c r="CN6" s="143"/>
      <c r="CO6" s="143"/>
      <c r="CP6" s="143"/>
      <c r="CQ6" s="143"/>
      <c r="CR6" s="143"/>
      <c r="CS6" s="144"/>
    </row>
    <row r="7" spans="1:97" x14ac:dyDescent="0.3">
      <c r="A7" s="141" t="s">
        <v>5</v>
      </c>
      <c r="B7" s="143"/>
      <c r="C7" s="143"/>
      <c r="D7" s="143"/>
      <c r="E7" s="143"/>
      <c r="F7" s="143"/>
      <c r="G7" s="143"/>
      <c r="H7" s="143"/>
      <c r="I7" s="143"/>
      <c r="J7" s="143"/>
      <c r="K7" s="49"/>
      <c r="L7" s="143"/>
      <c r="M7" s="144"/>
      <c r="N7" s="143"/>
      <c r="O7" s="143"/>
      <c r="P7" s="143"/>
      <c r="Q7" s="143"/>
      <c r="R7" s="143"/>
      <c r="S7" s="143"/>
      <c r="T7" s="143"/>
      <c r="U7" s="143"/>
      <c r="V7" s="143"/>
      <c r="W7" s="49"/>
      <c r="X7" s="143"/>
      <c r="Y7" s="144"/>
      <c r="Z7" s="143"/>
      <c r="AA7" s="143"/>
      <c r="AB7" s="143"/>
      <c r="AC7" s="143"/>
      <c r="AD7" s="143"/>
      <c r="AE7" s="143"/>
      <c r="AF7" s="143"/>
      <c r="AG7" s="143"/>
      <c r="AH7" s="143"/>
      <c r="AI7" s="49"/>
      <c r="AJ7" s="143"/>
      <c r="AK7" s="144"/>
      <c r="AL7" s="143"/>
      <c r="AM7" s="143"/>
      <c r="AN7" s="143"/>
      <c r="AO7" s="143"/>
      <c r="AP7" s="143"/>
      <c r="AQ7" s="143"/>
      <c r="AR7" s="143"/>
      <c r="AS7" s="143"/>
      <c r="AT7" s="143"/>
      <c r="AU7" s="49"/>
      <c r="AV7" s="143"/>
      <c r="AW7" s="144"/>
      <c r="AX7" s="143"/>
      <c r="AY7" s="143"/>
      <c r="AZ7" s="143"/>
      <c r="BA7" s="143"/>
      <c r="BB7" s="143"/>
      <c r="BC7" s="143"/>
      <c r="BD7" s="143"/>
      <c r="BE7" s="143"/>
      <c r="BF7" s="143"/>
      <c r="BG7" s="49"/>
      <c r="BH7" s="143"/>
      <c r="BI7" s="144"/>
      <c r="BJ7" s="143"/>
      <c r="BK7" s="143"/>
      <c r="BL7" s="143"/>
      <c r="BM7" s="143"/>
      <c r="BN7" s="143"/>
      <c r="BO7" s="143"/>
      <c r="BP7" s="143"/>
      <c r="BQ7" s="143"/>
      <c r="BR7" s="143"/>
      <c r="BS7" s="49"/>
      <c r="BT7" s="143"/>
      <c r="BU7" s="144"/>
      <c r="BV7" s="143"/>
      <c r="BW7" s="143"/>
      <c r="BX7" s="143"/>
      <c r="BY7" s="143"/>
      <c r="BZ7" s="143"/>
      <c r="CA7" s="145"/>
      <c r="CB7" s="145"/>
      <c r="CC7" s="145"/>
      <c r="CD7" s="145"/>
      <c r="CE7" s="145"/>
      <c r="CF7" s="145"/>
      <c r="CG7" s="144"/>
      <c r="CH7" s="143"/>
      <c r="CI7" s="143"/>
      <c r="CJ7" s="143"/>
      <c r="CK7" s="143"/>
      <c r="CL7" s="143"/>
      <c r="CM7" s="143"/>
      <c r="CN7" s="143"/>
      <c r="CO7" s="143"/>
      <c r="CP7" s="143"/>
      <c r="CQ7" s="143"/>
      <c r="CR7" s="143"/>
      <c r="CS7" s="144"/>
    </row>
    <row r="8" spans="1:97" x14ac:dyDescent="0.3">
      <c r="A8" s="147" t="s">
        <v>6</v>
      </c>
      <c r="B8" s="143"/>
      <c r="C8" s="143"/>
      <c r="D8" s="143"/>
      <c r="E8" s="143"/>
      <c r="F8" s="143"/>
      <c r="G8" s="143"/>
      <c r="H8" s="143"/>
      <c r="I8" s="143"/>
      <c r="J8" s="143"/>
      <c r="K8" s="143"/>
      <c r="L8" s="143"/>
      <c r="M8" s="144"/>
      <c r="N8" s="143"/>
      <c r="O8" s="143"/>
      <c r="P8" s="143"/>
      <c r="Q8" s="143"/>
      <c r="R8" s="143"/>
      <c r="S8" s="143"/>
      <c r="T8" s="143"/>
      <c r="U8" s="143"/>
      <c r="V8" s="143"/>
      <c r="W8" s="143"/>
      <c r="X8" s="143"/>
      <c r="Y8" s="144"/>
      <c r="Z8" s="143"/>
      <c r="AA8" s="143"/>
      <c r="AB8" s="143"/>
      <c r="AC8" s="143"/>
      <c r="AD8" s="143"/>
      <c r="AE8" s="143"/>
      <c r="AF8" s="143"/>
      <c r="AG8" s="143"/>
      <c r="AH8" s="143"/>
      <c r="AI8" s="143"/>
      <c r="AJ8" s="143"/>
      <c r="AK8" s="144"/>
      <c r="AL8" s="143"/>
      <c r="AM8" s="143"/>
      <c r="AN8" s="143"/>
      <c r="AO8" s="143"/>
      <c r="AP8" s="143"/>
      <c r="AQ8" s="143"/>
      <c r="AR8" s="143"/>
      <c r="AS8" s="143"/>
      <c r="AT8" s="143"/>
      <c r="AU8" s="143"/>
      <c r="AV8" s="143"/>
      <c r="AW8" s="144"/>
      <c r="AX8" s="143"/>
      <c r="AY8" s="143"/>
      <c r="AZ8" s="143"/>
      <c r="BA8" s="143"/>
      <c r="BB8" s="143"/>
      <c r="BC8" s="143"/>
      <c r="BD8" s="143"/>
      <c r="BE8" s="143"/>
      <c r="BF8" s="143"/>
      <c r="BG8" s="143"/>
      <c r="BH8" s="143"/>
      <c r="BI8" s="144"/>
      <c r="BJ8" s="143"/>
      <c r="BK8" s="143"/>
      <c r="BL8" s="143"/>
      <c r="BM8" s="143"/>
      <c r="BN8" s="143"/>
      <c r="BO8" s="143"/>
      <c r="BP8" s="143"/>
      <c r="BQ8" s="143"/>
      <c r="BR8" s="143"/>
      <c r="BS8" s="143"/>
      <c r="BT8" s="143"/>
      <c r="BU8" s="144"/>
      <c r="BV8" s="143"/>
      <c r="BW8" s="143"/>
      <c r="BX8" s="143"/>
      <c r="BY8" s="143"/>
      <c r="BZ8" s="143"/>
      <c r="CA8" s="145"/>
      <c r="CB8" s="145"/>
      <c r="CC8" s="145"/>
      <c r="CD8" s="145"/>
      <c r="CE8" s="145"/>
      <c r="CF8" s="145"/>
      <c r="CG8" s="144"/>
      <c r="CH8" s="143"/>
      <c r="CI8" s="143"/>
      <c r="CJ8" s="143"/>
      <c r="CK8" s="143"/>
      <c r="CL8" s="143"/>
      <c r="CM8" s="143"/>
      <c r="CN8" s="143"/>
      <c r="CO8" s="143"/>
      <c r="CP8" s="143"/>
      <c r="CQ8" s="143"/>
      <c r="CR8" s="143"/>
      <c r="CS8" s="144"/>
    </row>
    <row r="9" spans="1:97" ht="15.6" x14ac:dyDescent="0.3">
      <c r="A9" s="141" t="s">
        <v>7</v>
      </c>
      <c r="B9" s="143"/>
      <c r="C9" s="143"/>
      <c r="D9" s="49"/>
      <c r="E9" s="143"/>
      <c r="F9" s="143"/>
      <c r="G9" s="143"/>
      <c r="H9" s="143"/>
      <c r="I9" s="143"/>
      <c r="J9" s="143"/>
      <c r="K9" s="143"/>
      <c r="L9" s="143"/>
      <c r="M9" s="144"/>
      <c r="N9" s="143"/>
      <c r="O9" s="143"/>
      <c r="P9" s="49"/>
      <c r="Q9" s="143"/>
      <c r="R9" s="143"/>
      <c r="S9" s="143"/>
      <c r="T9" s="143"/>
      <c r="U9" s="143"/>
      <c r="V9" s="143"/>
      <c r="W9" s="143"/>
      <c r="X9" s="143"/>
      <c r="Y9" s="144"/>
      <c r="Z9" s="143"/>
      <c r="AA9" s="143"/>
      <c r="AB9" s="49"/>
      <c r="AC9" s="143"/>
      <c r="AD9" s="143"/>
      <c r="AE9" s="143"/>
      <c r="AF9" s="143"/>
      <c r="AG9" s="143"/>
      <c r="AH9" s="143"/>
      <c r="AI9" s="171">
        <v>1</v>
      </c>
      <c r="AJ9" s="171"/>
      <c r="AK9" s="144"/>
      <c r="AL9" s="143"/>
      <c r="AM9" s="171">
        <v>1</v>
      </c>
      <c r="AN9" s="171"/>
      <c r="AO9" s="143"/>
      <c r="AP9" s="171">
        <v>1</v>
      </c>
      <c r="AQ9" s="171"/>
      <c r="AR9" s="143"/>
      <c r="AS9" s="143"/>
      <c r="AT9" s="143"/>
      <c r="AU9" s="143"/>
      <c r="AV9" s="143"/>
      <c r="AW9" s="144"/>
      <c r="AX9" s="143"/>
      <c r="AY9" s="143"/>
      <c r="AZ9" s="49"/>
      <c r="BA9" s="143"/>
      <c r="BB9" s="143"/>
      <c r="BC9" s="143"/>
      <c r="BD9" s="143"/>
      <c r="BE9" s="143"/>
      <c r="BF9" s="143"/>
      <c r="BG9" s="143"/>
      <c r="BH9" s="143"/>
      <c r="BI9" s="144"/>
      <c r="BJ9" s="143"/>
      <c r="BK9" s="143"/>
      <c r="BL9" s="49"/>
      <c r="BM9" s="143"/>
      <c r="BN9" s="143"/>
      <c r="BO9" s="143"/>
      <c r="BP9" s="143"/>
      <c r="BQ9" s="143"/>
      <c r="BR9" s="143"/>
      <c r="BS9" s="143"/>
      <c r="BT9" s="143"/>
      <c r="BU9" s="144"/>
      <c r="BV9" s="143"/>
      <c r="BW9" s="143"/>
      <c r="BX9" s="143"/>
      <c r="BY9" s="143"/>
      <c r="BZ9" s="143"/>
      <c r="CA9" s="145"/>
      <c r="CB9" s="145"/>
      <c r="CC9" s="145"/>
      <c r="CD9" s="145"/>
      <c r="CE9" s="145"/>
      <c r="CF9" s="145"/>
      <c r="CG9" s="144"/>
      <c r="CH9" s="143"/>
      <c r="CI9" s="143"/>
      <c r="CJ9" s="143"/>
      <c r="CK9" s="143"/>
      <c r="CL9" s="143"/>
      <c r="CM9" s="143"/>
      <c r="CN9" s="143"/>
      <c r="CO9" s="143"/>
      <c r="CP9" s="143"/>
      <c r="CQ9" s="143"/>
      <c r="CR9" s="143"/>
      <c r="CS9" s="144"/>
    </row>
    <row r="10" spans="1:97" x14ac:dyDescent="0.3">
      <c r="A10" s="141" t="s">
        <v>8</v>
      </c>
      <c r="B10" s="143"/>
      <c r="C10" s="143"/>
      <c r="D10" s="143"/>
      <c r="E10" s="143"/>
      <c r="F10" s="143"/>
      <c r="G10" s="143"/>
      <c r="H10" s="143"/>
      <c r="I10" s="143"/>
      <c r="J10" s="143"/>
      <c r="K10" s="143"/>
      <c r="L10" s="143"/>
      <c r="M10" s="144"/>
      <c r="N10" s="143"/>
      <c r="O10" s="143"/>
      <c r="P10" s="143"/>
      <c r="Q10" s="143"/>
      <c r="R10" s="143"/>
      <c r="S10" s="143"/>
      <c r="T10" s="143"/>
      <c r="U10" s="143"/>
      <c r="V10" s="143"/>
      <c r="W10" s="143"/>
      <c r="X10" s="143"/>
      <c r="Y10" s="144"/>
      <c r="Z10" s="143"/>
      <c r="AA10" s="143"/>
      <c r="AB10" s="143"/>
      <c r="AC10" s="143"/>
      <c r="AD10" s="143"/>
      <c r="AE10" s="143"/>
      <c r="AF10" s="143"/>
      <c r="AG10" s="143"/>
      <c r="AH10" s="143"/>
      <c r="AI10" s="143"/>
      <c r="AJ10" s="143"/>
      <c r="AK10" s="144"/>
      <c r="AL10" s="143"/>
      <c r="AM10" s="143"/>
      <c r="AN10" s="143"/>
      <c r="AO10" s="143"/>
      <c r="AP10" s="143"/>
      <c r="AQ10" s="143"/>
      <c r="AR10" s="143"/>
      <c r="AS10" s="143"/>
      <c r="AT10" s="143"/>
      <c r="AU10" s="143"/>
      <c r="AV10" s="143"/>
      <c r="AW10" s="144"/>
      <c r="AX10" s="143"/>
      <c r="AY10" s="143"/>
      <c r="AZ10" s="143"/>
      <c r="BA10" s="143"/>
      <c r="BB10" s="143"/>
      <c r="BC10" s="143"/>
      <c r="BD10" s="143"/>
      <c r="BE10" s="143"/>
      <c r="BF10" s="143"/>
      <c r="BG10" s="143"/>
      <c r="BH10" s="143"/>
      <c r="BI10" s="144"/>
      <c r="BJ10" s="143"/>
      <c r="BK10" s="143"/>
      <c r="BL10" s="143"/>
      <c r="BM10" s="143"/>
      <c r="BN10" s="143"/>
      <c r="BO10" s="143"/>
      <c r="BP10" s="143"/>
      <c r="BQ10" s="143"/>
      <c r="BR10" s="143"/>
      <c r="BS10" s="143"/>
      <c r="BT10" s="143"/>
      <c r="BU10" s="144"/>
      <c r="BV10" s="143"/>
      <c r="BW10" s="143"/>
      <c r="BX10" s="143"/>
      <c r="BY10" s="143"/>
      <c r="BZ10" s="143"/>
      <c r="CA10" s="145"/>
      <c r="CB10" s="145"/>
      <c r="CC10" s="145"/>
      <c r="CD10" s="145"/>
      <c r="CE10" s="145"/>
      <c r="CF10" s="145"/>
      <c r="CG10" s="144"/>
      <c r="CH10" s="143"/>
      <c r="CI10" s="143"/>
      <c r="CJ10" s="143"/>
      <c r="CK10" s="143"/>
      <c r="CL10" s="143"/>
      <c r="CM10" s="143"/>
      <c r="CN10" s="143"/>
      <c r="CO10" s="143"/>
      <c r="CP10" s="143"/>
      <c r="CQ10" s="143"/>
      <c r="CR10" s="143"/>
      <c r="CS10" s="144"/>
    </row>
    <row r="11" spans="1:97" x14ac:dyDescent="0.3">
      <c r="A11" s="141" t="s">
        <v>106</v>
      </c>
      <c r="B11" s="143"/>
      <c r="C11" s="143"/>
      <c r="D11" s="143"/>
      <c r="E11" s="143"/>
      <c r="F11" s="143"/>
      <c r="G11" s="143"/>
      <c r="H11" s="143"/>
      <c r="I11" s="143"/>
      <c r="J11" s="143"/>
      <c r="K11" s="143"/>
      <c r="L11" s="143"/>
      <c r="M11" s="144"/>
      <c r="N11" s="143"/>
      <c r="O11" s="143"/>
      <c r="P11" s="143"/>
      <c r="Q11" s="143"/>
      <c r="R11" s="143"/>
      <c r="S11" s="143"/>
      <c r="T11" s="143"/>
      <c r="U11" s="143"/>
      <c r="V11" s="143"/>
      <c r="W11" s="143"/>
      <c r="X11" s="143"/>
      <c r="Y11" s="144"/>
      <c r="Z11" s="143"/>
      <c r="AA11" s="143"/>
      <c r="AB11" s="143"/>
      <c r="AC11" s="143"/>
      <c r="AD11" s="143"/>
      <c r="AE11" s="143"/>
      <c r="AF11" s="143"/>
      <c r="AG11" s="143"/>
      <c r="AH11" s="143"/>
      <c r="AI11" s="143"/>
      <c r="AJ11" s="143"/>
      <c r="AK11" s="144"/>
      <c r="AL11" s="143"/>
      <c r="AM11" s="143"/>
      <c r="AN11" s="143"/>
      <c r="AO11" s="143"/>
      <c r="AP11" s="143"/>
      <c r="AQ11" s="143"/>
      <c r="AR11" s="143"/>
      <c r="AS11" s="143"/>
      <c r="AT11" s="143"/>
      <c r="AU11" s="143"/>
      <c r="AV11" s="143"/>
      <c r="AW11" s="144"/>
      <c r="AX11" s="143"/>
      <c r="AY11" s="143"/>
      <c r="AZ11" s="143"/>
      <c r="BA11" s="143"/>
      <c r="BB11" s="143"/>
      <c r="BC11" s="143"/>
      <c r="BD11" s="143"/>
      <c r="BE11" s="143"/>
      <c r="BF11" s="143"/>
      <c r="BG11" s="143"/>
      <c r="BH11" s="143"/>
      <c r="BI11" s="144"/>
      <c r="BJ11" s="143"/>
      <c r="BK11" s="143"/>
      <c r="BL11" s="143"/>
      <c r="BM11" s="143"/>
      <c r="BN11" s="143"/>
      <c r="BO11" s="143"/>
      <c r="BP11" s="143"/>
      <c r="BQ11" s="143"/>
      <c r="BR11" s="143"/>
      <c r="BS11" s="143"/>
      <c r="BT11" s="143"/>
      <c r="BU11" s="144"/>
      <c r="BV11" s="143"/>
      <c r="BW11" s="143"/>
      <c r="BX11" s="143"/>
      <c r="BY11" s="143"/>
      <c r="BZ11" s="143"/>
      <c r="CA11" s="145"/>
      <c r="CB11" s="145"/>
      <c r="CC11" s="145"/>
      <c r="CD11" s="145"/>
      <c r="CE11" s="145"/>
      <c r="CF11" s="145"/>
      <c r="CG11" s="144"/>
      <c r="CH11" s="143"/>
      <c r="CI11" s="143"/>
      <c r="CJ11" s="143"/>
      <c r="CK11" s="143"/>
      <c r="CL11" s="143"/>
      <c r="CM11" s="143"/>
      <c r="CN11" s="143"/>
      <c r="CO11" s="143"/>
      <c r="CP11" s="143"/>
      <c r="CQ11" s="143"/>
      <c r="CR11" s="143"/>
      <c r="CS11" s="144"/>
    </row>
    <row r="12" spans="1:97" ht="15.6" x14ac:dyDescent="0.3">
      <c r="A12" s="141" t="s">
        <v>10</v>
      </c>
      <c r="C12" s="143"/>
      <c r="D12" s="143"/>
      <c r="E12" s="143"/>
      <c r="F12" s="143"/>
      <c r="G12" s="143"/>
      <c r="H12" s="143"/>
      <c r="I12" s="143"/>
      <c r="J12" s="143"/>
      <c r="K12" s="143"/>
      <c r="L12" s="49"/>
      <c r="M12" s="144"/>
      <c r="O12" s="143"/>
      <c r="P12" s="143"/>
      <c r="Q12" s="143"/>
      <c r="R12" s="143"/>
      <c r="S12" s="143"/>
      <c r="T12" s="143"/>
      <c r="U12" s="143"/>
      <c r="V12" s="143"/>
      <c r="W12" s="143"/>
      <c r="X12" s="162"/>
      <c r="Y12" s="144"/>
      <c r="AA12" s="171">
        <v>1</v>
      </c>
      <c r="AB12" s="171">
        <v>1</v>
      </c>
      <c r="AC12" s="143"/>
      <c r="AD12" s="143"/>
      <c r="AE12" s="143"/>
      <c r="AF12" s="143"/>
      <c r="AG12" s="143"/>
      <c r="AH12" s="143"/>
      <c r="AI12" s="143"/>
      <c r="AJ12" s="49"/>
      <c r="AK12" s="144"/>
      <c r="AM12" s="143"/>
      <c r="AN12" s="143"/>
      <c r="AO12" s="143"/>
      <c r="AP12" s="143"/>
      <c r="AQ12" s="143"/>
      <c r="AR12" s="143"/>
      <c r="AS12" s="143"/>
      <c r="AT12" s="143"/>
      <c r="AU12" s="143"/>
      <c r="AV12" s="49"/>
      <c r="AW12" s="144"/>
      <c r="AY12" s="143"/>
      <c r="AZ12" s="143"/>
      <c r="BA12" s="143"/>
      <c r="BB12" s="143"/>
      <c r="BC12" s="143"/>
      <c r="BD12" s="143"/>
      <c r="BE12" s="143"/>
      <c r="BF12" s="143"/>
      <c r="BG12" s="143"/>
      <c r="BH12" s="49"/>
      <c r="BI12" s="144"/>
      <c r="BK12" s="143"/>
      <c r="BL12" s="143"/>
      <c r="BM12" s="143"/>
      <c r="BN12" s="143"/>
      <c r="BO12" s="143"/>
      <c r="BP12" s="143"/>
      <c r="BQ12" s="143"/>
      <c r="BR12" s="143"/>
      <c r="BS12" s="143"/>
      <c r="BT12" s="49"/>
      <c r="BU12" s="144"/>
      <c r="BV12" s="143"/>
      <c r="BW12" s="143"/>
      <c r="BX12" s="143"/>
      <c r="BY12" s="143"/>
      <c r="BZ12" s="143"/>
      <c r="CA12" s="145"/>
      <c r="CB12" s="145"/>
      <c r="CC12" s="145"/>
      <c r="CD12" s="145"/>
      <c r="CE12" s="145"/>
      <c r="CF12" s="145"/>
      <c r="CG12" s="144"/>
      <c r="CH12" s="143"/>
      <c r="CI12" s="143"/>
      <c r="CJ12" s="143"/>
      <c r="CK12" s="143"/>
      <c r="CL12" s="143"/>
      <c r="CM12" s="143"/>
      <c r="CN12" s="143"/>
      <c r="CO12" s="143"/>
      <c r="CP12" s="143"/>
      <c r="CQ12" s="143"/>
      <c r="CR12" s="143"/>
      <c r="CS12" s="144"/>
    </row>
    <row r="13" spans="1:97" ht="15.6" x14ac:dyDescent="0.3">
      <c r="A13" s="141" t="s">
        <v>114</v>
      </c>
      <c r="B13" s="143"/>
      <c r="C13" s="143"/>
      <c r="D13" s="143"/>
      <c r="E13" s="143"/>
      <c r="F13" s="143"/>
      <c r="G13" s="143"/>
      <c r="H13" s="143"/>
      <c r="I13" s="143"/>
      <c r="J13" s="143"/>
      <c r="K13" s="143"/>
      <c r="L13" s="143"/>
      <c r="M13" s="144"/>
      <c r="N13" s="143"/>
      <c r="O13" s="143"/>
      <c r="P13" s="143"/>
      <c r="Q13" s="143"/>
      <c r="R13" s="143"/>
      <c r="S13" s="143"/>
      <c r="T13" s="143"/>
      <c r="U13" s="143"/>
      <c r="V13" s="143"/>
      <c r="W13" s="143"/>
      <c r="X13" s="143"/>
      <c r="Y13" s="144"/>
      <c r="Z13" s="143"/>
      <c r="AA13" s="143"/>
      <c r="AB13" s="143"/>
      <c r="AC13" s="143"/>
      <c r="AD13" s="143"/>
      <c r="AE13" s="143"/>
      <c r="AF13" s="143"/>
      <c r="AG13" s="143"/>
      <c r="AH13" s="143"/>
      <c r="AI13" s="173">
        <v>1</v>
      </c>
      <c r="AJ13" s="173"/>
      <c r="AK13" s="144"/>
      <c r="AL13" s="143"/>
      <c r="AM13" s="143"/>
      <c r="AN13" s="143"/>
      <c r="AO13" s="143"/>
      <c r="AP13" s="143"/>
      <c r="AQ13" s="143"/>
      <c r="AR13" s="143"/>
      <c r="AS13" s="143"/>
      <c r="AT13" s="143"/>
      <c r="AU13" s="143"/>
      <c r="AV13" s="143"/>
      <c r="AW13" s="144"/>
      <c r="AX13" s="143"/>
      <c r="AY13" s="143"/>
      <c r="AZ13" s="143"/>
      <c r="BA13" s="143"/>
      <c r="BB13" s="143"/>
      <c r="BC13" s="143"/>
      <c r="BD13" s="143"/>
      <c r="BE13" s="143"/>
      <c r="BF13" s="143"/>
      <c r="BG13" s="143"/>
      <c r="BH13" s="143"/>
      <c r="BI13" s="144"/>
      <c r="BJ13" s="143"/>
      <c r="BK13" s="143"/>
      <c r="BL13" s="143"/>
      <c r="BM13" s="143"/>
      <c r="BN13" s="143"/>
      <c r="BO13" s="143"/>
      <c r="BP13" s="143"/>
      <c r="BQ13" s="143"/>
      <c r="BR13" s="143"/>
      <c r="BS13" s="143"/>
      <c r="BT13" s="143"/>
      <c r="BU13" s="144"/>
      <c r="BV13" s="143"/>
      <c r="BW13" s="143"/>
      <c r="BX13" s="143"/>
      <c r="BY13" s="143"/>
      <c r="BZ13" s="143"/>
      <c r="CA13" s="145"/>
      <c r="CB13" s="145"/>
      <c r="CC13" s="145"/>
      <c r="CD13" s="145"/>
      <c r="CE13" s="145"/>
      <c r="CF13" s="145"/>
      <c r="CG13" s="144"/>
      <c r="CH13" s="143"/>
      <c r="CI13" s="143"/>
      <c r="CJ13" s="143"/>
      <c r="CK13" s="143"/>
      <c r="CL13" s="143"/>
      <c r="CM13" s="143"/>
      <c r="CN13" s="143"/>
      <c r="CO13" s="143"/>
      <c r="CP13" s="143"/>
      <c r="CQ13" s="143"/>
      <c r="CR13" s="143"/>
      <c r="CS13" s="144"/>
    </row>
    <row r="14" spans="1:97" x14ac:dyDescent="0.3">
      <c r="A14" s="141" t="s">
        <v>12</v>
      </c>
      <c r="B14" s="143"/>
      <c r="C14" s="143"/>
      <c r="D14" s="143"/>
      <c r="E14" s="143"/>
      <c r="F14" s="143"/>
      <c r="G14" s="143"/>
      <c r="H14" s="143"/>
      <c r="I14" s="143"/>
      <c r="J14" s="162"/>
      <c r="K14" s="162"/>
      <c r="L14" s="143"/>
      <c r="M14" s="144"/>
      <c r="N14" s="143"/>
      <c r="O14" s="143"/>
      <c r="P14" s="143"/>
      <c r="Q14" s="143"/>
      <c r="R14" s="143"/>
      <c r="S14" s="143"/>
      <c r="T14" s="143"/>
      <c r="U14" s="143"/>
      <c r="V14" s="162"/>
      <c r="W14" s="162"/>
      <c r="X14" s="143"/>
      <c r="Y14" s="144"/>
      <c r="Z14" s="143"/>
      <c r="AA14" s="143"/>
      <c r="AB14" s="143"/>
      <c r="AC14" s="143"/>
      <c r="AD14" s="143"/>
      <c r="AE14" s="143"/>
      <c r="AF14" s="143"/>
      <c r="AG14" s="143"/>
      <c r="AH14" s="162"/>
      <c r="AI14" s="162"/>
      <c r="AJ14" s="143"/>
      <c r="AK14" s="144"/>
      <c r="AL14" s="143"/>
      <c r="AM14" s="143"/>
      <c r="AN14" s="143"/>
      <c r="AO14" s="143"/>
      <c r="AP14" s="143"/>
      <c r="AQ14" s="143"/>
      <c r="AR14" s="143"/>
      <c r="AS14" s="143"/>
      <c r="AT14" s="162"/>
      <c r="AU14" s="162"/>
      <c r="AV14" s="143"/>
      <c r="AW14" s="144"/>
      <c r="AX14" s="143"/>
      <c r="AY14" s="143"/>
      <c r="AZ14" s="143"/>
      <c r="BA14" s="143"/>
      <c r="BB14" s="143"/>
      <c r="BC14" s="143"/>
      <c r="BD14" s="143"/>
      <c r="BE14" s="143"/>
      <c r="BF14" s="162"/>
      <c r="BG14" s="162"/>
      <c r="BH14" s="143"/>
      <c r="BI14" s="144"/>
      <c r="BJ14" s="143"/>
      <c r="BK14" s="143"/>
      <c r="BL14" s="143"/>
      <c r="BM14" s="143"/>
      <c r="BN14" s="143"/>
      <c r="BO14" s="143"/>
      <c r="BP14" s="143"/>
      <c r="BQ14" s="143"/>
      <c r="BR14" s="162"/>
      <c r="BS14" s="162"/>
      <c r="BT14" s="143"/>
      <c r="BU14" s="144"/>
      <c r="BV14" s="143"/>
      <c r="BW14" s="143"/>
      <c r="BX14" s="143"/>
      <c r="BY14" s="143"/>
      <c r="BZ14" s="143"/>
      <c r="CA14" s="145"/>
      <c r="CB14" s="145"/>
      <c r="CC14" s="145"/>
      <c r="CD14" s="145"/>
      <c r="CE14" s="145"/>
      <c r="CF14" s="145"/>
      <c r="CG14" s="144"/>
      <c r="CH14" s="143"/>
      <c r="CI14" s="143"/>
      <c r="CJ14" s="143"/>
      <c r="CK14" s="143"/>
      <c r="CL14" s="143"/>
      <c r="CM14" s="143"/>
      <c r="CN14" s="143"/>
      <c r="CO14" s="143"/>
      <c r="CP14" s="143"/>
      <c r="CQ14" s="143"/>
      <c r="CR14" s="143"/>
      <c r="CS14" s="144"/>
    </row>
    <row r="15" spans="1:97" x14ac:dyDescent="0.3">
      <c r="A15" s="141" t="s">
        <v>13</v>
      </c>
      <c r="B15" s="143"/>
      <c r="C15" s="143"/>
      <c r="D15" s="143"/>
      <c r="E15" s="143"/>
      <c r="F15" s="143"/>
      <c r="G15" s="143"/>
      <c r="H15" s="162"/>
      <c r="I15" s="143"/>
      <c r="J15" s="162"/>
      <c r="K15" s="143"/>
      <c r="L15" s="143"/>
      <c r="M15" s="144"/>
      <c r="N15" s="143"/>
      <c r="O15" s="143"/>
      <c r="P15" s="143"/>
      <c r="Q15" s="143"/>
      <c r="R15" s="143"/>
      <c r="S15" s="143"/>
      <c r="T15" s="162"/>
      <c r="U15" s="143"/>
      <c r="V15" s="162"/>
      <c r="W15" s="143"/>
      <c r="X15" s="143"/>
      <c r="Y15" s="144"/>
      <c r="Z15" s="143"/>
      <c r="AA15" s="143"/>
      <c r="AB15" s="143"/>
      <c r="AC15" s="143"/>
      <c r="AD15" s="143"/>
      <c r="AE15" s="143"/>
      <c r="AF15" s="162"/>
      <c r="AG15" s="143"/>
      <c r="AH15" s="162"/>
      <c r="AI15" s="143"/>
      <c r="AJ15" s="143"/>
      <c r="AK15" s="144"/>
      <c r="AL15" s="143"/>
      <c r="AM15" s="143"/>
      <c r="AN15" s="143"/>
      <c r="AO15" s="143"/>
      <c r="AP15" s="143"/>
      <c r="AQ15" s="143"/>
      <c r="AR15" s="162"/>
      <c r="AS15" s="143"/>
      <c r="AT15" s="162"/>
      <c r="AU15" s="143"/>
      <c r="AV15" s="143"/>
      <c r="AW15" s="144"/>
      <c r="AX15" s="143"/>
      <c r="AY15" s="143"/>
      <c r="AZ15" s="143"/>
      <c r="BA15" s="143"/>
      <c r="BB15" s="143"/>
      <c r="BC15" s="143"/>
      <c r="BD15" s="162"/>
      <c r="BE15" s="143"/>
      <c r="BF15" s="162"/>
      <c r="BG15" s="143"/>
      <c r="BH15" s="143"/>
      <c r="BI15" s="144"/>
      <c r="BJ15" s="143"/>
      <c r="BK15" s="143"/>
      <c r="BL15" s="143"/>
      <c r="BM15" s="143"/>
      <c r="BN15" s="143"/>
      <c r="BO15" s="143"/>
      <c r="BP15" s="49"/>
      <c r="BQ15" s="143"/>
      <c r="BR15" s="162"/>
      <c r="BS15" s="143"/>
      <c r="BT15" s="143"/>
      <c r="BU15" s="144"/>
      <c r="BV15" s="143"/>
      <c r="BW15" s="143"/>
      <c r="BX15" s="143"/>
      <c r="BY15" s="143"/>
      <c r="BZ15" s="143"/>
      <c r="CA15" s="145"/>
      <c r="CB15" s="145"/>
      <c r="CC15" s="145"/>
      <c r="CD15" s="145"/>
      <c r="CE15" s="145"/>
      <c r="CF15" s="145"/>
      <c r="CG15" s="144"/>
      <c r="CH15" s="143"/>
      <c r="CI15" s="143"/>
      <c r="CJ15" s="143"/>
      <c r="CK15" s="143"/>
      <c r="CL15" s="143"/>
      <c r="CM15" s="143"/>
      <c r="CN15" s="143"/>
      <c r="CO15" s="143"/>
      <c r="CP15" s="143"/>
      <c r="CQ15" s="143"/>
      <c r="CR15" s="143"/>
      <c r="CS15" s="144"/>
    </row>
    <row r="16" spans="1:97" ht="15.6" x14ac:dyDescent="0.3">
      <c r="A16" s="141" t="s">
        <v>14</v>
      </c>
      <c r="B16" s="143"/>
      <c r="C16" s="143"/>
      <c r="D16" s="143"/>
      <c r="E16" s="143"/>
      <c r="F16" s="143"/>
      <c r="G16" s="143"/>
      <c r="H16" s="143"/>
      <c r="I16" s="143"/>
      <c r="J16" s="162"/>
      <c r="K16" s="143"/>
      <c r="L16" s="143"/>
      <c r="M16" s="144"/>
      <c r="N16" s="143"/>
      <c r="O16" s="143"/>
      <c r="P16" s="143"/>
      <c r="Q16" s="143"/>
      <c r="R16" s="143"/>
      <c r="S16" s="143"/>
      <c r="T16" s="143"/>
      <c r="U16" s="143"/>
      <c r="V16" s="162"/>
      <c r="W16" s="143"/>
      <c r="X16" s="143"/>
      <c r="Y16" s="144"/>
      <c r="Z16" s="143"/>
      <c r="AA16" s="143"/>
      <c r="AB16" s="143"/>
      <c r="AC16" s="143"/>
      <c r="AD16" s="143"/>
      <c r="AE16" s="143"/>
      <c r="AF16" s="143"/>
      <c r="AG16" s="143"/>
      <c r="AH16" s="162"/>
      <c r="AI16" s="173"/>
      <c r="AJ16" s="173">
        <v>1</v>
      </c>
      <c r="AK16" s="144"/>
      <c r="AL16" s="143"/>
      <c r="AM16" s="173"/>
      <c r="AN16" s="173">
        <v>1</v>
      </c>
      <c r="AO16" s="143"/>
      <c r="AP16" s="173"/>
      <c r="AQ16" s="173">
        <v>1</v>
      </c>
      <c r="AR16" s="143"/>
      <c r="AS16" s="143"/>
      <c r="AT16" s="162"/>
      <c r="AU16" s="143"/>
      <c r="AV16" s="143"/>
      <c r="AW16" s="144"/>
      <c r="AX16" s="143"/>
      <c r="AY16" s="143"/>
      <c r="AZ16" s="143"/>
      <c r="BA16" s="143"/>
      <c r="BB16" s="143"/>
      <c r="BC16" s="143"/>
      <c r="BD16" s="143"/>
      <c r="BE16" s="143"/>
      <c r="BF16" s="162"/>
      <c r="BG16" s="143"/>
      <c r="BH16" s="143"/>
      <c r="BI16" s="144"/>
      <c r="BJ16" s="143"/>
      <c r="BK16" s="143"/>
      <c r="BL16" s="143"/>
      <c r="BM16" s="143"/>
      <c r="BN16" s="143"/>
      <c r="BO16" s="143"/>
      <c r="BP16" s="143"/>
      <c r="BQ16" s="143"/>
      <c r="BR16" s="162"/>
      <c r="BS16" s="143"/>
      <c r="BT16" s="143"/>
      <c r="BU16" s="144"/>
      <c r="BV16" s="143"/>
      <c r="BW16" s="143"/>
      <c r="BX16" s="174">
        <v>1</v>
      </c>
      <c r="BY16" s="143"/>
      <c r="BZ16" s="143"/>
      <c r="CA16" s="145"/>
      <c r="CB16" s="145"/>
      <c r="CC16" s="145"/>
      <c r="CD16" s="145"/>
      <c r="CE16" s="145"/>
      <c r="CF16" s="145"/>
      <c r="CG16" s="144"/>
      <c r="CH16" s="143"/>
      <c r="CI16" s="143"/>
      <c r="CJ16" s="143"/>
      <c r="CK16" s="143"/>
      <c r="CL16" s="143"/>
      <c r="CM16" s="143"/>
      <c r="CN16" s="143"/>
      <c r="CO16" s="143"/>
      <c r="CP16" s="143"/>
      <c r="CQ16" s="143"/>
      <c r="CR16" s="143"/>
      <c r="CS16" s="144"/>
    </row>
    <row r="17" spans="1:97" x14ac:dyDescent="0.3">
      <c r="A17" s="141" t="s">
        <v>15</v>
      </c>
      <c r="B17" s="143"/>
      <c r="C17" s="143"/>
      <c r="D17" s="143"/>
      <c r="E17" s="143"/>
      <c r="F17" s="143"/>
      <c r="G17" s="143"/>
      <c r="H17" s="143"/>
      <c r="I17" s="143"/>
      <c r="J17" s="162"/>
      <c r="K17" s="143"/>
      <c r="L17" s="143"/>
      <c r="M17" s="144"/>
      <c r="N17" s="143"/>
      <c r="O17" s="143"/>
      <c r="P17" s="143"/>
      <c r="Q17" s="143"/>
      <c r="R17" s="143"/>
      <c r="S17" s="143"/>
      <c r="T17" s="143"/>
      <c r="U17" s="143"/>
      <c r="V17" s="162"/>
      <c r="W17" s="143"/>
      <c r="X17" s="143"/>
      <c r="Y17" s="144"/>
      <c r="Z17" s="143"/>
      <c r="AA17" s="143"/>
      <c r="AB17" s="143"/>
      <c r="AC17" s="143"/>
      <c r="AD17" s="143"/>
      <c r="AE17" s="143"/>
      <c r="AF17" s="143"/>
      <c r="AG17" s="143"/>
      <c r="AH17" s="162"/>
      <c r="AI17" s="143"/>
      <c r="AJ17" s="143"/>
      <c r="AK17" s="144"/>
      <c r="AL17" s="143"/>
      <c r="AM17" s="143"/>
      <c r="AN17" s="143"/>
      <c r="AO17" s="143"/>
      <c r="AP17" s="143"/>
      <c r="AQ17" s="143"/>
      <c r="AR17" s="143"/>
      <c r="AS17" s="143"/>
      <c r="AT17" s="162"/>
      <c r="AU17" s="143"/>
      <c r="AV17" s="143"/>
      <c r="AW17" s="144"/>
      <c r="AX17" s="143"/>
      <c r="AY17" s="143"/>
      <c r="AZ17" s="143"/>
      <c r="BA17" s="143"/>
      <c r="BB17" s="143"/>
      <c r="BC17" s="143"/>
      <c r="BD17" s="143"/>
      <c r="BE17" s="143"/>
      <c r="BF17" s="162"/>
      <c r="BG17" s="143"/>
      <c r="BH17" s="143"/>
      <c r="BI17" s="144"/>
      <c r="BJ17" s="143"/>
      <c r="BK17" s="143"/>
      <c r="BL17" s="143"/>
      <c r="BM17" s="143"/>
      <c r="BN17" s="143"/>
      <c r="BO17" s="143"/>
      <c r="BP17" s="143"/>
      <c r="BQ17" s="143"/>
      <c r="BR17" s="162"/>
      <c r="BS17" s="143"/>
      <c r="BT17" s="143"/>
      <c r="BU17" s="144"/>
      <c r="BV17" s="143"/>
      <c r="BW17" s="143"/>
      <c r="BX17" s="143"/>
      <c r="BY17" s="143"/>
      <c r="BZ17" s="143"/>
      <c r="CA17" s="145"/>
      <c r="CB17" s="145"/>
      <c r="CC17" s="145"/>
      <c r="CD17" s="145"/>
      <c r="CE17" s="145"/>
      <c r="CF17" s="145"/>
      <c r="CG17" s="144"/>
      <c r="CH17" s="143"/>
      <c r="CI17" s="143"/>
      <c r="CJ17" s="143"/>
      <c r="CK17" s="143"/>
      <c r="CL17" s="143"/>
      <c r="CM17" s="143"/>
      <c r="CN17" s="143"/>
      <c r="CO17" s="143"/>
      <c r="CP17" s="143"/>
      <c r="CQ17" s="143"/>
      <c r="CR17" s="143"/>
      <c r="CS17" s="144"/>
    </row>
    <row r="18" spans="1:97" ht="15.6" x14ac:dyDescent="0.3">
      <c r="A18" s="141" t="s">
        <v>16</v>
      </c>
      <c r="B18" s="49"/>
      <c r="C18" s="150"/>
      <c r="D18" s="150"/>
      <c r="E18" s="150"/>
      <c r="F18" s="150"/>
      <c r="G18" s="150"/>
      <c r="H18" s="143"/>
      <c r="I18" s="143"/>
      <c r="J18" s="162"/>
      <c r="K18" s="143"/>
      <c r="L18" s="150"/>
      <c r="M18" s="151"/>
      <c r="N18" s="175"/>
      <c r="O18" s="150"/>
      <c r="P18" s="150"/>
      <c r="Q18" s="150"/>
      <c r="R18" s="150"/>
      <c r="S18" s="150"/>
      <c r="T18" s="143"/>
      <c r="U18" s="143"/>
      <c r="V18" s="162"/>
      <c r="W18" s="143"/>
      <c r="X18" s="143"/>
      <c r="Y18" s="151"/>
      <c r="Z18" s="49"/>
      <c r="AA18" s="150"/>
      <c r="AB18" s="150"/>
      <c r="AC18" s="150"/>
      <c r="AD18" s="150"/>
      <c r="AE18" s="143"/>
      <c r="AF18" s="143"/>
      <c r="AG18" s="143"/>
      <c r="AH18" s="162"/>
      <c r="AI18" s="143"/>
      <c r="AJ18" s="150"/>
      <c r="AK18" s="151"/>
      <c r="AL18" s="49"/>
      <c r="AM18" s="150"/>
      <c r="AN18" s="150"/>
      <c r="AO18" s="150"/>
      <c r="AP18" s="150"/>
      <c r="AQ18" s="150"/>
      <c r="AR18" s="143"/>
      <c r="AS18" s="143"/>
      <c r="AT18" s="162"/>
      <c r="AU18" s="143"/>
      <c r="AV18" s="150"/>
      <c r="AW18" s="151"/>
      <c r="AX18" s="49"/>
      <c r="AY18" s="150"/>
      <c r="AZ18" s="150"/>
      <c r="BA18" s="150"/>
      <c r="BB18" s="150"/>
      <c r="BC18" s="150"/>
      <c r="BD18" s="143"/>
      <c r="BE18" s="143"/>
      <c r="BF18" s="162"/>
      <c r="BG18" s="143"/>
      <c r="BH18" s="150"/>
      <c r="BI18" s="151"/>
      <c r="BJ18" s="49"/>
      <c r="BK18" s="150"/>
      <c r="BL18" s="150"/>
      <c r="BM18" s="150"/>
      <c r="BN18" s="150"/>
      <c r="BO18" s="150"/>
      <c r="BP18" s="150"/>
      <c r="BQ18" s="143"/>
      <c r="BR18" s="162"/>
      <c r="BS18" s="143"/>
      <c r="BT18" s="150"/>
      <c r="BU18" s="151"/>
      <c r="BV18" s="150"/>
      <c r="BW18" s="150"/>
      <c r="BX18" s="171">
        <v>1</v>
      </c>
      <c r="BY18" s="150"/>
      <c r="BZ18" s="150"/>
      <c r="CA18" s="152"/>
      <c r="CB18" s="152"/>
      <c r="CC18" s="152"/>
      <c r="CD18" s="152"/>
      <c r="CE18" s="152"/>
      <c r="CF18" s="152"/>
      <c r="CG18" s="151"/>
      <c r="CH18" s="150"/>
      <c r="CI18" s="150"/>
      <c r="CJ18" s="150"/>
      <c r="CK18" s="150"/>
      <c r="CL18" s="150"/>
      <c r="CM18" s="150"/>
      <c r="CN18" s="150"/>
      <c r="CO18" s="150"/>
      <c r="CP18" s="150"/>
      <c r="CQ18" s="150"/>
      <c r="CR18" s="150"/>
      <c r="CS18" s="151"/>
    </row>
    <row r="19" spans="1:97" x14ac:dyDescent="0.3">
      <c r="A19" s="141" t="s">
        <v>130</v>
      </c>
      <c r="B19" s="153"/>
      <c r="C19" s="153"/>
      <c r="D19" s="153"/>
      <c r="E19" s="153"/>
      <c r="F19" s="153"/>
      <c r="G19" s="153"/>
      <c r="H19" s="133"/>
      <c r="I19" s="133"/>
      <c r="J19" s="162"/>
      <c r="K19" s="133"/>
      <c r="L19" s="153"/>
      <c r="M19" s="151"/>
      <c r="N19" s="153"/>
      <c r="O19" s="153"/>
      <c r="P19" s="153"/>
      <c r="Q19" s="153"/>
      <c r="R19" s="153"/>
      <c r="S19" s="153"/>
      <c r="T19" s="133"/>
      <c r="U19" s="133"/>
      <c r="V19" s="162"/>
      <c r="W19" s="133"/>
      <c r="X19" s="133"/>
      <c r="Y19" s="151"/>
      <c r="Z19" s="153"/>
      <c r="AA19" s="153"/>
      <c r="AB19" s="153"/>
      <c r="AC19" s="150"/>
      <c r="AD19" s="153"/>
      <c r="AE19" s="133"/>
      <c r="AF19" s="133"/>
      <c r="AG19" s="133"/>
      <c r="AH19" s="162"/>
      <c r="AI19" s="133"/>
      <c r="AJ19" s="153"/>
      <c r="AK19" s="151"/>
      <c r="AL19" s="153"/>
      <c r="AM19" s="153"/>
      <c r="AN19" s="153"/>
      <c r="AO19" s="153"/>
      <c r="AP19" s="153"/>
      <c r="AQ19" s="153"/>
      <c r="AR19" s="133"/>
      <c r="AS19" s="133"/>
      <c r="AT19" s="162"/>
      <c r="AU19" s="133"/>
      <c r="AV19" s="153"/>
      <c r="AW19" s="151"/>
      <c r="AX19" s="153"/>
      <c r="AY19" s="153"/>
      <c r="AZ19" s="153"/>
      <c r="BA19" s="153"/>
      <c r="BB19" s="153"/>
      <c r="BC19" s="153"/>
      <c r="BD19" s="133"/>
      <c r="BE19" s="133"/>
      <c r="BF19" s="162"/>
      <c r="BG19" s="133"/>
      <c r="BH19" s="153"/>
      <c r="BI19" s="151"/>
      <c r="BJ19" s="153"/>
      <c r="BK19" s="153"/>
      <c r="BL19" s="153"/>
      <c r="BM19" s="153"/>
      <c r="BN19" s="153"/>
      <c r="BO19" s="153"/>
      <c r="BP19" s="153"/>
      <c r="BQ19" s="133"/>
      <c r="BR19" s="162"/>
      <c r="BS19" s="133"/>
      <c r="BT19" s="153"/>
      <c r="BU19" s="151"/>
      <c r="BV19" s="153"/>
      <c r="BW19" s="153"/>
      <c r="BX19" s="153"/>
      <c r="BY19" s="153"/>
      <c r="BZ19" s="153"/>
      <c r="CA19" s="155"/>
      <c r="CB19" s="155"/>
      <c r="CC19" s="155"/>
      <c r="CD19" s="155"/>
      <c r="CE19" s="155"/>
      <c r="CF19" s="155"/>
      <c r="CG19" s="151"/>
      <c r="CH19" s="153"/>
      <c r="CI19" s="153"/>
      <c r="CJ19" s="153"/>
      <c r="CK19" s="153"/>
      <c r="CL19" s="153"/>
      <c r="CM19" s="153"/>
      <c r="CN19" s="153"/>
      <c r="CO19" s="153"/>
      <c r="CP19" s="153"/>
      <c r="CQ19" s="153"/>
      <c r="CR19" s="153"/>
      <c r="CS19" s="151"/>
    </row>
    <row r="20" spans="1:97" ht="15.6" x14ac:dyDescent="0.3">
      <c r="A20" s="141" t="s">
        <v>134</v>
      </c>
      <c r="B20" s="162"/>
      <c r="C20" s="133"/>
      <c r="D20" s="133"/>
      <c r="E20" s="133"/>
      <c r="F20" s="133"/>
      <c r="G20" s="133"/>
      <c r="H20" s="133"/>
      <c r="I20" s="133"/>
      <c r="J20" s="133"/>
      <c r="K20" s="133"/>
      <c r="L20" s="133"/>
      <c r="M20" s="151"/>
      <c r="N20" s="162"/>
      <c r="O20" s="133"/>
      <c r="P20" s="133"/>
      <c r="Q20" s="133"/>
      <c r="R20" s="133"/>
      <c r="S20" s="133"/>
      <c r="T20" s="133"/>
      <c r="U20" s="133"/>
      <c r="V20" s="133"/>
      <c r="W20" s="133"/>
      <c r="X20" s="133"/>
      <c r="Y20" s="151"/>
      <c r="Z20" s="162"/>
      <c r="AA20" s="171">
        <v>1</v>
      </c>
      <c r="AB20" s="133"/>
      <c r="AC20" s="143"/>
      <c r="AD20" s="133"/>
      <c r="AE20" s="133"/>
      <c r="AF20" s="133"/>
      <c r="AG20" s="133"/>
      <c r="AH20" s="133"/>
      <c r="AI20" s="133"/>
      <c r="AJ20" s="133"/>
      <c r="AK20" s="151"/>
      <c r="AL20" s="162"/>
      <c r="AM20" s="133"/>
      <c r="AN20" s="133"/>
      <c r="AO20" s="133"/>
      <c r="AP20" s="133"/>
      <c r="AQ20" s="133"/>
      <c r="AR20" s="133"/>
      <c r="AS20" s="133"/>
      <c r="AT20" s="133"/>
      <c r="AU20" s="133"/>
      <c r="AV20" s="133"/>
      <c r="AW20" s="151"/>
      <c r="AX20" s="162"/>
      <c r="AY20" s="133"/>
      <c r="AZ20" s="133"/>
      <c r="BA20" s="133"/>
      <c r="BB20" s="133"/>
      <c r="BC20" s="133"/>
      <c r="BD20" s="133"/>
      <c r="BE20" s="133"/>
      <c r="BF20" s="133"/>
      <c r="BG20" s="133"/>
      <c r="BH20" s="133"/>
      <c r="BI20" s="151"/>
      <c r="BJ20" s="162"/>
      <c r="BK20" s="133"/>
      <c r="BL20" s="133"/>
      <c r="BM20" s="133"/>
      <c r="BN20" s="133"/>
      <c r="BO20" s="133"/>
      <c r="BP20" s="133"/>
      <c r="BQ20" s="133"/>
      <c r="BR20" s="133"/>
      <c r="BS20" s="133"/>
      <c r="BT20" s="133"/>
      <c r="BU20" s="151"/>
      <c r="BV20" s="133"/>
      <c r="BW20" s="133"/>
      <c r="BX20" s="133"/>
      <c r="BY20" s="133"/>
      <c r="BZ20" s="133"/>
      <c r="CA20" s="155"/>
      <c r="CB20" s="155"/>
      <c r="CC20" s="155"/>
      <c r="CD20" s="155"/>
      <c r="CE20" s="155"/>
      <c r="CF20" s="155"/>
      <c r="CG20" s="151"/>
      <c r="CH20" s="133"/>
      <c r="CI20" s="133"/>
      <c r="CJ20" s="133"/>
      <c r="CK20" s="133"/>
      <c r="CL20" s="133"/>
      <c r="CM20" s="133"/>
      <c r="CN20" s="133"/>
      <c r="CO20" s="133"/>
      <c r="CP20" s="133"/>
      <c r="CQ20" s="133"/>
      <c r="CR20" s="133"/>
      <c r="CS20" s="151">
        <v>0</v>
      </c>
    </row>
    <row r="21" spans="1:97" x14ac:dyDescent="0.3">
      <c r="B21" s="118"/>
      <c r="C21" s="208" t="s">
        <v>547</v>
      </c>
      <c r="D21" s="176"/>
      <c r="E21" s="176"/>
      <c r="F21" s="177"/>
      <c r="G21" s="209"/>
      <c r="L21" s="48"/>
      <c r="M21" s="48"/>
    </row>
    <row r="22" spans="1:97" x14ac:dyDescent="0.3">
      <c r="C22" s="18" t="s">
        <v>411</v>
      </c>
      <c r="D22" s="18"/>
      <c r="E22" s="18"/>
      <c r="F22" s="18"/>
      <c r="G22" s="205"/>
      <c r="H22" s="205"/>
      <c r="I22" s="205"/>
      <c r="J22" s="205"/>
      <c r="K22" s="205"/>
      <c r="L22" s="206"/>
      <c r="M22" s="206"/>
      <c r="N22" s="206"/>
      <c r="O22" s="207"/>
      <c r="P22" s="207"/>
      <c r="Q22" s="207"/>
      <c r="R22" s="207"/>
      <c r="S22" s="207"/>
      <c r="T22" s="207"/>
      <c r="U22" s="207"/>
      <c r="V22" s="207"/>
      <c r="W22" s="207"/>
      <c r="X22" s="207"/>
      <c r="Y22" s="207"/>
      <c r="Z22" s="207"/>
      <c r="AA22" s="207"/>
      <c r="AB22" s="207"/>
      <c r="AC22" s="207"/>
      <c r="AD22" s="207"/>
      <c r="AE22" s="207"/>
      <c r="AF22" s="207"/>
      <c r="AG22" s="207"/>
      <c r="AH22" s="207"/>
      <c r="AI22" s="207"/>
    </row>
    <row r="23" spans="1:97" x14ac:dyDescent="0.3">
      <c r="C23" s="26"/>
      <c r="H23" s="4"/>
      <c r="I23" s="4"/>
      <c r="J23" s="4"/>
      <c r="K23" s="4"/>
      <c r="AB23" s="202"/>
      <c r="AC23" s="202"/>
      <c r="AD23" s="202"/>
      <c r="AE23" s="202"/>
      <c r="AF23" s="202"/>
      <c r="AO23" s="49"/>
      <c r="AP23" s="49"/>
    </row>
    <row r="24" spans="1:97" x14ac:dyDescent="0.3">
      <c r="H24" s="4"/>
      <c r="I24" s="4"/>
      <c r="J24" s="4"/>
      <c r="K24" s="4"/>
      <c r="AB24" s="203"/>
      <c r="AC24" s="204"/>
      <c r="AD24" s="202"/>
      <c r="AE24" s="202"/>
      <c r="AF24" s="202"/>
      <c r="BO24" s="49"/>
      <c r="BP24" s="49"/>
    </row>
    <row r="25" spans="1:97" x14ac:dyDescent="0.3">
      <c r="H25" s="4"/>
      <c r="I25" s="4"/>
      <c r="J25" s="4"/>
      <c r="K25" s="4"/>
      <c r="AB25" s="202"/>
      <c r="AC25" s="202"/>
      <c r="AD25" s="202"/>
      <c r="AE25" s="202"/>
      <c r="AF25" s="202"/>
    </row>
    <row r="26" spans="1:97" x14ac:dyDescent="0.3">
      <c r="H26" s="4"/>
      <c r="I26" s="4"/>
      <c r="J26" s="4"/>
      <c r="K26" s="4"/>
    </row>
    <row r="28" spans="1:97" x14ac:dyDescent="0.3">
      <c r="H28" s="4"/>
      <c r="I28" s="4"/>
      <c r="J28" s="4"/>
      <c r="K28" s="4"/>
    </row>
    <row r="29" spans="1:97" x14ac:dyDescent="0.3">
      <c r="H29" s="4"/>
      <c r="I29" s="4"/>
      <c r="J29" s="4"/>
      <c r="K29" s="4"/>
    </row>
    <row r="30" spans="1:97" x14ac:dyDescent="0.3">
      <c r="H30" s="4"/>
      <c r="I30" s="4"/>
      <c r="J30" s="4"/>
      <c r="K30" s="4"/>
    </row>
    <row r="31" spans="1:97" x14ac:dyDescent="0.3">
      <c r="H31" s="4"/>
      <c r="I31" s="4"/>
      <c r="J31" s="4"/>
      <c r="K31" s="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45F84-5ED8-49DB-8A9F-757C5D54247C}">
  <dimension ref="A1:CS38"/>
  <sheetViews>
    <sheetView zoomScaleNormal="100" workbookViewId="0"/>
  </sheetViews>
  <sheetFormatPr defaultRowHeight="14.4" x14ac:dyDescent="0.3"/>
  <cols>
    <col min="1" max="1" width="22.5546875" customWidth="1"/>
    <col min="2" max="2" width="11.44140625" customWidth="1"/>
  </cols>
  <sheetData>
    <row r="1" spans="1:97" x14ac:dyDescent="0.3">
      <c r="A1" s="133" t="s">
        <v>412</v>
      </c>
      <c r="B1" s="133" t="s">
        <v>157</v>
      </c>
      <c r="C1" s="133" t="s">
        <v>126</v>
      </c>
      <c r="D1" s="133" t="s">
        <v>127</v>
      </c>
      <c r="E1" s="133" t="s">
        <v>161</v>
      </c>
      <c r="F1" s="133" t="s">
        <v>163</v>
      </c>
      <c r="G1" s="133" t="s">
        <v>165</v>
      </c>
      <c r="H1" s="133" t="s">
        <v>167</v>
      </c>
      <c r="I1" s="133" t="s">
        <v>105</v>
      </c>
      <c r="J1" s="133" t="s">
        <v>84</v>
      </c>
      <c r="K1" s="133" t="s">
        <v>78</v>
      </c>
      <c r="L1" s="133" t="s">
        <v>65</v>
      </c>
      <c r="M1" s="133" t="s">
        <v>172</v>
      </c>
      <c r="N1" s="133" t="s">
        <v>67</v>
      </c>
      <c r="O1" s="133" t="s">
        <v>175</v>
      </c>
      <c r="P1" s="133" t="s">
        <v>177</v>
      </c>
      <c r="Q1" s="133" t="s">
        <v>91</v>
      </c>
      <c r="R1" s="133" t="s">
        <v>117</v>
      </c>
      <c r="S1" s="133" t="s">
        <v>100</v>
      </c>
      <c r="T1" s="133" t="s">
        <v>182</v>
      </c>
      <c r="U1" s="133" t="s">
        <v>102</v>
      </c>
      <c r="V1" s="133" t="s">
        <v>133</v>
      </c>
      <c r="W1" s="133" t="s">
        <v>123</v>
      </c>
      <c r="X1" s="133" t="s">
        <v>187</v>
      </c>
      <c r="Y1" s="133" t="s">
        <v>188</v>
      </c>
      <c r="Z1" s="133" t="s">
        <v>76</v>
      </c>
      <c r="AA1" s="133" t="s">
        <v>94</v>
      </c>
      <c r="AB1" s="133" t="s">
        <v>99</v>
      </c>
      <c r="AC1" s="133" t="s">
        <v>77</v>
      </c>
      <c r="AD1" s="133" t="s">
        <v>66</v>
      </c>
      <c r="AE1" s="133" t="s">
        <v>110</v>
      </c>
      <c r="AF1" s="133" t="s">
        <v>85</v>
      </c>
      <c r="AG1" s="133" t="s">
        <v>86</v>
      </c>
      <c r="AH1" s="133" t="s">
        <v>195</v>
      </c>
      <c r="AI1" s="133" t="s">
        <v>197</v>
      </c>
      <c r="AJ1" s="133" t="s">
        <v>199</v>
      </c>
      <c r="AK1" s="133" t="s">
        <v>200</v>
      </c>
      <c r="AL1" s="133" t="s">
        <v>202</v>
      </c>
      <c r="AM1" s="133" t="s">
        <v>204</v>
      </c>
      <c r="AN1" s="133" t="s">
        <v>206</v>
      </c>
      <c r="AO1" s="133" t="s">
        <v>208</v>
      </c>
      <c r="AP1" s="133" t="s">
        <v>210</v>
      </c>
      <c r="AQ1" s="133" t="s">
        <v>212</v>
      </c>
      <c r="AR1" s="133" t="s">
        <v>214</v>
      </c>
      <c r="AS1" s="133" t="s">
        <v>216</v>
      </c>
      <c r="AT1" s="133" t="s">
        <v>218</v>
      </c>
      <c r="AU1" s="133" t="s">
        <v>220</v>
      </c>
      <c r="AV1" s="133" t="s">
        <v>222</v>
      </c>
      <c r="AW1" s="133" t="s">
        <v>223</v>
      </c>
      <c r="AX1" s="133" t="s">
        <v>225</v>
      </c>
      <c r="AY1" s="133" t="s">
        <v>227</v>
      </c>
      <c r="AZ1" s="133" t="s">
        <v>229</v>
      </c>
      <c r="BA1" s="133" t="s">
        <v>231</v>
      </c>
      <c r="BB1" s="133" t="s">
        <v>233</v>
      </c>
      <c r="BC1" s="133" t="s">
        <v>235</v>
      </c>
      <c r="BD1" s="133" t="s">
        <v>237</v>
      </c>
      <c r="BE1" s="133" t="s">
        <v>239</v>
      </c>
      <c r="BF1" s="133" t="s">
        <v>241</v>
      </c>
      <c r="BG1" s="133" t="s">
        <v>243</v>
      </c>
      <c r="BH1" s="133" t="s">
        <v>245</v>
      </c>
      <c r="BI1" s="133" t="s">
        <v>246</v>
      </c>
      <c r="BJ1" s="133" t="s">
        <v>79</v>
      </c>
      <c r="BK1" s="133" t="s">
        <v>68</v>
      </c>
      <c r="BL1" s="133" t="s">
        <v>250</v>
      </c>
      <c r="BM1" s="133" t="s">
        <v>252</v>
      </c>
      <c r="BN1" s="133" t="s">
        <v>113</v>
      </c>
      <c r="BO1" s="133" t="s">
        <v>255</v>
      </c>
      <c r="BP1" s="133" t="s">
        <v>257</v>
      </c>
      <c r="BQ1" s="133" t="s">
        <v>259</v>
      </c>
      <c r="BR1" s="133" t="s">
        <v>98</v>
      </c>
      <c r="BS1" s="133" t="s">
        <v>262</v>
      </c>
      <c r="BT1" s="133" t="s">
        <v>264</v>
      </c>
      <c r="BU1" s="133" t="s">
        <v>265</v>
      </c>
      <c r="BV1" s="133" t="s">
        <v>267</v>
      </c>
      <c r="BW1" s="133" t="s">
        <v>269</v>
      </c>
      <c r="BX1" s="133" t="s">
        <v>271</v>
      </c>
      <c r="BY1" s="133" t="s">
        <v>273</v>
      </c>
      <c r="BZ1" s="133" t="s">
        <v>275</v>
      </c>
      <c r="CA1" s="133" t="s">
        <v>40</v>
      </c>
      <c r="CB1" s="133" t="s">
        <v>41</v>
      </c>
      <c r="CC1" s="133" t="s">
        <v>42</v>
      </c>
      <c r="CD1" s="133" t="s">
        <v>43</v>
      </c>
      <c r="CE1" s="133" t="s">
        <v>44</v>
      </c>
      <c r="CF1" s="133" t="s">
        <v>282</v>
      </c>
      <c r="CG1" s="133" t="s">
        <v>283</v>
      </c>
      <c r="CH1" s="133" t="s">
        <v>285</v>
      </c>
      <c r="CI1" s="133" t="s">
        <v>287</v>
      </c>
      <c r="CJ1" s="133" t="s">
        <v>289</v>
      </c>
      <c r="CK1" s="133" t="s">
        <v>291</v>
      </c>
      <c r="CL1" s="133" t="s">
        <v>293</v>
      </c>
      <c r="CM1" s="133" t="s">
        <v>295</v>
      </c>
      <c r="CN1" s="133" t="s">
        <v>297</v>
      </c>
      <c r="CO1" s="133" t="s">
        <v>299</v>
      </c>
      <c r="CP1" s="133" t="s">
        <v>301</v>
      </c>
      <c r="CQ1" s="133" t="s">
        <v>302</v>
      </c>
      <c r="CR1" s="133" t="s">
        <v>303</v>
      </c>
      <c r="CS1" s="133" t="s">
        <v>304</v>
      </c>
    </row>
    <row r="2" spans="1:97" x14ac:dyDescent="0.3">
      <c r="A2" s="141" t="s">
        <v>58</v>
      </c>
      <c r="B2" s="143" t="s">
        <v>413</v>
      </c>
      <c r="C2" s="133"/>
      <c r="D2" s="178" t="s">
        <v>414</v>
      </c>
      <c r="E2" s="133"/>
      <c r="F2" s="133"/>
      <c r="G2" s="133"/>
      <c r="H2" s="133"/>
      <c r="I2" s="133"/>
      <c r="J2" s="133"/>
      <c r="K2" s="133"/>
      <c r="L2" s="179" t="s">
        <v>415</v>
      </c>
      <c r="M2" s="144" t="s">
        <v>416</v>
      </c>
      <c r="N2" s="179" t="s">
        <v>417</v>
      </c>
      <c r="O2" s="133"/>
      <c r="P2" s="180" t="s">
        <v>418</v>
      </c>
      <c r="Q2" s="178" t="s">
        <v>414</v>
      </c>
      <c r="R2" s="133"/>
      <c r="S2" s="133"/>
      <c r="T2" s="133"/>
      <c r="U2" s="133"/>
      <c r="V2" s="133"/>
      <c r="W2" s="133"/>
      <c r="X2" s="133"/>
      <c r="Y2" s="144" t="s">
        <v>416</v>
      </c>
      <c r="Z2" s="133"/>
      <c r="AA2" s="133"/>
      <c r="AB2" s="181" t="s">
        <v>419</v>
      </c>
      <c r="AC2" s="133"/>
      <c r="AD2" s="179" t="s">
        <v>415</v>
      </c>
      <c r="AE2" s="133"/>
      <c r="AF2" s="133"/>
      <c r="AG2" s="133"/>
      <c r="AH2" s="133"/>
      <c r="AI2" s="133"/>
      <c r="AJ2" s="133"/>
      <c r="AK2" s="144" t="s">
        <v>416</v>
      </c>
      <c r="AL2" s="133"/>
      <c r="AM2" s="133"/>
      <c r="AN2" s="133"/>
      <c r="AO2" s="133"/>
      <c r="AP2" s="133"/>
      <c r="AQ2" s="133"/>
      <c r="AR2" s="133"/>
      <c r="AS2" s="133"/>
      <c r="AT2" s="133"/>
      <c r="AU2" s="133"/>
      <c r="AV2" s="133"/>
      <c r="AW2" s="144" t="s">
        <v>416</v>
      </c>
      <c r="AX2" s="133"/>
      <c r="AY2" s="133"/>
      <c r="AZ2" s="133"/>
      <c r="BA2" s="133"/>
      <c r="BB2" s="133"/>
      <c r="BC2" s="133"/>
      <c r="BD2" s="133"/>
      <c r="BE2" s="133"/>
      <c r="BF2" s="133"/>
      <c r="BG2" s="133"/>
      <c r="BH2" s="133"/>
      <c r="BI2" s="144" t="s">
        <v>416</v>
      </c>
      <c r="BJ2" s="179" t="s">
        <v>420</v>
      </c>
      <c r="BK2" s="179" t="s">
        <v>420</v>
      </c>
      <c r="BL2" s="179" t="s">
        <v>420</v>
      </c>
      <c r="BM2" s="133"/>
      <c r="BN2" s="181" t="s">
        <v>421</v>
      </c>
      <c r="BO2" s="133"/>
      <c r="BP2" s="133"/>
      <c r="BQ2" s="133"/>
      <c r="BR2" s="133"/>
      <c r="BS2" s="133"/>
      <c r="BT2" s="133"/>
      <c r="BU2" s="144" t="s">
        <v>416</v>
      </c>
      <c r="BV2" s="133"/>
      <c r="BW2" s="133"/>
      <c r="BX2" s="133"/>
      <c r="BY2" s="133"/>
      <c r="BZ2" s="133"/>
      <c r="CA2" s="145" t="s">
        <v>416</v>
      </c>
      <c r="CB2" s="145" t="s">
        <v>416</v>
      </c>
      <c r="CC2" s="145" t="s">
        <v>416</v>
      </c>
      <c r="CD2" s="145" t="s">
        <v>416</v>
      </c>
      <c r="CE2" s="144" t="s">
        <v>416</v>
      </c>
      <c r="CF2" s="144" t="s">
        <v>416</v>
      </c>
      <c r="CG2" s="144" t="s">
        <v>416</v>
      </c>
      <c r="CH2" s="133"/>
      <c r="CI2" s="133"/>
      <c r="CJ2" s="133"/>
      <c r="CK2" s="133"/>
      <c r="CL2" s="133"/>
      <c r="CM2" s="133"/>
      <c r="CN2" s="133"/>
      <c r="CO2" s="133"/>
      <c r="CP2" s="133"/>
      <c r="CQ2" s="144" t="s">
        <v>422</v>
      </c>
      <c r="CR2" s="144" t="s">
        <v>422</v>
      </c>
      <c r="CS2" s="144" t="s">
        <v>416</v>
      </c>
    </row>
    <row r="3" spans="1:97" x14ac:dyDescent="0.3">
      <c r="A3" s="141" t="s">
        <v>130</v>
      </c>
      <c r="B3" s="133"/>
      <c r="C3" s="133"/>
      <c r="D3" s="133"/>
      <c r="E3" s="133"/>
      <c r="F3" s="133"/>
      <c r="G3" s="179" t="s">
        <v>423</v>
      </c>
      <c r="H3" s="133"/>
      <c r="I3" s="133"/>
      <c r="J3" s="133"/>
      <c r="K3" s="133"/>
      <c r="L3" s="133"/>
      <c r="M3" s="144" t="s">
        <v>416</v>
      </c>
      <c r="N3" s="133"/>
      <c r="O3" s="133"/>
      <c r="P3" s="179" t="s">
        <v>423</v>
      </c>
      <c r="Q3" s="133"/>
      <c r="R3" s="179" t="s">
        <v>423</v>
      </c>
      <c r="S3" s="179" t="s">
        <v>423</v>
      </c>
      <c r="T3" s="133"/>
      <c r="U3" s="179" t="s">
        <v>415</v>
      </c>
      <c r="V3" s="179" t="s">
        <v>417</v>
      </c>
      <c r="W3" s="133"/>
      <c r="X3" s="133"/>
      <c r="Y3" s="144" t="s">
        <v>416</v>
      </c>
      <c r="Z3" s="133"/>
      <c r="AA3" s="133"/>
      <c r="AB3" s="181" t="s">
        <v>419</v>
      </c>
      <c r="AC3" s="133"/>
      <c r="AD3" s="179" t="s">
        <v>415</v>
      </c>
      <c r="AE3" s="133"/>
      <c r="AF3" s="133"/>
      <c r="AG3" s="133"/>
      <c r="AH3" s="133"/>
      <c r="AI3" s="133"/>
      <c r="AJ3" s="133"/>
      <c r="AK3" s="144" t="s">
        <v>416</v>
      </c>
      <c r="AL3" s="133"/>
      <c r="AM3" s="133"/>
      <c r="AN3" s="133"/>
      <c r="AO3" s="133"/>
      <c r="AP3" s="133"/>
      <c r="AQ3" s="133"/>
      <c r="AR3" s="133"/>
      <c r="AS3" s="133"/>
      <c r="AT3" s="133"/>
      <c r="AU3" s="179" t="s">
        <v>423</v>
      </c>
      <c r="AV3" s="133"/>
      <c r="AW3" s="144" t="s">
        <v>416</v>
      </c>
      <c r="AX3" s="133"/>
      <c r="AY3" s="133"/>
      <c r="AZ3" s="133"/>
      <c r="BA3" s="133"/>
      <c r="BB3" s="133"/>
      <c r="BC3" s="133"/>
      <c r="BD3" s="133"/>
      <c r="BE3" s="133"/>
      <c r="BF3" s="179" t="s">
        <v>423</v>
      </c>
      <c r="BG3" s="133"/>
      <c r="BH3" s="133"/>
      <c r="BI3" s="144" t="s">
        <v>416</v>
      </c>
      <c r="BJ3" s="179" t="s">
        <v>420</v>
      </c>
      <c r="BK3" s="179" t="s">
        <v>420</v>
      </c>
      <c r="BL3" s="179" t="s">
        <v>420</v>
      </c>
      <c r="BM3" s="133"/>
      <c r="BN3" s="181" t="s">
        <v>421</v>
      </c>
      <c r="BO3" s="133"/>
      <c r="BP3" s="179" t="s">
        <v>423</v>
      </c>
      <c r="BQ3" s="133"/>
      <c r="BR3" s="133"/>
      <c r="BS3" s="133"/>
      <c r="BT3" s="133"/>
      <c r="BU3" s="144" t="s">
        <v>416</v>
      </c>
      <c r="BV3" s="133"/>
      <c r="BW3" s="133"/>
      <c r="BX3" s="133"/>
      <c r="BY3" s="133"/>
      <c r="BZ3" s="133"/>
      <c r="CA3" s="145" t="s">
        <v>416</v>
      </c>
      <c r="CB3" s="145" t="s">
        <v>416</v>
      </c>
      <c r="CC3" s="145" t="s">
        <v>416</v>
      </c>
      <c r="CD3" s="145" t="s">
        <v>416</v>
      </c>
      <c r="CE3" s="144" t="s">
        <v>416</v>
      </c>
      <c r="CF3" s="144" t="s">
        <v>416</v>
      </c>
      <c r="CG3" s="144" t="s">
        <v>416</v>
      </c>
      <c r="CH3" s="133"/>
      <c r="CI3" s="133"/>
      <c r="CJ3" s="133"/>
      <c r="CK3" s="133"/>
      <c r="CL3" s="133"/>
      <c r="CM3" s="179" t="s">
        <v>423</v>
      </c>
      <c r="CN3" s="133"/>
      <c r="CO3" s="133"/>
      <c r="CP3" s="133"/>
      <c r="CQ3" s="144" t="s">
        <v>422</v>
      </c>
      <c r="CR3" s="144" t="s">
        <v>422</v>
      </c>
      <c r="CS3" s="144" t="s">
        <v>416</v>
      </c>
    </row>
    <row r="4" spans="1:97" x14ac:dyDescent="0.3">
      <c r="A4" s="141" t="s">
        <v>1</v>
      </c>
      <c r="B4" s="133"/>
      <c r="C4" s="133"/>
      <c r="D4" s="133"/>
      <c r="E4" s="133"/>
      <c r="F4" s="133"/>
      <c r="G4" s="179" t="s">
        <v>423</v>
      </c>
      <c r="H4" s="133"/>
      <c r="I4" s="133"/>
      <c r="J4" s="133"/>
      <c r="K4" s="179" t="s">
        <v>417</v>
      </c>
      <c r="L4" s="133"/>
      <c r="M4" s="144" t="s">
        <v>416</v>
      </c>
      <c r="N4" s="182"/>
      <c r="O4" s="133"/>
      <c r="P4" s="179" t="s">
        <v>423</v>
      </c>
      <c r="Q4" s="133"/>
      <c r="R4" s="179" t="s">
        <v>423</v>
      </c>
      <c r="S4" s="179" t="s">
        <v>423</v>
      </c>
      <c r="T4" s="133"/>
      <c r="U4" s="133"/>
      <c r="V4" s="180" t="s">
        <v>418</v>
      </c>
      <c r="W4" s="133"/>
      <c r="X4" s="133"/>
      <c r="Y4" s="144" t="s">
        <v>416</v>
      </c>
      <c r="Z4" s="179" t="s">
        <v>415</v>
      </c>
      <c r="AA4" s="183" t="s">
        <v>424</v>
      </c>
      <c r="AB4" s="181" t="s">
        <v>419</v>
      </c>
      <c r="AC4" s="179" t="s">
        <v>415</v>
      </c>
      <c r="AD4" s="183" t="s">
        <v>424</v>
      </c>
      <c r="AE4" s="133"/>
      <c r="AF4" s="133"/>
      <c r="AG4" s="133"/>
      <c r="AH4" s="133"/>
      <c r="AI4" s="133"/>
      <c r="AJ4" s="133"/>
      <c r="AK4" s="144" t="s">
        <v>416</v>
      </c>
      <c r="AL4" s="133"/>
      <c r="AM4" s="133"/>
      <c r="AN4" s="133"/>
      <c r="AO4" s="133"/>
      <c r="AP4" s="133"/>
      <c r="AQ4" s="133"/>
      <c r="AR4" s="133"/>
      <c r="AS4" s="133"/>
      <c r="AT4" s="133"/>
      <c r="AU4" s="179" t="s">
        <v>423</v>
      </c>
      <c r="AV4" s="133"/>
      <c r="AW4" s="144" t="s">
        <v>416</v>
      </c>
      <c r="AX4" s="133"/>
      <c r="AY4" s="133"/>
      <c r="AZ4" s="133"/>
      <c r="BA4" s="133"/>
      <c r="BB4" s="133"/>
      <c r="BC4" s="133"/>
      <c r="BD4" s="133"/>
      <c r="BE4" s="133"/>
      <c r="BF4" s="179" t="s">
        <v>423</v>
      </c>
      <c r="BG4" s="133"/>
      <c r="BH4" s="133"/>
      <c r="BI4" s="144" t="s">
        <v>416</v>
      </c>
      <c r="BJ4" s="179" t="s">
        <v>420</v>
      </c>
      <c r="BK4" s="179" t="s">
        <v>420</v>
      </c>
      <c r="BL4" s="179" t="s">
        <v>420</v>
      </c>
      <c r="BM4" s="133"/>
      <c r="BN4" s="181" t="s">
        <v>419</v>
      </c>
      <c r="BO4" s="133"/>
      <c r="BP4" s="179" t="s">
        <v>423</v>
      </c>
      <c r="BQ4" s="133"/>
      <c r="BR4" s="133"/>
      <c r="BS4" s="133"/>
      <c r="BT4" s="133"/>
      <c r="BU4" s="144" t="s">
        <v>416</v>
      </c>
      <c r="BV4" s="133"/>
      <c r="BW4" s="133"/>
      <c r="BX4" s="133"/>
      <c r="BY4" s="133"/>
      <c r="BZ4" s="133"/>
      <c r="CA4" s="145" t="s">
        <v>416</v>
      </c>
      <c r="CB4" s="145" t="s">
        <v>416</v>
      </c>
      <c r="CC4" s="145" t="s">
        <v>416</v>
      </c>
      <c r="CD4" s="145" t="s">
        <v>416</v>
      </c>
      <c r="CE4" s="144" t="s">
        <v>416</v>
      </c>
      <c r="CF4" s="144" t="s">
        <v>416</v>
      </c>
      <c r="CG4" s="144" t="s">
        <v>416</v>
      </c>
      <c r="CH4" s="133"/>
      <c r="CI4" s="133"/>
      <c r="CJ4" s="133"/>
      <c r="CK4" s="133"/>
      <c r="CL4" s="133"/>
      <c r="CM4" s="179" t="s">
        <v>423</v>
      </c>
      <c r="CN4" s="133"/>
      <c r="CO4" s="133"/>
      <c r="CP4" s="133"/>
      <c r="CQ4" s="144" t="s">
        <v>422</v>
      </c>
      <c r="CR4" s="144" t="s">
        <v>422</v>
      </c>
      <c r="CS4" s="144" t="s">
        <v>416</v>
      </c>
    </row>
    <row r="5" spans="1:97" x14ac:dyDescent="0.3">
      <c r="A5" s="141" t="s">
        <v>134</v>
      </c>
      <c r="B5" s="133"/>
      <c r="C5" s="133"/>
      <c r="D5" s="133"/>
      <c r="E5" s="133"/>
      <c r="F5" s="133"/>
      <c r="G5" s="179" t="s">
        <v>423</v>
      </c>
      <c r="H5" s="133"/>
      <c r="I5" s="133"/>
      <c r="J5" s="133"/>
      <c r="K5" s="179" t="s">
        <v>417</v>
      </c>
      <c r="L5" s="133"/>
      <c r="M5" s="144" t="s">
        <v>416</v>
      </c>
      <c r="N5" s="143"/>
      <c r="O5" s="133"/>
      <c r="P5" s="179" t="s">
        <v>423</v>
      </c>
      <c r="Q5" s="133"/>
      <c r="R5" s="179" t="s">
        <v>423</v>
      </c>
      <c r="S5" s="179" t="s">
        <v>423</v>
      </c>
      <c r="T5" s="133"/>
      <c r="U5" s="184" t="s">
        <v>425</v>
      </c>
      <c r="V5" s="133"/>
      <c r="W5" s="133"/>
      <c r="X5" s="133"/>
      <c r="Y5" s="144" t="s">
        <v>416</v>
      </c>
      <c r="Z5" s="179" t="s">
        <v>415</v>
      </c>
      <c r="AA5" s="183" t="s">
        <v>424</v>
      </c>
      <c r="AB5" s="181" t="s">
        <v>419</v>
      </c>
      <c r="AC5" s="133"/>
      <c r="AD5" s="179" t="s">
        <v>415</v>
      </c>
      <c r="AE5" s="133"/>
      <c r="AF5" s="133"/>
      <c r="AG5" s="133"/>
      <c r="AH5" s="133"/>
      <c r="AI5" s="133"/>
      <c r="AJ5" s="133"/>
      <c r="AK5" s="144" t="s">
        <v>416</v>
      </c>
      <c r="AL5" s="133"/>
      <c r="AM5" s="133"/>
      <c r="AN5" s="133"/>
      <c r="AO5" s="133"/>
      <c r="AP5" s="133"/>
      <c r="AQ5" s="133"/>
      <c r="AR5" s="133"/>
      <c r="AS5" s="133"/>
      <c r="AT5" s="133"/>
      <c r="AU5" s="179" t="s">
        <v>423</v>
      </c>
      <c r="AV5" s="133"/>
      <c r="AW5" s="144" t="s">
        <v>416</v>
      </c>
      <c r="AX5" s="133"/>
      <c r="AY5" s="133"/>
      <c r="AZ5" s="179" t="s">
        <v>425</v>
      </c>
      <c r="BA5" s="133"/>
      <c r="BB5" s="133"/>
      <c r="BC5" s="133"/>
      <c r="BD5" s="133"/>
      <c r="BE5" s="133"/>
      <c r="BF5" s="179" t="s">
        <v>423</v>
      </c>
      <c r="BG5" s="133"/>
      <c r="BH5" s="133"/>
      <c r="BI5" s="144" t="s">
        <v>416</v>
      </c>
      <c r="BJ5" s="179" t="s">
        <v>420</v>
      </c>
      <c r="BK5" s="179" t="s">
        <v>420</v>
      </c>
      <c r="BL5" s="179" t="s">
        <v>420</v>
      </c>
      <c r="BM5" s="133"/>
      <c r="BN5" s="181" t="s">
        <v>419</v>
      </c>
      <c r="BO5" s="133"/>
      <c r="BP5" s="179" t="s">
        <v>423</v>
      </c>
      <c r="BQ5" s="133"/>
      <c r="BR5" s="133"/>
      <c r="BS5" s="133"/>
      <c r="BT5" s="181" t="s">
        <v>419</v>
      </c>
      <c r="BU5" s="144" t="s">
        <v>416</v>
      </c>
      <c r="BV5" s="133"/>
      <c r="BW5" s="179" t="s">
        <v>425</v>
      </c>
      <c r="BX5" s="179" t="s">
        <v>425</v>
      </c>
      <c r="BY5" s="133"/>
      <c r="BZ5" s="133"/>
      <c r="CA5" s="180" t="s">
        <v>416</v>
      </c>
      <c r="CB5" s="145" t="s">
        <v>416</v>
      </c>
      <c r="CC5" s="185" t="s">
        <v>416</v>
      </c>
      <c r="CD5" s="178" t="s">
        <v>416</v>
      </c>
      <c r="CE5" s="144" t="s">
        <v>416</v>
      </c>
      <c r="CF5" s="144" t="s">
        <v>416</v>
      </c>
      <c r="CG5" s="144" t="s">
        <v>416</v>
      </c>
      <c r="CH5" s="133"/>
      <c r="CI5" s="133"/>
      <c r="CJ5" s="133"/>
      <c r="CK5" s="133"/>
      <c r="CL5" s="133"/>
      <c r="CM5" s="179" t="s">
        <v>423</v>
      </c>
      <c r="CN5" s="133"/>
      <c r="CO5" s="133"/>
      <c r="CP5" s="133"/>
      <c r="CQ5" s="144" t="s">
        <v>422</v>
      </c>
      <c r="CR5" s="144" t="s">
        <v>422</v>
      </c>
      <c r="CS5" s="144" t="s">
        <v>416</v>
      </c>
    </row>
    <row r="7" spans="1:97" x14ac:dyDescent="0.3">
      <c r="A7" s="133" t="s">
        <v>548</v>
      </c>
      <c r="B7" s="141" t="s">
        <v>157</v>
      </c>
      <c r="C7" s="141" t="s">
        <v>126</v>
      </c>
      <c r="D7" s="141" t="s">
        <v>127</v>
      </c>
      <c r="E7" s="141" t="s">
        <v>161</v>
      </c>
      <c r="F7" s="141" t="s">
        <v>163</v>
      </c>
      <c r="G7" s="172" t="s">
        <v>165</v>
      </c>
      <c r="H7" s="141" t="s">
        <v>167</v>
      </c>
      <c r="I7" s="141" t="s">
        <v>105</v>
      </c>
      <c r="J7" s="141" t="s">
        <v>84</v>
      </c>
      <c r="K7" s="141" t="s">
        <v>78</v>
      </c>
      <c r="L7" s="141" t="s">
        <v>65</v>
      </c>
      <c r="M7" s="142" t="s">
        <v>172</v>
      </c>
      <c r="N7" s="186" t="s">
        <v>67</v>
      </c>
      <c r="O7" s="141" t="s">
        <v>175</v>
      </c>
      <c r="P7" s="141" t="s">
        <v>177</v>
      </c>
      <c r="Q7" s="141" t="s">
        <v>91</v>
      </c>
      <c r="R7" s="141" t="s">
        <v>117</v>
      </c>
      <c r="S7" s="172" t="s">
        <v>100</v>
      </c>
      <c r="T7" s="141" t="s">
        <v>182</v>
      </c>
      <c r="U7" s="141" t="s">
        <v>102</v>
      </c>
      <c r="V7" s="186" t="s">
        <v>133</v>
      </c>
      <c r="W7" s="141" t="s">
        <v>123</v>
      </c>
      <c r="X7" s="141" t="s">
        <v>187</v>
      </c>
      <c r="Y7" s="142" t="s">
        <v>188</v>
      </c>
      <c r="Z7" s="141" t="s">
        <v>76</v>
      </c>
      <c r="AA7" s="141" t="s">
        <v>94</v>
      </c>
      <c r="AB7" s="187" t="s">
        <v>99</v>
      </c>
      <c r="AC7" s="141" t="s">
        <v>77</v>
      </c>
      <c r="AD7" s="141" t="s">
        <v>66</v>
      </c>
      <c r="AE7" s="141" t="s">
        <v>110</v>
      </c>
      <c r="AF7" s="141" t="s">
        <v>85</v>
      </c>
      <c r="AG7" s="141" t="s">
        <v>86</v>
      </c>
      <c r="AH7" s="141" t="s">
        <v>195</v>
      </c>
      <c r="AI7" s="141" t="s">
        <v>197</v>
      </c>
      <c r="AJ7" s="141" t="s">
        <v>199</v>
      </c>
      <c r="AK7" s="142" t="s">
        <v>200</v>
      </c>
      <c r="AL7" s="141" t="s">
        <v>202</v>
      </c>
      <c r="AM7" s="141" t="s">
        <v>204</v>
      </c>
      <c r="AN7" s="141" t="s">
        <v>206</v>
      </c>
      <c r="AO7" s="141" t="s">
        <v>208</v>
      </c>
      <c r="AP7" s="141" t="s">
        <v>210</v>
      </c>
      <c r="AQ7" s="141" t="s">
        <v>212</v>
      </c>
      <c r="AR7" s="141" t="s">
        <v>214</v>
      </c>
      <c r="AS7" s="141" t="s">
        <v>216</v>
      </c>
      <c r="AT7" s="141" t="s">
        <v>218</v>
      </c>
      <c r="AU7" s="141" t="s">
        <v>220</v>
      </c>
      <c r="AV7" s="141" t="s">
        <v>222</v>
      </c>
      <c r="AW7" s="142" t="s">
        <v>223</v>
      </c>
      <c r="AX7" s="141" t="s">
        <v>225</v>
      </c>
      <c r="AY7" s="141" t="s">
        <v>227</v>
      </c>
      <c r="AZ7" s="141" t="s">
        <v>229</v>
      </c>
      <c r="BA7" s="141" t="s">
        <v>231</v>
      </c>
      <c r="BB7" s="141" t="s">
        <v>233</v>
      </c>
      <c r="BC7" s="141" t="s">
        <v>235</v>
      </c>
      <c r="BD7" s="141" t="s">
        <v>237</v>
      </c>
      <c r="BE7" s="141" t="s">
        <v>239</v>
      </c>
      <c r="BF7" s="141" t="s">
        <v>241</v>
      </c>
      <c r="BG7" s="141" t="s">
        <v>243</v>
      </c>
      <c r="BH7" s="141" t="s">
        <v>245</v>
      </c>
      <c r="BI7" s="142" t="s">
        <v>246</v>
      </c>
      <c r="BJ7" s="141" t="s">
        <v>79</v>
      </c>
      <c r="BK7" s="141" t="s">
        <v>68</v>
      </c>
      <c r="BL7" s="141" t="s">
        <v>250</v>
      </c>
      <c r="BM7" s="141" t="s">
        <v>252</v>
      </c>
      <c r="BN7" s="187" t="s">
        <v>113</v>
      </c>
      <c r="BO7" s="141" t="s">
        <v>255</v>
      </c>
      <c r="BP7" s="141" t="s">
        <v>257</v>
      </c>
      <c r="BQ7" s="141" t="s">
        <v>259</v>
      </c>
      <c r="BR7" s="141" t="s">
        <v>98</v>
      </c>
      <c r="BS7" s="141" t="s">
        <v>262</v>
      </c>
      <c r="BT7" s="141" t="s">
        <v>264</v>
      </c>
      <c r="BU7" s="142" t="s">
        <v>265</v>
      </c>
      <c r="BV7" s="141" t="s">
        <v>267</v>
      </c>
      <c r="BW7" s="141" t="s">
        <v>269</v>
      </c>
      <c r="BX7" s="141" t="s">
        <v>271</v>
      </c>
      <c r="BY7" s="141" t="s">
        <v>273</v>
      </c>
      <c r="BZ7" s="141" t="s">
        <v>275</v>
      </c>
      <c r="CA7" s="141" t="s">
        <v>40</v>
      </c>
      <c r="CB7" s="141" t="s">
        <v>41</v>
      </c>
      <c r="CC7" s="141" t="s">
        <v>42</v>
      </c>
      <c r="CD7" s="141" t="s">
        <v>43</v>
      </c>
      <c r="CE7" s="141" t="s">
        <v>44</v>
      </c>
      <c r="CF7" s="141" t="s">
        <v>282</v>
      </c>
      <c r="CG7" s="142" t="s">
        <v>283</v>
      </c>
      <c r="CH7" s="141" t="s">
        <v>285</v>
      </c>
      <c r="CI7" s="141" t="s">
        <v>287</v>
      </c>
      <c r="CJ7" s="141" t="s">
        <v>289</v>
      </c>
      <c r="CK7" s="141" t="s">
        <v>291</v>
      </c>
      <c r="CL7" s="141" t="s">
        <v>293</v>
      </c>
      <c r="CM7" s="186" t="s">
        <v>295</v>
      </c>
      <c r="CN7" s="141" t="s">
        <v>297</v>
      </c>
      <c r="CO7" s="141" t="s">
        <v>299</v>
      </c>
      <c r="CP7" s="141" t="s">
        <v>301</v>
      </c>
      <c r="CQ7" s="141" t="s">
        <v>302</v>
      </c>
      <c r="CR7" s="141" t="s">
        <v>303</v>
      </c>
      <c r="CS7" s="142" t="s">
        <v>304</v>
      </c>
    </row>
    <row r="8" spans="1:97" x14ac:dyDescent="0.3">
      <c r="A8" s="141" t="s">
        <v>58</v>
      </c>
      <c r="B8" s="143" t="s">
        <v>413</v>
      </c>
      <c r="C8" s="188"/>
      <c r="D8" s="178" t="s">
        <v>414</v>
      </c>
      <c r="E8" s="189"/>
      <c r="F8" s="143"/>
      <c r="G8" s="143"/>
      <c r="H8" s="143"/>
      <c r="I8" s="143"/>
      <c r="J8" s="143"/>
      <c r="K8" s="143"/>
      <c r="L8" s="179" t="s">
        <v>415</v>
      </c>
      <c r="M8" s="144" t="s">
        <v>416</v>
      </c>
      <c r="N8" s="179" t="s">
        <v>417</v>
      </c>
      <c r="O8" s="143"/>
      <c r="P8" s="180" t="s">
        <v>418</v>
      </c>
      <c r="Q8" s="178" t="s">
        <v>414</v>
      </c>
      <c r="R8" s="190"/>
      <c r="S8" s="143"/>
      <c r="T8" s="143"/>
      <c r="U8" s="143"/>
      <c r="V8" s="143"/>
      <c r="W8" s="143"/>
      <c r="X8" s="143"/>
      <c r="Y8" s="144" t="s">
        <v>416</v>
      </c>
      <c r="Z8" s="143"/>
      <c r="AA8" s="143"/>
      <c r="AB8" s="181" t="s">
        <v>419</v>
      </c>
      <c r="AC8" s="143"/>
      <c r="AD8" s="179" t="s">
        <v>415</v>
      </c>
      <c r="AE8" s="143"/>
      <c r="AF8" s="143"/>
      <c r="AG8" s="143"/>
      <c r="AH8" s="189"/>
      <c r="AI8" s="143"/>
      <c r="AJ8" s="143"/>
      <c r="AK8" s="144" t="s">
        <v>416</v>
      </c>
      <c r="AL8" s="143"/>
      <c r="AM8" s="143"/>
      <c r="AN8" s="143"/>
      <c r="AO8" s="143"/>
      <c r="AP8" s="143"/>
      <c r="AQ8" s="143"/>
      <c r="AR8" s="143"/>
      <c r="AS8" s="143"/>
      <c r="AT8" s="143"/>
      <c r="AU8" s="143"/>
      <c r="AV8" s="143"/>
      <c r="AW8" s="144" t="s">
        <v>416</v>
      </c>
      <c r="AX8" s="143"/>
      <c r="AY8" s="143"/>
      <c r="AZ8" s="143"/>
      <c r="BA8" s="143"/>
      <c r="BB8" s="143"/>
      <c r="BC8" s="143"/>
      <c r="BD8" s="143"/>
      <c r="BE8" s="143"/>
      <c r="BF8" s="143"/>
      <c r="BG8" s="143"/>
      <c r="BH8" s="143"/>
      <c r="BI8" s="144" t="s">
        <v>416</v>
      </c>
      <c r="BJ8" s="179" t="s">
        <v>420</v>
      </c>
      <c r="BK8" s="179" t="s">
        <v>420</v>
      </c>
      <c r="BL8" s="179" t="s">
        <v>420</v>
      </c>
      <c r="BM8" s="143"/>
      <c r="BN8" s="181" t="s">
        <v>421</v>
      </c>
      <c r="BO8" s="143"/>
      <c r="BP8" s="143"/>
      <c r="BQ8" s="143"/>
      <c r="BR8" s="143"/>
      <c r="BS8" s="143"/>
      <c r="BT8" s="143"/>
      <c r="BU8" s="144" t="s">
        <v>416</v>
      </c>
      <c r="BV8" s="143"/>
      <c r="BW8" s="143"/>
      <c r="BX8" s="143"/>
      <c r="BY8" s="143"/>
      <c r="BZ8" s="143"/>
      <c r="CA8" s="145" t="s">
        <v>416</v>
      </c>
      <c r="CB8" s="145" t="s">
        <v>416</v>
      </c>
      <c r="CC8" s="145" t="s">
        <v>416</v>
      </c>
      <c r="CD8" s="145" t="s">
        <v>416</v>
      </c>
      <c r="CE8" s="144" t="s">
        <v>416</v>
      </c>
      <c r="CF8" s="144" t="s">
        <v>416</v>
      </c>
      <c r="CG8" s="144" t="s">
        <v>416</v>
      </c>
      <c r="CH8" s="143"/>
      <c r="CI8" s="143"/>
      <c r="CJ8" s="143"/>
      <c r="CK8" s="143"/>
      <c r="CL8" s="143"/>
      <c r="CM8" s="143"/>
      <c r="CN8" s="143"/>
      <c r="CO8" s="143"/>
      <c r="CP8" s="143"/>
      <c r="CQ8" s="144" t="s">
        <v>422</v>
      </c>
      <c r="CR8" s="144" t="s">
        <v>422</v>
      </c>
      <c r="CS8" s="144" t="s">
        <v>416</v>
      </c>
    </row>
    <row r="9" spans="1:97" x14ac:dyDescent="0.3">
      <c r="A9" s="141" t="s">
        <v>130</v>
      </c>
      <c r="B9" s="133"/>
      <c r="C9" s="133"/>
      <c r="D9" s="191"/>
      <c r="E9" s="133"/>
      <c r="F9" s="133"/>
      <c r="G9" s="179" t="s">
        <v>423</v>
      </c>
      <c r="H9" s="133"/>
      <c r="I9" s="133"/>
      <c r="J9" s="133"/>
      <c r="K9" s="133"/>
      <c r="L9" s="133"/>
      <c r="M9" s="144" t="s">
        <v>416</v>
      </c>
      <c r="N9" s="133"/>
      <c r="O9" s="133"/>
      <c r="P9" s="179" t="s">
        <v>423</v>
      </c>
      <c r="Q9" s="191"/>
      <c r="R9" s="179" t="s">
        <v>423</v>
      </c>
      <c r="S9" s="179" t="s">
        <v>423</v>
      </c>
      <c r="T9" s="133"/>
      <c r="U9" s="179" t="s">
        <v>415</v>
      </c>
      <c r="V9" s="179" t="s">
        <v>417</v>
      </c>
      <c r="W9" s="133"/>
      <c r="X9" s="133"/>
      <c r="Y9" s="144" t="s">
        <v>416</v>
      </c>
      <c r="Z9" s="133"/>
      <c r="AA9" s="192" t="s">
        <v>426</v>
      </c>
      <c r="AB9" s="181" t="s">
        <v>419</v>
      </c>
      <c r="AC9" s="133"/>
      <c r="AD9" s="179" t="s">
        <v>415</v>
      </c>
      <c r="AE9" s="133"/>
      <c r="AF9" s="133"/>
      <c r="AG9" s="133"/>
      <c r="AH9" s="133"/>
      <c r="AI9" s="133"/>
      <c r="AJ9" s="133"/>
      <c r="AK9" s="144" t="s">
        <v>416</v>
      </c>
      <c r="AL9" s="133"/>
      <c r="AM9" s="133"/>
      <c r="AN9" s="133"/>
      <c r="AO9" s="133"/>
      <c r="AP9" s="133"/>
      <c r="AQ9" s="133"/>
      <c r="AR9" s="133"/>
      <c r="AS9" s="133"/>
      <c r="AT9" s="133"/>
      <c r="AU9" s="179" t="s">
        <v>423</v>
      </c>
      <c r="AV9" s="162"/>
      <c r="AW9" s="144" t="s">
        <v>416</v>
      </c>
      <c r="AX9" s="133"/>
      <c r="AY9" s="133"/>
      <c r="AZ9" s="133"/>
      <c r="BA9" s="133"/>
      <c r="BB9" s="133"/>
      <c r="BC9" s="133"/>
      <c r="BD9" s="133"/>
      <c r="BE9" s="133"/>
      <c r="BF9" s="179" t="s">
        <v>423</v>
      </c>
      <c r="BG9" s="133"/>
      <c r="BH9" s="133"/>
      <c r="BI9" s="144" t="s">
        <v>416</v>
      </c>
      <c r="BJ9" s="179" t="s">
        <v>420</v>
      </c>
      <c r="BK9" s="179" t="s">
        <v>420</v>
      </c>
      <c r="BL9" s="179" t="s">
        <v>420</v>
      </c>
      <c r="BM9" s="133"/>
      <c r="BN9" s="181" t="s">
        <v>421</v>
      </c>
      <c r="BO9" s="133"/>
      <c r="BP9" s="179" t="s">
        <v>423</v>
      </c>
      <c r="BQ9" s="133"/>
      <c r="BR9" s="133"/>
      <c r="BS9" s="133"/>
      <c r="BT9" s="133"/>
      <c r="BU9" s="144" t="s">
        <v>416</v>
      </c>
      <c r="BV9" s="133"/>
      <c r="BW9" s="133"/>
      <c r="BX9" s="133"/>
      <c r="BY9" s="133"/>
      <c r="BZ9" s="133"/>
      <c r="CA9" s="145" t="s">
        <v>416</v>
      </c>
      <c r="CB9" s="145" t="s">
        <v>416</v>
      </c>
      <c r="CC9" s="145" t="s">
        <v>416</v>
      </c>
      <c r="CD9" s="145" t="s">
        <v>416</v>
      </c>
      <c r="CE9" s="144" t="s">
        <v>416</v>
      </c>
      <c r="CF9" s="144" t="s">
        <v>416</v>
      </c>
      <c r="CG9" s="144" t="s">
        <v>416</v>
      </c>
      <c r="CH9" s="133"/>
      <c r="CI9" s="133"/>
      <c r="CJ9" s="133"/>
      <c r="CK9" s="133"/>
      <c r="CL9" s="133"/>
      <c r="CM9" s="179" t="s">
        <v>423</v>
      </c>
      <c r="CN9" s="133"/>
      <c r="CO9" s="133"/>
      <c r="CP9" s="133"/>
      <c r="CQ9" s="144" t="s">
        <v>422</v>
      </c>
      <c r="CR9" s="144" t="s">
        <v>422</v>
      </c>
      <c r="CS9" s="144" t="s">
        <v>416</v>
      </c>
    </row>
    <row r="10" spans="1:97" x14ac:dyDescent="0.3">
      <c r="A10" s="141" t="s">
        <v>1</v>
      </c>
      <c r="B10" s="143"/>
      <c r="C10" s="143"/>
      <c r="D10" s="143"/>
      <c r="E10" s="143"/>
      <c r="F10" s="143"/>
      <c r="G10" s="179" t="s">
        <v>423</v>
      </c>
      <c r="H10" s="143"/>
      <c r="I10" s="143"/>
      <c r="J10" s="143"/>
      <c r="K10" s="179" t="s">
        <v>417</v>
      </c>
      <c r="L10" s="178" t="s">
        <v>414</v>
      </c>
      <c r="M10" s="144" t="s">
        <v>416</v>
      </c>
      <c r="N10" s="193" t="s">
        <v>427</v>
      </c>
      <c r="O10" s="143"/>
      <c r="P10" s="179" t="s">
        <v>423</v>
      </c>
      <c r="Q10" s="143"/>
      <c r="R10" s="179" t="s">
        <v>423</v>
      </c>
      <c r="S10" s="179" t="s">
        <v>423</v>
      </c>
      <c r="T10" s="143"/>
      <c r="U10" s="143"/>
      <c r="V10" s="193" t="s">
        <v>428</v>
      </c>
      <c r="W10" s="143"/>
      <c r="X10" s="143"/>
      <c r="Y10" s="144" t="s">
        <v>416</v>
      </c>
      <c r="Z10" s="179" t="s">
        <v>415</v>
      </c>
      <c r="AA10" s="194" t="s">
        <v>429</v>
      </c>
      <c r="AB10" s="181" t="s">
        <v>419</v>
      </c>
      <c r="AC10" s="179" t="s">
        <v>415</v>
      </c>
      <c r="AD10" s="194" t="s">
        <v>429</v>
      </c>
      <c r="AE10" s="143"/>
      <c r="AF10" s="143"/>
      <c r="AG10" s="143"/>
      <c r="AH10" s="143"/>
      <c r="AI10" s="143"/>
      <c r="AJ10" s="143"/>
      <c r="AK10" s="144" t="s">
        <v>416</v>
      </c>
      <c r="AL10" s="143"/>
      <c r="AM10" s="143"/>
      <c r="AN10" s="143"/>
      <c r="AO10" s="143"/>
      <c r="AP10" s="143"/>
      <c r="AQ10" s="143"/>
      <c r="AR10" s="143"/>
      <c r="AS10" s="143"/>
      <c r="AT10" s="143"/>
      <c r="AU10" s="179" t="s">
        <v>423</v>
      </c>
      <c r="AV10" s="180" t="s">
        <v>418</v>
      </c>
      <c r="AW10" s="144" t="s">
        <v>416</v>
      </c>
      <c r="AX10" s="143"/>
      <c r="AY10" s="143"/>
      <c r="AZ10" s="143"/>
      <c r="BA10" s="143"/>
      <c r="BB10" s="143"/>
      <c r="BC10" s="143"/>
      <c r="BD10" s="143"/>
      <c r="BE10" s="143"/>
      <c r="BF10" s="179" t="s">
        <v>423</v>
      </c>
      <c r="BG10" s="143"/>
      <c r="BH10" s="143"/>
      <c r="BI10" s="144" t="s">
        <v>416</v>
      </c>
      <c r="BJ10" s="179" t="s">
        <v>420</v>
      </c>
      <c r="BK10" s="179" t="s">
        <v>420</v>
      </c>
      <c r="BL10" s="179" t="s">
        <v>420</v>
      </c>
      <c r="BM10" s="143"/>
      <c r="BN10" s="181" t="s">
        <v>419</v>
      </c>
      <c r="BO10" s="143"/>
      <c r="BP10" s="179" t="s">
        <v>423</v>
      </c>
      <c r="BQ10" s="143"/>
      <c r="BR10" s="143"/>
      <c r="BS10" s="143"/>
      <c r="BT10" s="143"/>
      <c r="BU10" s="144" t="s">
        <v>416</v>
      </c>
      <c r="BV10" s="143"/>
      <c r="BW10" s="143"/>
      <c r="BX10" s="143"/>
      <c r="BY10" s="143"/>
      <c r="BZ10" s="143"/>
      <c r="CA10" s="145" t="s">
        <v>416</v>
      </c>
      <c r="CB10" s="145" t="s">
        <v>416</v>
      </c>
      <c r="CC10" s="145" t="s">
        <v>416</v>
      </c>
      <c r="CD10" s="145" t="s">
        <v>416</v>
      </c>
      <c r="CE10" s="144" t="s">
        <v>416</v>
      </c>
      <c r="CF10" s="144" t="s">
        <v>416</v>
      </c>
      <c r="CG10" s="144" t="s">
        <v>416</v>
      </c>
      <c r="CH10" s="143"/>
      <c r="CI10" s="143"/>
      <c r="CJ10" s="143"/>
      <c r="CK10" s="143"/>
      <c r="CL10" s="143"/>
      <c r="CM10" s="179" t="s">
        <v>423</v>
      </c>
      <c r="CN10" s="143"/>
      <c r="CO10" s="143"/>
      <c r="CP10" s="143"/>
      <c r="CQ10" s="144" t="s">
        <v>422</v>
      </c>
      <c r="CR10" s="144" t="s">
        <v>422</v>
      </c>
      <c r="CS10" s="144" t="s">
        <v>416</v>
      </c>
    </row>
    <row r="11" spans="1:97" x14ac:dyDescent="0.3">
      <c r="A11" s="141" t="s">
        <v>134</v>
      </c>
      <c r="B11" s="133"/>
      <c r="C11" s="133"/>
      <c r="D11" s="133"/>
      <c r="E11" s="133"/>
      <c r="F11" s="133"/>
      <c r="G11" s="179" t="s">
        <v>423</v>
      </c>
      <c r="H11" s="133"/>
      <c r="I11" s="133"/>
      <c r="J11" s="133"/>
      <c r="K11" s="179" t="s">
        <v>417</v>
      </c>
      <c r="L11" s="133"/>
      <c r="M11" s="144" t="s">
        <v>416</v>
      </c>
      <c r="N11" s="195" t="s">
        <v>430</v>
      </c>
      <c r="O11" s="133"/>
      <c r="P11" s="179" t="s">
        <v>423</v>
      </c>
      <c r="Q11" s="133"/>
      <c r="R11" s="179" t="s">
        <v>423</v>
      </c>
      <c r="S11" s="179" t="s">
        <v>423</v>
      </c>
      <c r="T11" s="196" t="s">
        <v>431</v>
      </c>
      <c r="U11" s="184" t="s">
        <v>425</v>
      </c>
      <c r="V11" s="195" t="s">
        <v>432</v>
      </c>
      <c r="W11" s="196" t="s">
        <v>431</v>
      </c>
      <c r="X11" s="196" t="s">
        <v>431</v>
      </c>
      <c r="Y11" s="144" t="s">
        <v>416</v>
      </c>
      <c r="Z11" s="179" t="s">
        <v>415</v>
      </c>
      <c r="AA11" s="194" t="s">
        <v>429</v>
      </c>
      <c r="AB11" s="181" t="s">
        <v>419</v>
      </c>
      <c r="AC11" s="192" t="s">
        <v>426</v>
      </c>
      <c r="AD11" s="179" t="s">
        <v>415</v>
      </c>
      <c r="AE11" s="180" t="s">
        <v>418</v>
      </c>
      <c r="AF11" s="133"/>
      <c r="AG11" s="133"/>
      <c r="AH11" s="178" t="s">
        <v>414</v>
      </c>
      <c r="AI11" s="133"/>
      <c r="AJ11" s="196" t="s">
        <v>431</v>
      </c>
      <c r="AK11" s="144" t="s">
        <v>416</v>
      </c>
      <c r="AL11" s="178" t="s">
        <v>414</v>
      </c>
      <c r="AM11" s="133"/>
      <c r="AN11" s="196" t="s">
        <v>431</v>
      </c>
      <c r="AO11" s="143"/>
      <c r="AP11" s="133"/>
      <c r="AQ11" s="196" t="s">
        <v>431</v>
      </c>
      <c r="AR11" s="133"/>
      <c r="AS11" s="133"/>
      <c r="AT11" s="133"/>
      <c r="AU11" s="179" t="s">
        <v>423</v>
      </c>
      <c r="AV11" s="180" t="s">
        <v>418</v>
      </c>
      <c r="AW11" s="144" t="s">
        <v>416</v>
      </c>
      <c r="AX11" s="133"/>
      <c r="AY11" s="133"/>
      <c r="AZ11" s="179" t="s">
        <v>425</v>
      </c>
      <c r="BA11" s="133"/>
      <c r="BB11" s="133"/>
      <c r="BC11" s="133"/>
      <c r="BD11" s="133"/>
      <c r="BE11" s="185" t="s">
        <v>433</v>
      </c>
      <c r="BF11" s="179" t="s">
        <v>423</v>
      </c>
      <c r="BG11" s="133"/>
      <c r="BH11" s="185" t="s">
        <v>433</v>
      </c>
      <c r="BI11" s="144" t="s">
        <v>416</v>
      </c>
      <c r="BJ11" s="179" t="s">
        <v>420</v>
      </c>
      <c r="BK11" s="179" t="s">
        <v>420</v>
      </c>
      <c r="BL11" s="179" t="s">
        <v>420</v>
      </c>
      <c r="BM11" s="133"/>
      <c r="BN11" s="181" t="s">
        <v>419</v>
      </c>
      <c r="BO11" s="143"/>
      <c r="BP11" s="179" t="s">
        <v>423</v>
      </c>
      <c r="BQ11" s="133"/>
      <c r="BR11" s="180" t="s">
        <v>418</v>
      </c>
      <c r="BS11" s="133"/>
      <c r="BT11" s="181" t="s">
        <v>419</v>
      </c>
      <c r="BU11" s="144" t="s">
        <v>416</v>
      </c>
      <c r="BV11" s="133"/>
      <c r="BW11" s="179" t="s">
        <v>425</v>
      </c>
      <c r="BX11" s="179" t="s">
        <v>425</v>
      </c>
      <c r="BY11" s="133"/>
      <c r="BZ11" s="133"/>
      <c r="CA11" s="180" t="s">
        <v>416</v>
      </c>
      <c r="CB11" s="145" t="s">
        <v>416</v>
      </c>
      <c r="CC11" s="185" t="s">
        <v>416</v>
      </c>
      <c r="CD11" s="178" t="s">
        <v>416</v>
      </c>
      <c r="CE11" s="144" t="s">
        <v>416</v>
      </c>
      <c r="CF11" s="144" t="s">
        <v>416</v>
      </c>
      <c r="CG11" s="144" t="s">
        <v>416</v>
      </c>
      <c r="CH11" s="133"/>
      <c r="CI11" s="133"/>
      <c r="CJ11" s="133"/>
      <c r="CK11" s="133"/>
      <c r="CL11" s="133"/>
      <c r="CM11" s="179" t="s">
        <v>423</v>
      </c>
      <c r="CN11" s="133"/>
      <c r="CO11" s="133"/>
      <c r="CP11" s="133"/>
      <c r="CQ11" s="144" t="s">
        <v>422</v>
      </c>
      <c r="CR11" s="144" t="s">
        <v>422</v>
      </c>
      <c r="CS11" s="144" t="s">
        <v>416</v>
      </c>
    </row>
    <row r="14" spans="1:97" x14ac:dyDescent="0.3">
      <c r="B14" t="s">
        <v>434</v>
      </c>
      <c r="C14" t="s">
        <v>435</v>
      </c>
      <c r="D14" t="s">
        <v>436</v>
      </c>
      <c r="E14" t="s">
        <v>437</v>
      </c>
      <c r="F14" t="s">
        <v>438</v>
      </c>
      <c r="G14" t="s">
        <v>439</v>
      </c>
      <c r="H14" t="s">
        <v>440</v>
      </c>
      <c r="I14" t="s">
        <v>441</v>
      </c>
      <c r="J14" t="s">
        <v>442</v>
      </c>
      <c r="K14" t="s">
        <v>443</v>
      </c>
      <c r="L14" t="s">
        <v>444</v>
      </c>
      <c r="M14" t="s">
        <v>445</v>
      </c>
      <c r="N14" t="s">
        <v>534</v>
      </c>
      <c r="O14" t="s">
        <v>535</v>
      </c>
      <c r="P14" t="s">
        <v>536</v>
      </c>
      <c r="Q14" t="s">
        <v>537</v>
      </c>
      <c r="R14" t="s">
        <v>538</v>
      </c>
      <c r="S14" t="s">
        <v>539</v>
      </c>
      <c r="T14" t="s">
        <v>540</v>
      </c>
      <c r="U14" t="s">
        <v>541</v>
      </c>
      <c r="V14" t="s">
        <v>446</v>
      </c>
      <c r="W14" t="s">
        <v>447</v>
      </c>
      <c r="X14" t="s">
        <v>448</v>
      </c>
      <c r="Y14" t="s">
        <v>449</v>
      </c>
      <c r="Z14" t="s">
        <v>450</v>
      </c>
      <c r="AA14" t="s">
        <v>451</v>
      </c>
      <c r="AB14" t="s">
        <v>452</v>
      </c>
      <c r="AC14" t="s">
        <v>453</v>
      </c>
      <c r="AD14" t="s">
        <v>454</v>
      </c>
      <c r="AE14" t="s">
        <v>455</v>
      </c>
      <c r="AF14" t="s">
        <v>456</v>
      </c>
      <c r="AG14" t="s">
        <v>457</v>
      </c>
      <c r="AH14" t="s">
        <v>458</v>
      </c>
      <c r="AI14" t="s">
        <v>459</v>
      </c>
      <c r="AJ14" t="s">
        <v>460</v>
      </c>
      <c r="AK14" t="s">
        <v>461</v>
      </c>
      <c r="AL14" t="s">
        <v>462</v>
      </c>
      <c r="AM14" t="s">
        <v>463</v>
      </c>
      <c r="AN14" t="s">
        <v>464</v>
      </c>
      <c r="AO14" t="s">
        <v>465</v>
      </c>
      <c r="AP14" t="s">
        <v>466</v>
      </c>
      <c r="AQ14" t="s">
        <v>467</v>
      </c>
      <c r="AR14" t="s">
        <v>468</v>
      </c>
      <c r="AS14" t="s">
        <v>469</v>
      </c>
      <c r="AT14" t="s">
        <v>470</v>
      </c>
      <c r="AU14" t="s">
        <v>471</v>
      </c>
      <c r="AV14" t="s">
        <v>472</v>
      </c>
      <c r="AW14" t="s">
        <v>473</v>
      </c>
      <c r="AX14" t="s">
        <v>474</v>
      </c>
      <c r="AY14" t="s">
        <v>475</v>
      </c>
      <c r="AZ14" t="s">
        <v>476</v>
      </c>
      <c r="BA14" t="s">
        <v>477</v>
      </c>
      <c r="BB14" t="s">
        <v>478</v>
      </c>
      <c r="BC14" t="s">
        <v>479</v>
      </c>
      <c r="BD14" t="s">
        <v>480</v>
      </c>
      <c r="BE14" t="s">
        <v>481</v>
      </c>
      <c r="BF14" t="s">
        <v>482</v>
      </c>
      <c r="BG14" t="s">
        <v>483</v>
      </c>
      <c r="BH14" t="s">
        <v>484</v>
      </c>
      <c r="BI14" t="s">
        <v>485</v>
      </c>
      <c r="BJ14" t="s">
        <v>486</v>
      </c>
      <c r="BK14" t="s">
        <v>487</v>
      </c>
      <c r="BL14" t="s">
        <v>488</v>
      </c>
      <c r="BM14" t="s">
        <v>489</v>
      </c>
      <c r="BN14" t="s">
        <v>490</v>
      </c>
      <c r="BO14" t="s">
        <v>491</v>
      </c>
      <c r="BP14" t="s">
        <v>492</v>
      </c>
      <c r="BQ14" t="s">
        <v>493</v>
      </c>
      <c r="BR14" t="s">
        <v>494</v>
      </c>
      <c r="BS14" t="s">
        <v>495</v>
      </c>
      <c r="BT14" t="s">
        <v>496</v>
      </c>
      <c r="BU14" t="s">
        <v>497</v>
      </c>
      <c r="BV14" t="s">
        <v>498</v>
      </c>
      <c r="BW14" t="s">
        <v>499</v>
      </c>
      <c r="BX14" t="s">
        <v>500</v>
      </c>
      <c r="BY14" t="s">
        <v>501</v>
      </c>
      <c r="BZ14" t="s">
        <v>502</v>
      </c>
      <c r="CA14" t="s">
        <v>503</v>
      </c>
      <c r="CB14" t="s">
        <v>504</v>
      </c>
      <c r="CC14" t="s">
        <v>505</v>
      </c>
      <c r="CD14" t="s">
        <v>506</v>
      </c>
      <c r="CE14" t="s">
        <v>507</v>
      </c>
      <c r="CF14" t="s">
        <v>508</v>
      </c>
      <c r="CG14" t="s">
        <v>509</v>
      </c>
      <c r="CH14" t="s">
        <v>510</v>
      </c>
      <c r="CI14" t="s">
        <v>511</v>
      </c>
      <c r="CJ14" t="s">
        <v>512</v>
      </c>
      <c r="CK14" t="s">
        <v>513</v>
      </c>
      <c r="CL14" t="s">
        <v>514</v>
      </c>
      <c r="CM14" t="s">
        <v>515</v>
      </c>
      <c r="CN14" t="s">
        <v>516</v>
      </c>
      <c r="CO14" t="s">
        <v>517</v>
      </c>
      <c r="CP14" t="s">
        <v>518</v>
      </c>
      <c r="CQ14" t="s">
        <v>519</v>
      </c>
      <c r="CR14" t="s">
        <v>520</v>
      </c>
      <c r="CS14" t="s">
        <v>521</v>
      </c>
    </row>
    <row r="15" spans="1:97" x14ac:dyDescent="0.3">
      <c r="A15" s="157" t="s">
        <v>58</v>
      </c>
      <c r="B15" t="s">
        <v>522</v>
      </c>
      <c r="C15" t="s">
        <v>522</v>
      </c>
      <c r="D15" t="s">
        <v>522</v>
      </c>
      <c r="E15" t="s">
        <v>522</v>
      </c>
      <c r="F15" t="s">
        <v>522</v>
      </c>
      <c r="G15" t="s">
        <v>522</v>
      </c>
      <c r="H15" t="s">
        <v>522</v>
      </c>
      <c r="I15" t="s">
        <v>522</v>
      </c>
      <c r="J15" t="s">
        <v>522</v>
      </c>
      <c r="K15" t="s">
        <v>522</v>
      </c>
      <c r="L15" t="s">
        <v>523</v>
      </c>
      <c r="M15" t="s">
        <v>522</v>
      </c>
      <c r="N15" s="46" t="s">
        <v>524</v>
      </c>
      <c r="O15" t="s">
        <v>522</v>
      </c>
      <c r="P15" t="s">
        <v>522</v>
      </c>
      <c r="Q15" t="s">
        <v>522</v>
      </c>
      <c r="R15" t="s">
        <v>522</v>
      </c>
      <c r="S15" t="s">
        <v>522</v>
      </c>
      <c r="T15" t="s">
        <v>522</v>
      </c>
      <c r="U15" t="s">
        <v>522</v>
      </c>
      <c r="V15" t="s">
        <v>522</v>
      </c>
      <c r="W15" t="s">
        <v>522</v>
      </c>
      <c r="X15" t="s">
        <v>522</v>
      </c>
      <c r="Y15" t="s">
        <v>522</v>
      </c>
      <c r="Z15" t="s">
        <v>522</v>
      </c>
      <c r="AA15" t="s">
        <v>522</v>
      </c>
      <c r="AB15" t="s">
        <v>522</v>
      </c>
      <c r="AC15" t="s">
        <v>522</v>
      </c>
      <c r="AD15" t="s">
        <v>523</v>
      </c>
      <c r="AE15" t="s">
        <v>522</v>
      </c>
      <c r="AF15" t="s">
        <v>522</v>
      </c>
      <c r="AG15" t="s">
        <v>522</v>
      </c>
      <c r="AH15" t="s">
        <v>522</v>
      </c>
      <c r="AI15" t="s">
        <v>522</v>
      </c>
      <c r="AJ15" t="s">
        <v>522</v>
      </c>
      <c r="AK15" t="s">
        <v>522</v>
      </c>
      <c r="AL15" t="s">
        <v>522</v>
      </c>
      <c r="AM15" t="s">
        <v>522</v>
      </c>
      <c r="AN15" t="s">
        <v>522</v>
      </c>
      <c r="AO15" t="s">
        <v>522</v>
      </c>
      <c r="AP15" t="s">
        <v>522</v>
      </c>
      <c r="AQ15" t="s">
        <v>522</v>
      </c>
      <c r="AR15" t="s">
        <v>522</v>
      </c>
      <c r="AS15" t="s">
        <v>522</v>
      </c>
      <c r="AT15" t="s">
        <v>522</v>
      </c>
      <c r="AU15" t="s">
        <v>522</v>
      </c>
      <c r="AV15" t="s">
        <v>522</v>
      </c>
      <c r="AW15" t="s">
        <v>522</v>
      </c>
      <c r="AX15" t="s">
        <v>522</v>
      </c>
      <c r="AY15" t="s">
        <v>522</v>
      </c>
      <c r="AZ15" t="s">
        <v>522</v>
      </c>
      <c r="BA15" t="s">
        <v>522</v>
      </c>
      <c r="BB15" t="s">
        <v>522</v>
      </c>
      <c r="BC15" t="s">
        <v>522</v>
      </c>
      <c r="BD15" t="s">
        <v>522</v>
      </c>
      <c r="BE15" t="s">
        <v>522</v>
      </c>
      <c r="BF15" t="s">
        <v>522</v>
      </c>
      <c r="BG15" t="s">
        <v>522</v>
      </c>
      <c r="BH15" t="s">
        <v>522</v>
      </c>
      <c r="BI15" t="s">
        <v>522</v>
      </c>
      <c r="BJ15" t="s">
        <v>525</v>
      </c>
      <c r="BK15" t="s">
        <v>525</v>
      </c>
      <c r="BL15" t="s">
        <v>525</v>
      </c>
      <c r="BM15" t="s">
        <v>522</v>
      </c>
      <c r="BN15" t="s">
        <v>526</v>
      </c>
      <c r="BO15" t="s">
        <v>522</v>
      </c>
      <c r="BP15" t="s">
        <v>522</v>
      </c>
      <c r="BQ15" t="s">
        <v>522</v>
      </c>
      <c r="BR15" t="s">
        <v>522</v>
      </c>
      <c r="BS15" t="s">
        <v>522</v>
      </c>
      <c r="BT15" t="s">
        <v>522</v>
      </c>
      <c r="BU15" t="s">
        <v>522</v>
      </c>
      <c r="BV15" t="s">
        <v>522</v>
      </c>
      <c r="BW15" t="s">
        <v>522</v>
      </c>
      <c r="BX15" t="s">
        <v>522</v>
      </c>
      <c r="BY15" t="s">
        <v>522</v>
      </c>
      <c r="BZ15" t="s">
        <v>522</v>
      </c>
      <c r="CA15" t="s">
        <v>522</v>
      </c>
      <c r="CB15" t="s">
        <v>522</v>
      </c>
      <c r="CC15" t="s">
        <v>522</v>
      </c>
      <c r="CD15" t="s">
        <v>522</v>
      </c>
      <c r="CE15" t="s">
        <v>522</v>
      </c>
      <c r="CF15" t="s">
        <v>522</v>
      </c>
      <c r="CG15" t="s">
        <v>522</v>
      </c>
      <c r="CH15" t="s">
        <v>522</v>
      </c>
      <c r="CI15" t="s">
        <v>522</v>
      </c>
      <c r="CJ15" t="s">
        <v>522</v>
      </c>
      <c r="CK15" t="s">
        <v>522</v>
      </c>
      <c r="CL15" t="s">
        <v>522</v>
      </c>
      <c r="CM15" t="s">
        <v>522</v>
      </c>
      <c r="CN15" t="s">
        <v>522</v>
      </c>
      <c r="CO15" t="s">
        <v>522</v>
      </c>
      <c r="CP15" t="s">
        <v>522</v>
      </c>
      <c r="CQ15" t="s">
        <v>522</v>
      </c>
      <c r="CR15" t="s">
        <v>527</v>
      </c>
      <c r="CS15" t="s">
        <v>527</v>
      </c>
    </row>
    <row r="16" spans="1:97" x14ac:dyDescent="0.3">
      <c r="A16" t="s">
        <v>528</v>
      </c>
      <c r="B16">
        <v>0.35655006339404099</v>
      </c>
      <c r="C16">
        <v>0.27208541221808802</v>
      </c>
      <c r="D16">
        <v>-1.1728906412492099</v>
      </c>
      <c r="E16">
        <v>0.21306973036680099</v>
      </c>
      <c r="F16">
        <v>0.18942714092524299</v>
      </c>
      <c r="G16">
        <v>0.43558938145374299</v>
      </c>
      <c r="H16">
        <v>-0.126444728599414</v>
      </c>
      <c r="I16">
        <v>0.41832706724065</v>
      </c>
      <c r="J16">
        <v>0.37504217461427602</v>
      </c>
      <c r="K16">
        <v>0.24437560792278201</v>
      </c>
      <c r="L16">
        <v>-6.3212958221333998E-3</v>
      </c>
      <c r="M16">
        <v>0.39221453418507601</v>
      </c>
      <c r="N16" s="46">
        <v>-1.7335257173776699</v>
      </c>
      <c r="O16">
        <v>3.7864548813234797E-2</v>
      </c>
      <c r="P16">
        <v>-2.2005332971551401</v>
      </c>
      <c r="Q16">
        <v>-1.1070848378574201</v>
      </c>
      <c r="R16">
        <v>0.132285178502519</v>
      </c>
      <c r="S16">
        <v>0.29262279489635201</v>
      </c>
      <c r="T16">
        <v>0.30333087785454899</v>
      </c>
      <c r="U16">
        <v>0.25858199559939699</v>
      </c>
      <c r="V16">
        <v>6.2006697720329698E-2</v>
      </c>
      <c r="W16">
        <v>0.104698432458238</v>
      </c>
      <c r="X16">
        <v>0.186310727584727</v>
      </c>
      <c r="Y16">
        <v>0.260940953623853</v>
      </c>
      <c r="Z16">
        <v>0.33566622785364097</v>
      </c>
      <c r="AA16">
        <v>0.13175734734914399</v>
      </c>
      <c r="AB16">
        <v>0.29671525140564198</v>
      </c>
      <c r="AC16">
        <v>-0.107760755572035</v>
      </c>
      <c r="AD16">
        <v>0.49004932988313998</v>
      </c>
      <c r="AE16">
        <v>-6.6013504127247505E-2</v>
      </c>
      <c r="AF16">
        <v>9.6933647258584901E-2</v>
      </c>
      <c r="AG16">
        <v>0.28119595746654202</v>
      </c>
      <c r="AH16">
        <v>0.12761433671799899</v>
      </c>
      <c r="AI16">
        <v>0.20912799803430299</v>
      </c>
      <c r="AJ16">
        <v>0.26586968837021402</v>
      </c>
      <c r="AK16">
        <v>0.239847768538308</v>
      </c>
      <c r="AL16">
        <v>0.124588326528162</v>
      </c>
      <c r="AM16">
        <v>2.9013986998788498E-2</v>
      </c>
      <c r="AN16">
        <v>0.131006268118251</v>
      </c>
      <c r="AO16">
        <v>-4.1277784773784999E-2</v>
      </c>
      <c r="AP16">
        <v>-8.1238661717722302E-2</v>
      </c>
      <c r="AQ16">
        <v>9.1755297550937406E-2</v>
      </c>
      <c r="AR16">
        <v>-9.1529185626375697E-3</v>
      </c>
      <c r="AS16">
        <v>-8.0812241070895893E-2</v>
      </c>
      <c r="AT16">
        <v>-8.4425313215007805E-2</v>
      </c>
      <c r="AU16">
        <v>4.9669228325493101E-2</v>
      </c>
      <c r="AV16">
        <v>-0.143888617756225</v>
      </c>
      <c r="AW16">
        <v>0.18162029439996899</v>
      </c>
      <c r="AX16">
        <v>0.15541800700330299</v>
      </c>
      <c r="AY16">
        <v>-8.5549825701479107E-2</v>
      </c>
      <c r="AZ16">
        <v>-0.183996649204167</v>
      </c>
      <c r="BA16">
        <v>9.9500351078035204E-2</v>
      </c>
      <c r="BB16">
        <v>-1.0743195261131201E-2</v>
      </c>
      <c r="BC16">
        <v>8.0215928975830506E-2</v>
      </c>
      <c r="BD16">
        <v>4.67779107685019E-3</v>
      </c>
      <c r="BE16">
        <v>0.13509135209777401</v>
      </c>
      <c r="BF16">
        <v>5.7577315494622597E-2</v>
      </c>
      <c r="BG16">
        <v>0.158746939219053</v>
      </c>
      <c r="BH16">
        <v>0.33510964427097201</v>
      </c>
      <c r="BI16">
        <v>0.18915343100833501</v>
      </c>
      <c r="BJ16">
        <v>-2.9756160309475002</v>
      </c>
      <c r="BK16">
        <v>-2.8244590999254999</v>
      </c>
      <c r="BL16">
        <v>-6.6438561897747199</v>
      </c>
      <c r="BM16">
        <v>-0.35187300936829302</v>
      </c>
      <c r="BN16">
        <v>-1.4059437725571999E-2</v>
      </c>
      <c r="BO16">
        <v>-0.43164102234557</v>
      </c>
      <c r="BP16">
        <v>-0.201538945691351</v>
      </c>
      <c r="BQ16">
        <v>-0.21685408324999</v>
      </c>
      <c r="BR16">
        <v>0.14824046934612201</v>
      </c>
      <c r="BS16">
        <v>-4.9935453058966302E-2</v>
      </c>
      <c r="BT16">
        <v>0.145776720077364</v>
      </c>
      <c r="BU16">
        <v>0.1085839861843</v>
      </c>
      <c r="BV16">
        <v>-0.404170455586017</v>
      </c>
      <c r="BW16">
        <v>-3.91823664081863E-2</v>
      </c>
      <c r="BX16">
        <v>-0.55855581613883798</v>
      </c>
      <c r="BY16">
        <v>-0.20424095435384901</v>
      </c>
      <c r="BZ16">
        <v>-0.35193438073136601</v>
      </c>
      <c r="CA16">
        <v>-0.33950387949991601</v>
      </c>
      <c r="CB16">
        <v>-0.32123362332481498</v>
      </c>
      <c r="CC16">
        <v>-0.14975714040662999</v>
      </c>
      <c r="CD16">
        <v>-0.13643024574441801</v>
      </c>
      <c r="CE16">
        <v>-0.164588305598908</v>
      </c>
      <c r="CF16">
        <v>-2.93859695648695E-2</v>
      </c>
      <c r="CG16">
        <v>0.13767760128728601</v>
      </c>
      <c r="CH16">
        <v>0.49738612559019801</v>
      </c>
      <c r="CI16">
        <v>0.39144088257973703</v>
      </c>
      <c r="CJ16">
        <v>0.27566483677383802</v>
      </c>
      <c r="CK16">
        <v>0.18324526560403501</v>
      </c>
      <c r="CL16">
        <v>0.23892603324496101</v>
      </c>
      <c r="CM16">
        <v>0.27889992296605998</v>
      </c>
      <c r="CN16">
        <v>0.25479369803403201</v>
      </c>
      <c r="CO16">
        <v>0.238086112877961</v>
      </c>
      <c r="CP16">
        <v>7.2233404419871999E-2</v>
      </c>
      <c r="CQ16">
        <v>-0.170348287471971</v>
      </c>
      <c r="CR16">
        <v>-3.65786531613626</v>
      </c>
      <c r="CS16">
        <v>-6.6438561897747199</v>
      </c>
    </row>
    <row r="17" spans="1:97" x14ac:dyDescent="0.3">
      <c r="A17" t="s">
        <v>529</v>
      </c>
      <c r="B17">
        <v>0.23336271205843601</v>
      </c>
      <c r="C17">
        <v>0.105283325821386</v>
      </c>
      <c r="D17">
        <v>0.307419320948081</v>
      </c>
      <c r="E17">
        <v>0.24085793141444301</v>
      </c>
      <c r="F17">
        <v>0.21170543354563201</v>
      </c>
      <c r="G17">
        <v>0.20474876522681601</v>
      </c>
      <c r="H17">
        <v>0.150126421236142</v>
      </c>
      <c r="I17">
        <v>0.228367465702217</v>
      </c>
      <c r="J17">
        <v>0.20014045955661799</v>
      </c>
      <c r="K17">
        <v>0.21262827283699101</v>
      </c>
      <c r="L17">
        <v>0.30455246854562401</v>
      </c>
      <c r="M17">
        <v>0.23774585724484401</v>
      </c>
      <c r="N17" s="46">
        <v>0.11233870591980399</v>
      </c>
      <c r="O17">
        <v>0.25517573245066999</v>
      </c>
      <c r="P17">
        <v>0.112761246433476</v>
      </c>
      <c r="Q17">
        <v>0.12196688737705901</v>
      </c>
      <c r="R17">
        <v>0.22458515088452899</v>
      </c>
      <c r="S17">
        <v>0.22979908640789401</v>
      </c>
      <c r="T17">
        <v>0.176311215008746</v>
      </c>
      <c r="U17">
        <v>0.13365862363220701</v>
      </c>
      <c r="V17">
        <v>0.260648387974314</v>
      </c>
      <c r="W17">
        <v>0.26446911208559298</v>
      </c>
      <c r="X17">
        <v>0.19580147445537699</v>
      </c>
      <c r="Y17">
        <v>0.231694463765896</v>
      </c>
      <c r="Z17">
        <v>0.28138989479961202</v>
      </c>
      <c r="AA17">
        <v>0.39183798619284199</v>
      </c>
      <c r="AB17">
        <v>0.17141068091238101</v>
      </c>
      <c r="AC17">
        <v>0.249585521665566</v>
      </c>
      <c r="AD17">
        <v>0.21190763215997899</v>
      </c>
      <c r="AE17">
        <v>0.28042559789210297</v>
      </c>
      <c r="AF17">
        <v>0.23033660713602799</v>
      </c>
      <c r="AG17">
        <v>0.234816651980195</v>
      </c>
      <c r="AH17">
        <v>0.21903899748814201</v>
      </c>
      <c r="AI17">
        <v>0.23536707989087999</v>
      </c>
      <c r="AJ17">
        <v>0.23438086363720201</v>
      </c>
      <c r="AK17">
        <v>0.217591424658861</v>
      </c>
      <c r="AL17">
        <v>0.28035544129138501</v>
      </c>
      <c r="AM17">
        <v>0.25409561068372899</v>
      </c>
      <c r="AN17">
        <v>0.336998459039833</v>
      </c>
      <c r="AO17">
        <v>0.26355217438867101</v>
      </c>
      <c r="AP17">
        <v>0.246961559207654</v>
      </c>
      <c r="AQ17">
        <v>0.12589478017307701</v>
      </c>
      <c r="AR17">
        <v>0.21088562868086799</v>
      </c>
      <c r="AS17">
        <v>0.25361141084995897</v>
      </c>
      <c r="AT17">
        <v>0.20998213670903301</v>
      </c>
      <c r="AU17">
        <v>0.186145540625794</v>
      </c>
      <c r="AV17">
        <v>0.20977833134973001</v>
      </c>
      <c r="AW17">
        <v>0.20872505323160401</v>
      </c>
      <c r="AX17">
        <v>0.249133577553206</v>
      </c>
      <c r="AY17">
        <v>0.226625777673195</v>
      </c>
      <c r="AZ17">
        <v>0.25540483627779198</v>
      </c>
      <c r="BA17">
        <v>0.27983145119017599</v>
      </c>
      <c r="BB17">
        <v>0.31701618523916097</v>
      </c>
      <c r="BC17">
        <v>0.217611780770782</v>
      </c>
      <c r="BD17">
        <v>0.212529618191065</v>
      </c>
      <c r="BE17">
        <v>0.209136699252923</v>
      </c>
      <c r="BF17">
        <v>0.25145856072563999</v>
      </c>
      <c r="BG17">
        <v>0.29658066871420802</v>
      </c>
      <c r="BH17">
        <v>0.25807939497453303</v>
      </c>
      <c r="BI17">
        <v>0.20087835222969999</v>
      </c>
      <c r="BJ17">
        <v>0.52052672713433601</v>
      </c>
      <c r="BK17">
        <v>0.855899200528212</v>
      </c>
      <c r="BL17">
        <v>0</v>
      </c>
      <c r="BM17">
        <v>0.27645533863168298</v>
      </c>
      <c r="BN17">
        <v>0.299150005988087</v>
      </c>
      <c r="BO17">
        <v>0.42222251003273997</v>
      </c>
      <c r="BP17">
        <v>0.26238612508079601</v>
      </c>
      <c r="BQ17">
        <v>0.38718742893142799</v>
      </c>
      <c r="BR17">
        <v>0.25782019147234397</v>
      </c>
      <c r="BS17">
        <v>0.26592858648363199</v>
      </c>
      <c r="BT17">
        <v>0.270823754764355</v>
      </c>
      <c r="BU17">
        <v>0.25362103931348901</v>
      </c>
      <c r="BV17">
        <v>1.1653614366478899</v>
      </c>
      <c r="BW17">
        <v>0.35414707539146001</v>
      </c>
      <c r="BX17">
        <v>0.27223907886994703</v>
      </c>
      <c r="BY17">
        <v>0.35214789071105601</v>
      </c>
      <c r="BZ17">
        <v>0.27765920737239902</v>
      </c>
      <c r="CA17">
        <v>0.35672867187836399</v>
      </c>
      <c r="CB17">
        <v>0.47967666846646501</v>
      </c>
      <c r="CC17">
        <v>0.29870065346742902</v>
      </c>
      <c r="CD17">
        <v>0.36947746795252601</v>
      </c>
      <c r="CE17">
        <v>0.33045326235230998</v>
      </c>
      <c r="CF17">
        <v>0.313879670105154</v>
      </c>
      <c r="CG17">
        <v>0.28248579112440803</v>
      </c>
      <c r="CH17">
        <v>0.22624168367098199</v>
      </c>
      <c r="CI17">
        <v>0.287659165205359</v>
      </c>
      <c r="CJ17">
        <v>0.24067315050749499</v>
      </c>
      <c r="CK17">
        <v>0.233895893136464</v>
      </c>
      <c r="CL17">
        <v>0.23672161980624201</v>
      </c>
      <c r="CM17">
        <v>0.24524562446354101</v>
      </c>
      <c r="CN17">
        <v>0.114921071885826</v>
      </c>
      <c r="CO17">
        <v>0.21556572678842401</v>
      </c>
      <c r="CP17">
        <v>0.27327150867984801</v>
      </c>
      <c r="CQ17">
        <v>0.42125303600587699</v>
      </c>
      <c r="CR17">
        <v>5.1718879040788002</v>
      </c>
      <c r="CS17">
        <v>0</v>
      </c>
    </row>
    <row r="18" spans="1:97" s="6" customFormat="1" x14ac:dyDescent="0.3">
      <c r="A18" s="197" t="s">
        <v>542</v>
      </c>
      <c r="B18" s="6">
        <f t="shared" ref="B18:BM18" si="0">ABS(IF(B16&gt;0,B16-0.675*B17,B16+0.675*B17))</f>
        <v>0.19903023275459669</v>
      </c>
      <c r="C18" s="6">
        <f t="shared" si="0"/>
        <v>0.20101916728865246</v>
      </c>
      <c r="D18" s="6">
        <f t="shared" si="0"/>
        <v>0.96538259960925532</v>
      </c>
      <c r="E18" s="6">
        <f t="shared" si="0"/>
        <v>5.0490626662051952E-2</v>
      </c>
      <c r="F18" s="6">
        <f t="shared" si="0"/>
        <v>4.6525973281941357E-2</v>
      </c>
      <c r="G18" s="6">
        <f t="shared" si="0"/>
        <v>0.29738396492564217</v>
      </c>
      <c r="H18" s="6">
        <f t="shared" si="0"/>
        <v>2.510939426501814E-2</v>
      </c>
      <c r="I18" s="6">
        <f t="shared" si="0"/>
        <v>0.26417902789165348</v>
      </c>
      <c r="J18" s="6">
        <f t="shared" si="0"/>
        <v>0.23994736441355888</v>
      </c>
      <c r="K18" s="6">
        <f t="shared" si="0"/>
        <v>0.10085152375781306</v>
      </c>
      <c r="L18" s="6">
        <f t="shared" si="0"/>
        <v>0.19925162044616282</v>
      </c>
      <c r="M18" s="6">
        <f t="shared" si="0"/>
        <v>0.23173608054480629</v>
      </c>
      <c r="N18" s="6">
        <f t="shared" si="0"/>
        <v>1.6576970908818023</v>
      </c>
      <c r="O18" s="6">
        <f t="shared" si="0"/>
        <v>0.13437907059096743</v>
      </c>
      <c r="P18" s="6">
        <f t="shared" si="0"/>
        <v>2.1244194558125438</v>
      </c>
      <c r="Q18" s="6">
        <f t="shared" si="0"/>
        <v>1.0247571888779052</v>
      </c>
      <c r="R18" s="6">
        <f t="shared" si="0"/>
        <v>1.9309798344538082E-2</v>
      </c>
      <c r="S18" s="6">
        <f t="shared" si="0"/>
        <v>0.13750841157102356</v>
      </c>
      <c r="T18" s="6">
        <f t="shared" si="0"/>
        <v>0.18432080772364542</v>
      </c>
      <c r="U18" s="6">
        <f t="shared" si="0"/>
        <v>0.16836242464765724</v>
      </c>
      <c r="V18" s="6">
        <f t="shared" si="0"/>
        <v>0.11393096416233227</v>
      </c>
      <c r="W18" s="6">
        <f t="shared" si="0"/>
        <v>7.381821819953728E-2</v>
      </c>
      <c r="X18" s="6">
        <f t="shared" si="0"/>
        <v>5.4144732327347511E-2</v>
      </c>
      <c r="Y18" s="6">
        <f t="shared" si="0"/>
        <v>0.1045471905818732</v>
      </c>
      <c r="Z18" s="6">
        <f t="shared" si="0"/>
        <v>0.14572804886390284</v>
      </c>
      <c r="AA18" s="6">
        <f t="shared" si="0"/>
        <v>0.13273329333102438</v>
      </c>
      <c r="AB18" s="6">
        <f t="shared" si="0"/>
        <v>0.18101304178978478</v>
      </c>
      <c r="AC18" s="6">
        <f t="shared" si="0"/>
        <v>6.0709471552222047E-2</v>
      </c>
      <c r="AD18" s="6">
        <f t="shared" si="0"/>
        <v>0.34701167817515416</v>
      </c>
      <c r="AE18" s="6">
        <f t="shared" si="0"/>
        <v>0.12327377444992201</v>
      </c>
      <c r="AF18" s="6">
        <f t="shared" si="0"/>
        <v>5.8543562558233994E-2</v>
      </c>
      <c r="AG18" s="6">
        <f t="shared" si="0"/>
        <v>0.12269471737991039</v>
      </c>
      <c r="AH18" s="6">
        <f t="shared" si="0"/>
        <v>2.0236986586496891E-2</v>
      </c>
      <c r="AI18" s="6">
        <f t="shared" si="0"/>
        <v>5.0255219107958993E-2</v>
      </c>
      <c r="AJ18" s="6">
        <f t="shared" si="0"/>
        <v>0.10766260541510264</v>
      </c>
      <c r="AK18" s="6">
        <f t="shared" si="0"/>
        <v>9.2973556893576809E-2</v>
      </c>
      <c r="AL18" s="6">
        <f t="shared" si="0"/>
        <v>6.4651596343522896E-2</v>
      </c>
      <c r="AM18" s="6">
        <f t="shared" si="0"/>
        <v>0.14250055021272859</v>
      </c>
      <c r="AN18" s="6">
        <f t="shared" si="0"/>
        <v>9.6467691733636285E-2</v>
      </c>
      <c r="AO18" s="6">
        <f t="shared" si="0"/>
        <v>0.13661993293856795</v>
      </c>
      <c r="AP18" s="6">
        <f t="shared" si="0"/>
        <v>8.5460390747444173E-2</v>
      </c>
      <c r="AQ18" s="6">
        <f t="shared" si="0"/>
        <v>6.7763209341104164E-3</v>
      </c>
      <c r="AR18" s="6">
        <f t="shared" si="0"/>
        <v>0.13319488079694836</v>
      </c>
      <c r="AS18" s="6">
        <f t="shared" si="0"/>
        <v>9.0375461252826431E-2</v>
      </c>
      <c r="AT18" s="6">
        <f t="shared" si="0"/>
        <v>5.7312629063589485E-2</v>
      </c>
      <c r="AU18" s="6">
        <f t="shared" si="0"/>
        <v>7.5979011596917848E-2</v>
      </c>
      <c r="AV18" s="6">
        <f t="shared" si="0"/>
        <v>2.288244095157238E-3</v>
      </c>
      <c r="AW18" s="6">
        <f t="shared" si="0"/>
        <v>4.0730883468636264E-2</v>
      </c>
      <c r="AX18" s="6">
        <f t="shared" si="0"/>
        <v>1.2747157845111073E-2</v>
      </c>
      <c r="AY18" s="6">
        <f t="shared" si="0"/>
        <v>6.7422574227927537E-2</v>
      </c>
      <c r="AZ18" s="6">
        <f t="shared" si="0"/>
        <v>1.1598384716657389E-2</v>
      </c>
      <c r="BA18" s="6">
        <f t="shared" si="0"/>
        <v>8.9385878475333608E-2</v>
      </c>
      <c r="BB18" s="6">
        <f t="shared" si="0"/>
        <v>0.20324272977530247</v>
      </c>
      <c r="BC18" s="6">
        <f t="shared" si="0"/>
        <v>6.6672023044447346E-2</v>
      </c>
      <c r="BD18" s="6">
        <f t="shared" si="0"/>
        <v>0.13877970120211872</v>
      </c>
      <c r="BE18" s="6">
        <f t="shared" si="0"/>
        <v>6.0759198979490336E-3</v>
      </c>
      <c r="BF18" s="6">
        <f t="shared" si="0"/>
        <v>0.1121572129951844</v>
      </c>
      <c r="BG18" s="6">
        <f t="shared" si="0"/>
        <v>4.144501216303742E-2</v>
      </c>
      <c r="BH18" s="6">
        <f t="shared" si="0"/>
        <v>0.16090605266316221</v>
      </c>
      <c r="BI18" s="6">
        <f t="shared" si="0"/>
        <v>5.3560543253287518E-2</v>
      </c>
      <c r="BJ18" s="6">
        <f t="shared" si="0"/>
        <v>2.6242604901318232</v>
      </c>
      <c r="BK18" s="6">
        <f t="shared" si="0"/>
        <v>2.2467271395689568</v>
      </c>
      <c r="BL18" s="6">
        <f t="shared" si="0"/>
        <v>6.6438561897747199</v>
      </c>
      <c r="BM18" s="6">
        <f t="shared" si="0"/>
        <v>0.165265655791907</v>
      </c>
      <c r="BN18" s="6">
        <f t="shared" ref="BN18:CS18" si="1">ABS(IF(BN16&gt;0,BN16-0.675*BN17,BN16+0.675*BN17))</f>
        <v>0.18786681631638674</v>
      </c>
      <c r="BO18" s="6">
        <f t="shared" si="1"/>
        <v>0.14664082807347051</v>
      </c>
      <c r="BP18" s="6">
        <f t="shared" si="1"/>
        <v>2.442831126181369E-2</v>
      </c>
      <c r="BQ18" s="6">
        <f t="shared" si="1"/>
        <v>4.4497431278723909E-2</v>
      </c>
      <c r="BR18" s="6">
        <f t="shared" si="1"/>
        <v>2.5788159897710189E-2</v>
      </c>
      <c r="BS18" s="6">
        <f t="shared" si="1"/>
        <v>0.1295663428174853</v>
      </c>
      <c r="BT18" s="6">
        <f t="shared" si="1"/>
        <v>3.7029314388575624E-2</v>
      </c>
      <c r="BU18" s="6">
        <f t="shared" si="1"/>
        <v>6.2610215352305085E-2</v>
      </c>
      <c r="BV18" s="6">
        <f t="shared" si="1"/>
        <v>0.38244851415130882</v>
      </c>
      <c r="BW18" s="6">
        <f t="shared" si="1"/>
        <v>0.19986690948104924</v>
      </c>
      <c r="BX18" s="6">
        <f t="shared" si="1"/>
        <v>0.3747944379016237</v>
      </c>
      <c r="BY18" s="6">
        <f t="shared" si="1"/>
        <v>3.3458871876113822E-2</v>
      </c>
      <c r="BZ18" s="6">
        <f t="shared" si="1"/>
        <v>0.16451441575499667</v>
      </c>
      <c r="CA18" s="6">
        <f t="shared" si="1"/>
        <v>9.8712025982020307E-2</v>
      </c>
      <c r="CB18" s="6">
        <f t="shared" si="1"/>
        <v>2.5481278900489346E-3</v>
      </c>
      <c r="CC18" s="6">
        <f t="shared" si="1"/>
        <v>5.1865800683884605E-2</v>
      </c>
      <c r="CD18" s="6">
        <f t="shared" si="1"/>
        <v>0.11296704512353706</v>
      </c>
      <c r="CE18" s="6">
        <f t="shared" si="1"/>
        <v>5.8467646488901265E-2</v>
      </c>
      <c r="CF18" s="6">
        <f t="shared" si="1"/>
        <v>0.18248280775610948</v>
      </c>
      <c r="CG18" s="6">
        <f t="shared" si="1"/>
        <v>5.3000307721689427E-2</v>
      </c>
      <c r="CH18" s="6">
        <f t="shared" si="1"/>
        <v>0.34467298911228517</v>
      </c>
      <c r="CI18" s="6">
        <f t="shared" si="1"/>
        <v>0.1972709460661197</v>
      </c>
      <c r="CJ18" s="6">
        <f t="shared" si="1"/>
        <v>0.11321046018127889</v>
      </c>
      <c r="CK18" s="6">
        <f t="shared" si="1"/>
        <v>2.5365537736921795E-2</v>
      </c>
      <c r="CL18" s="6">
        <f t="shared" si="1"/>
        <v>7.9138939875747633E-2</v>
      </c>
      <c r="CM18" s="6">
        <f t="shared" si="1"/>
        <v>0.11335912645316978</v>
      </c>
      <c r="CN18" s="6">
        <f t="shared" si="1"/>
        <v>0.17722197451109944</v>
      </c>
      <c r="CO18" s="6">
        <f t="shared" si="1"/>
        <v>9.2579247295774797E-2</v>
      </c>
      <c r="CP18" s="6">
        <f t="shared" si="1"/>
        <v>0.11222486393902542</v>
      </c>
      <c r="CQ18" s="6">
        <f t="shared" si="1"/>
        <v>0.11399751183199597</v>
      </c>
      <c r="CR18" s="6">
        <f t="shared" si="1"/>
        <v>0.16684098088306953</v>
      </c>
      <c r="CS18" s="6">
        <f t="shared" si="1"/>
        <v>6.6438561897747199</v>
      </c>
    </row>
    <row r="19" spans="1:97" x14ac:dyDescent="0.3">
      <c r="A19" t="s">
        <v>543</v>
      </c>
      <c r="B19">
        <f>ABS(IF(B16&gt;0,B16-B17,B16+B17))</f>
        <v>0.12318735133560499</v>
      </c>
      <c r="C19">
        <f t="shared" ref="C19:BN19" si="2">ABS(IF(C16&gt;0,C16-C17,C16+C17))</f>
        <v>0.16680208639670202</v>
      </c>
      <c r="D19">
        <f t="shared" si="2"/>
        <v>0.86547132030112894</v>
      </c>
      <c r="E19">
        <f t="shared" si="2"/>
        <v>2.7788201047642014E-2</v>
      </c>
      <c r="F19">
        <f t="shared" si="2"/>
        <v>2.2278292620389023E-2</v>
      </c>
      <c r="G19">
        <f t="shared" si="2"/>
        <v>0.23084061622692698</v>
      </c>
      <c r="H19">
        <f t="shared" si="2"/>
        <v>2.3681692636728008E-2</v>
      </c>
      <c r="I19">
        <f t="shared" si="2"/>
        <v>0.189959601538433</v>
      </c>
      <c r="J19">
        <f t="shared" si="2"/>
        <v>0.17490171505765803</v>
      </c>
      <c r="K19">
        <f t="shared" si="2"/>
        <v>3.1747335085791001E-2</v>
      </c>
      <c r="L19">
        <f t="shared" si="2"/>
        <v>0.29823117272349059</v>
      </c>
      <c r="M19">
        <f t="shared" si="2"/>
        <v>0.154468676940232</v>
      </c>
      <c r="N19" s="46">
        <f t="shared" si="2"/>
        <v>1.6211870114578659</v>
      </c>
      <c r="O19">
        <f t="shared" si="2"/>
        <v>0.21731118363743518</v>
      </c>
      <c r="P19">
        <f t="shared" si="2"/>
        <v>2.0877720507216639</v>
      </c>
      <c r="Q19">
        <f t="shared" si="2"/>
        <v>0.9851179504803611</v>
      </c>
      <c r="R19">
        <f t="shared" si="2"/>
        <v>9.2299972382009987E-2</v>
      </c>
      <c r="S19">
        <f t="shared" si="2"/>
        <v>6.2823708488458002E-2</v>
      </c>
      <c r="T19">
        <f t="shared" si="2"/>
        <v>0.12701966284580299</v>
      </c>
      <c r="U19">
        <f t="shared" si="2"/>
        <v>0.12492337196718997</v>
      </c>
      <c r="V19">
        <f t="shared" si="2"/>
        <v>0.19864169025398432</v>
      </c>
      <c r="W19">
        <f t="shared" si="2"/>
        <v>0.15977067962735497</v>
      </c>
      <c r="X19">
        <f t="shared" si="2"/>
        <v>9.4907468706499909E-3</v>
      </c>
      <c r="Y19">
        <f t="shared" si="2"/>
        <v>2.9246489857956998E-2</v>
      </c>
      <c r="Z19">
        <f t="shared" si="2"/>
        <v>5.4276333054028958E-2</v>
      </c>
      <c r="AA19">
        <f t="shared" si="2"/>
        <v>0.26008063884369803</v>
      </c>
      <c r="AB19">
        <f t="shared" si="2"/>
        <v>0.12530457049326096</v>
      </c>
      <c r="AC19">
        <f t="shared" si="2"/>
        <v>0.14182476609353101</v>
      </c>
      <c r="AD19">
        <f t="shared" si="2"/>
        <v>0.278141697723161</v>
      </c>
      <c r="AE19">
        <f t="shared" si="2"/>
        <v>0.21441209376485548</v>
      </c>
      <c r="AF19">
        <f t="shared" si="2"/>
        <v>0.13340295987744311</v>
      </c>
      <c r="AG19">
        <f t="shared" si="2"/>
        <v>4.6379305486347028E-2</v>
      </c>
      <c r="AH19">
        <f t="shared" si="2"/>
        <v>9.1424660770143024E-2</v>
      </c>
      <c r="AI19">
        <f t="shared" si="2"/>
        <v>2.6239081856577001E-2</v>
      </c>
      <c r="AJ19">
        <f t="shared" si="2"/>
        <v>3.1488824733012011E-2</v>
      </c>
      <c r="AK19">
        <f t="shared" si="2"/>
        <v>2.2256343879446999E-2</v>
      </c>
      <c r="AL19">
        <f t="shared" si="2"/>
        <v>0.15576711476322302</v>
      </c>
      <c r="AM19">
        <f t="shared" si="2"/>
        <v>0.2250816236849405</v>
      </c>
      <c r="AN19">
        <f t="shared" si="2"/>
        <v>0.205992190921582</v>
      </c>
      <c r="AO19">
        <f t="shared" si="2"/>
        <v>0.22227438961488602</v>
      </c>
      <c r="AP19">
        <f t="shared" si="2"/>
        <v>0.16572289748993169</v>
      </c>
      <c r="AQ19">
        <f t="shared" si="2"/>
        <v>3.4139482622139602E-2</v>
      </c>
      <c r="AR19">
        <f t="shared" si="2"/>
        <v>0.20173271011823043</v>
      </c>
      <c r="AS19">
        <f t="shared" si="2"/>
        <v>0.17279916977906307</v>
      </c>
      <c r="AT19">
        <f t="shared" si="2"/>
        <v>0.12555682349402519</v>
      </c>
      <c r="AU19">
        <f t="shared" si="2"/>
        <v>0.13647631230030088</v>
      </c>
      <c r="AV19">
        <f t="shared" si="2"/>
        <v>6.5889713593505012E-2</v>
      </c>
      <c r="AW19">
        <f t="shared" si="2"/>
        <v>2.7104758831635017E-2</v>
      </c>
      <c r="AX19">
        <f t="shared" si="2"/>
        <v>9.371557054990301E-2</v>
      </c>
      <c r="AY19">
        <f t="shared" si="2"/>
        <v>0.14107595197171591</v>
      </c>
      <c r="AZ19">
        <f t="shared" si="2"/>
        <v>7.1408187073624979E-2</v>
      </c>
      <c r="BA19">
        <f t="shared" si="2"/>
        <v>0.18033110011214079</v>
      </c>
      <c r="BB19">
        <f t="shared" si="2"/>
        <v>0.30627298997802976</v>
      </c>
      <c r="BC19">
        <f t="shared" si="2"/>
        <v>0.13739585179495151</v>
      </c>
      <c r="BD19">
        <f t="shared" si="2"/>
        <v>0.20785182711421482</v>
      </c>
      <c r="BE19">
        <f t="shared" si="2"/>
        <v>7.4045347155148988E-2</v>
      </c>
      <c r="BF19">
        <f t="shared" si="2"/>
        <v>0.19388124523101741</v>
      </c>
      <c r="BG19">
        <f t="shared" si="2"/>
        <v>0.13783372949515502</v>
      </c>
      <c r="BH19">
        <f t="shared" si="2"/>
        <v>7.703024929643898E-2</v>
      </c>
      <c r="BI19">
        <f t="shared" si="2"/>
        <v>1.1724921221364981E-2</v>
      </c>
      <c r="BJ19">
        <f t="shared" si="2"/>
        <v>2.455089303813164</v>
      </c>
      <c r="BK19">
        <f t="shared" si="2"/>
        <v>1.9685598993972879</v>
      </c>
      <c r="BL19">
        <f t="shared" si="2"/>
        <v>6.6438561897747199</v>
      </c>
      <c r="BM19">
        <f t="shared" si="2"/>
        <v>7.5417670736610043E-2</v>
      </c>
      <c r="BN19">
        <f t="shared" si="2"/>
        <v>0.285090568262515</v>
      </c>
      <c r="BO19">
        <f t="shared" ref="BO19:CS19" si="3">ABS(IF(BO16&gt;0,BO16-BO17,BO16+BO17))</f>
        <v>9.4185123128300297E-3</v>
      </c>
      <c r="BP19">
        <f t="shared" si="3"/>
        <v>6.0847179389445005E-2</v>
      </c>
      <c r="BQ19">
        <f t="shared" si="3"/>
        <v>0.17033334568143799</v>
      </c>
      <c r="BR19">
        <f t="shared" si="3"/>
        <v>0.10957972212622197</v>
      </c>
      <c r="BS19">
        <f t="shared" si="3"/>
        <v>0.2159931334246657</v>
      </c>
      <c r="BT19">
        <f t="shared" si="3"/>
        <v>0.12504703468699099</v>
      </c>
      <c r="BU19">
        <f t="shared" si="3"/>
        <v>0.14503705312918902</v>
      </c>
      <c r="BV19" s="198">
        <f t="shared" si="3"/>
        <v>0.76119098106187288</v>
      </c>
      <c r="BW19">
        <f t="shared" si="3"/>
        <v>0.31496470898327372</v>
      </c>
      <c r="BX19">
        <f t="shared" si="3"/>
        <v>0.28631673726889095</v>
      </c>
      <c r="BY19">
        <f t="shared" si="3"/>
        <v>0.147906936357207</v>
      </c>
      <c r="BZ19">
        <f t="shared" si="3"/>
        <v>7.4275173358966995E-2</v>
      </c>
      <c r="CA19">
        <f t="shared" si="3"/>
        <v>1.7224792378447984E-2</v>
      </c>
      <c r="CB19">
        <f t="shared" si="3"/>
        <v>0.15844304514165003</v>
      </c>
      <c r="CC19">
        <f t="shared" si="3"/>
        <v>0.14894351306079903</v>
      </c>
      <c r="CD19">
        <f t="shared" si="3"/>
        <v>0.233047222208108</v>
      </c>
      <c r="CE19">
        <f t="shared" si="3"/>
        <v>0.16586495675340199</v>
      </c>
      <c r="CF19">
        <f t="shared" si="3"/>
        <v>0.2844937005402845</v>
      </c>
      <c r="CG19">
        <f t="shared" si="3"/>
        <v>0.14480818983712201</v>
      </c>
      <c r="CH19">
        <f t="shared" si="3"/>
        <v>0.27114444191921605</v>
      </c>
      <c r="CI19">
        <f t="shared" si="3"/>
        <v>0.10378171737437802</v>
      </c>
      <c r="CJ19">
        <f t="shared" si="3"/>
        <v>3.4991686266343025E-2</v>
      </c>
      <c r="CK19">
        <f t="shared" si="3"/>
        <v>5.0650627532428993E-2</v>
      </c>
      <c r="CL19">
        <f t="shared" si="3"/>
        <v>2.204413438718994E-3</v>
      </c>
      <c r="CM19">
        <f t="shared" si="3"/>
        <v>3.365429850251897E-2</v>
      </c>
      <c r="CN19">
        <f t="shared" si="3"/>
        <v>0.139872626148206</v>
      </c>
      <c r="CO19">
        <f t="shared" si="3"/>
        <v>2.2520386089536992E-2</v>
      </c>
      <c r="CP19">
        <f t="shared" si="3"/>
        <v>0.20103810425997601</v>
      </c>
      <c r="CQ19">
        <f t="shared" si="3"/>
        <v>0.25090474853390599</v>
      </c>
      <c r="CR19">
        <f t="shared" si="3"/>
        <v>1.5140225879425402</v>
      </c>
      <c r="CS19">
        <f t="shared" si="3"/>
        <v>6.6438561897747199</v>
      </c>
    </row>
    <row r="20" spans="1:97" x14ac:dyDescent="0.3">
      <c r="A20" t="s">
        <v>544</v>
      </c>
      <c r="B20">
        <f t="shared" ref="B20:BM20" si="4">IF(B16&gt;0,B16-B17,B16+B17)</f>
        <v>0.12318735133560499</v>
      </c>
      <c r="C20">
        <f t="shared" si="4"/>
        <v>0.16680208639670202</v>
      </c>
      <c r="D20">
        <f t="shared" si="4"/>
        <v>-0.86547132030112894</v>
      </c>
      <c r="E20">
        <f t="shared" si="4"/>
        <v>-2.7788201047642014E-2</v>
      </c>
      <c r="F20">
        <f t="shared" si="4"/>
        <v>-2.2278292620389023E-2</v>
      </c>
      <c r="G20">
        <f t="shared" si="4"/>
        <v>0.23084061622692698</v>
      </c>
      <c r="H20">
        <f t="shared" si="4"/>
        <v>2.3681692636728008E-2</v>
      </c>
      <c r="I20">
        <f t="shared" si="4"/>
        <v>0.189959601538433</v>
      </c>
      <c r="J20">
        <f t="shared" si="4"/>
        <v>0.17490171505765803</v>
      </c>
      <c r="K20">
        <f t="shared" si="4"/>
        <v>3.1747335085791001E-2</v>
      </c>
      <c r="L20">
        <f t="shared" si="4"/>
        <v>0.29823117272349059</v>
      </c>
      <c r="M20">
        <f t="shared" si="4"/>
        <v>0.154468676940232</v>
      </c>
      <c r="N20" s="46">
        <f t="shared" si="4"/>
        <v>-1.6211870114578659</v>
      </c>
      <c r="O20">
        <f t="shared" si="4"/>
        <v>-0.21731118363743518</v>
      </c>
      <c r="P20">
        <f t="shared" si="4"/>
        <v>-2.0877720507216639</v>
      </c>
      <c r="Q20">
        <f t="shared" si="4"/>
        <v>-0.9851179504803611</v>
      </c>
      <c r="R20">
        <f t="shared" si="4"/>
        <v>-9.2299972382009987E-2</v>
      </c>
      <c r="S20">
        <f t="shared" si="4"/>
        <v>6.2823708488458002E-2</v>
      </c>
      <c r="T20">
        <f t="shared" si="4"/>
        <v>0.12701966284580299</v>
      </c>
      <c r="U20">
        <f t="shared" si="4"/>
        <v>0.12492337196718997</v>
      </c>
      <c r="V20">
        <f t="shared" si="4"/>
        <v>-0.19864169025398432</v>
      </c>
      <c r="W20">
        <f t="shared" si="4"/>
        <v>-0.15977067962735497</v>
      </c>
      <c r="X20">
        <f t="shared" si="4"/>
        <v>-9.4907468706499909E-3</v>
      </c>
      <c r="Y20">
        <f t="shared" si="4"/>
        <v>2.9246489857956998E-2</v>
      </c>
      <c r="Z20">
        <f t="shared" si="4"/>
        <v>5.4276333054028958E-2</v>
      </c>
      <c r="AA20">
        <f t="shared" si="4"/>
        <v>-0.26008063884369803</v>
      </c>
      <c r="AB20">
        <f t="shared" si="4"/>
        <v>0.12530457049326096</v>
      </c>
      <c r="AC20">
        <f t="shared" si="4"/>
        <v>0.14182476609353101</v>
      </c>
      <c r="AD20">
        <f t="shared" si="4"/>
        <v>0.278141697723161</v>
      </c>
      <c r="AE20">
        <f t="shared" si="4"/>
        <v>0.21441209376485548</v>
      </c>
      <c r="AF20">
        <f t="shared" si="4"/>
        <v>-0.13340295987744311</v>
      </c>
      <c r="AG20">
        <f t="shared" si="4"/>
        <v>4.6379305486347028E-2</v>
      </c>
      <c r="AH20">
        <f t="shared" si="4"/>
        <v>-9.1424660770143024E-2</v>
      </c>
      <c r="AI20">
        <f t="shared" si="4"/>
        <v>-2.6239081856577001E-2</v>
      </c>
      <c r="AJ20">
        <f t="shared" si="4"/>
        <v>3.1488824733012011E-2</v>
      </c>
      <c r="AK20">
        <f t="shared" si="4"/>
        <v>2.2256343879446999E-2</v>
      </c>
      <c r="AL20">
        <f t="shared" si="4"/>
        <v>-0.15576711476322302</v>
      </c>
      <c r="AM20">
        <f t="shared" si="4"/>
        <v>-0.2250816236849405</v>
      </c>
      <c r="AN20">
        <f t="shared" si="4"/>
        <v>-0.205992190921582</v>
      </c>
      <c r="AO20">
        <f t="shared" si="4"/>
        <v>0.22227438961488602</v>
      </c>
      <c r="AP20">
        <f t="shared" si="4"/>
        <v>0.16572289748993169</v>
      </c>
      <c r="AQ20">
        <f t="shared" si="4"/>
        <v>-3.4139482622139602E-2</v>
      </c>
      <c r="AR20">
        <f t="shared" si="4"/>
        <v>0.20173271011823043</v>
      </c>
      <c r="AS20">
        <f t="shared" si="4"/>
        <v>0.17279916977906307</v>
      </c>
      <c r="AT20">
        <f t="shared" si="4"/>
        <v>0.12555682349402519</v>
      </c>
      <c r="AU20">
        <f t="shared" si="4"/>
        <v>-0.13647631230030088</v>
      </c>
      <c r="AV20">
        <f t="shared" si="4"/>
        <v>6.5889713593505012E-2</v>
      </c>
      <c r="AW20">
        <f t="shared" si="4"/>
        <v>-2.7104758831635017E-2</v>
      </c>
      <c r="AX20">
        <f t="shared" si="4"/>
        <v>-9.371557054990301E-2</v>
      </c>
      <c r="AY20">
        <f t="shared" si="4"/>
        <v>0.14107595197171591</v>
      </c>
      <c r="AZ20">
        <f t="shared" si="4"/>
        <v>7.1408187073624979E-2</v>
      </c>
      <c r="BA20">
        <f t="shared" si="4"/>
        <v>-0.18033110011214079</v>
      </c>
      <c r="BB20">
        <f t="shared" si="4"/>
        <v>0.30627298997802976</v>
      </c>
      <c r="BC20">
        <f t="shared" si="4"/>
        <v>-0.13739585179495151</v>
      </c>
      <c r="BD20">
        <f t="shared" si="4"/>
        <v>-0.20785182711421482</v>
      </c>
      <c r="BE20">
        <f t="shared" si="4"/>
        <v>-7.4045347155148988E-2</v>
      </c>
      <c r="BF20">
        <f t="shared" si="4"/>
        <v>-0.19388124523101741</v>
      </c>
      <c r="BG20">
        <f t="shared" si="4"/>
        <v>-0.13783372949515502</v>
      </c>
      <c r="BH20">
        <f t="shared" si="4"/>
        <v>7.703024929643898E-2</v>
      </c>
      <c r="BI20">
        <f t="shared" si="4"/>
        <v>-1.1724921221364981E-2</v>
      </c>
      <c r="BJ20">
        <f t="shared" si="4"/>
        <v>-2.455089303813164</v>
      </c>
      <c r="BK20">
        <f t="shared" si="4"/>
        <v>-1.9685598993972879</v>
      </c>
      <c r="BL20">
        <f t="shared" si="4"/>
        <v>-6.6438561897747199</v>
      </c>
      <c r="BM20">
        <f t="shared" si="4"/>
        <v>-7.5417670736610043E-2</v>
      </c>
      <c r="BN20">
        <f t="shared" ref="BN20:CS20" si="5">IF(BN16&gt;0,BN16-BN17,BN16+BN17)</f>
        <v>0.285090568262515</v>
      </c>
      <c r="BO20">
        <f t="shared" si="5"/>
        <v>-9.4185123128300297E-3</v>
      </c>
      <c r="BP20">
        <f t="shared" si="5"/>
        <v>6.0847179389445005E-2</v>
      </c>
      <c r="BQ20">
        <f t="shared" si="5"/>
        <v>0.17033334568143799</v>
      </c>
      <c r="BR20">
        <f t="shared" si="5"/>
        <v>-0.10957972212622197</v>
      </c>
      <c r="BS20">
        <f t="shared" si="5"/>
        <v>0.2159931334246657</v>
      </c>
      <c r="BT20">
        <f t="shared" si="5"/>
        <v>-0.12504703468699099</v>
      </c>
      <c r="BU20">
        <f t="shared" si="5"/>
        <v>-0.14503705312918902</v>
      </c>
      <c r="BV20">
        <f t="shared" si="5"/>
        <v>0.76119098106187288</v>
      </c>
      <c r="BW20">
        <f t="shared" si="5"/>
        <v>0.31496470898327372</v>
      </c>
      <c r="BX20">
        <f t="shared" si="5"/>
        <v>-0.28631673726889095</v>
      </c>
      <c r="BY20">
        <f t="shared" si="5"/>
        <v>0.147906936357207</v>
      </c>
      <c r="BZ20">
        <f t="shared" si="5"/>
        <v>-7.4275173358966995E-2</v>
      </c>
      <c r="CA20">
        <f t="shared" si="5"/>
        <v>1.7224792378447984E-2</v>
      </c>
      <c r="CB20">
        <f t="shared" si="5"/>
        <v>0.15844304514165003</v>
      </c>
      <c r="CC20">
        <f t="shared" si="5"/>
        <v>0.14894351306079903</v>
      </c>
      <c r="CD20">
        <f t="shared" si="5"/>
        <v>0.233047222208108</v>
      </c>
      <c r="CE20">
        <f t="shared" si="5"/>
        <v>0.16586495675340199</v>
      </c>
      <c r="CF20">
        <f t="shared" si="5"/>
        <v>0.2844937005402845</v>
      </c>
      <c r="CG20">
        <f t="shared" si="5"/>
        <v>-0.14480818983712201</v>
      </c>
      <c r="CH20">
        <f t="shared" si="5"/>
        <v>0.27114444191921605</v>
      </c>
      <c r="CI20">
        <f t="shared" si="5"/>
        <v>0.10378171737437802</v>
      </c>
      <c r="CJ20">
        <f t="shared" si="5"/>
        <v>3.4991686266343025E-2</v>
      </c>
      <c r="CK20">
        <f t="shared" si="5"/>
        <v>-5.0650627532428993E-2</v>
      </c>
      <c r="CL20">
        <f t="shared" si="5"/>
        <v>2.204413438718994E-3</v>
      </c>
      <c r="CM20">
        <f t="shared" si="5"/>
        <v>3.365429850251897E-2</v>
      </c>
      <c r="CN20">
        <f t="shared" si="5"/>
        <v>0.139872626148206</v>
      </c>
      <c r="CO20">
        <f t="shared" si="5"/>
        <v>2.2520386089536992E-2</v>
      </c>
      <c r="CP20">
        <f t="shared" si="5"/>
        <v>-0.20103810425997601</v>
      </c>
      <c r="CQ20">
        <f t="shared" si="5"/>
        <v>0.25090474853390599</v>
      </c>
      <c r="CR20">
        <f t="shared" si="5"/>
        <v>1.5140225879425402</v>
      </c>
      <c r="CS20">
        <f t="shared" si="5"/>
        <v>-6.6438561897747199</v>
      </c>
    </row>
    <row r="21" spans="1:97" x14ac:dyDescent="0.3">
      <c r="A21" s="157" t="s">
        <v>130</v>
      </c>
      <c r="B21" t="s">
        <v>522</v>
      </c>
      <c r="C21" t="s">
        <v>522</v>
      </c>
      <c r="D21" t="s">
        <v>522</v>
      </c>
      <c r="E21" t="s">
        <v>522</v>
      </c>
      <c r="F21" t="s">
        <v>522</v>
      </c>
      <c r="G21" s="46" t="s">
        <v>530</v>
      </c>
      <c r="H21" t="s">
        <v>522</v>
      </c>
      <c r="I21" t="s">
        <v>522</v>
      </c>
      <c r="J21" t="s">
        <v>522</v>
      </c>
      <c r="K21" t="s">
        <v>522</v>
      </c>
      <c r="L21" t="s">
        <v>522</v>
      </c>
      <c r="M21" t="s">
        <v>522</v>
      </c>
      <c r="N21" t="s">
        <v>522</v>
      </c>
      <c r="O21" t="s">
        <v>522</v>
      </c>
      <c r="P21" t="s">
        <v>531</v>
      </c>
      <c r="Q21" t="s">
        <v>522</v>
      </c>
      <c r="R21" t="s">
        <v>531</v>
      </c>
      <c r="S21" t="s">
        <v>530</v>
      </c>
      <c r="T21" t="s">
        <v>522</v>
      </c>
      <c r="U21" t="s">
        <v>523</v>
      </c>
      <c r="V21" t="s">
        <v>524</v>
      </c>
      <c r="W21" t="s">
        <v>522</v>
      </c>
      <c r="X21" t="s">
        <v>522</v>
      </c>
      <c r="Y21" t="s">
        <v>522</v>
      </c>
      <c r="Z21" t="s">
        <v>522</v>
      </c>
      <c r="AA21" t="s">
        <v>526</v>
      </c>
      <c r="AB21" t="s">
        <v>527</v>
      </c>
      <c r="AC21" t="s">
        <v>522</v>
      </c>
      <c r="AD21" t="s">
        <v>523</v>
      </c>
      <c r="AE21" t="s">
        <v>522</v>
      </c>
      <c r="AF21" t="s">
        <v>522</v>
      </c>
      <c r="AG21" t="s">
        <v>522</v>
      </c>
      <c r="AH21" t="s">
        <v>522</v>
      </c>
      <c r="AI21" t="s">
        <v>522</v>
      </c>
      <c r="AJ21" t="s">
        <v>522</v>
      </c>
      <c r="AK21" t="s">
        <v>522</v>
      </c>
      <c r="AL21" t="s">
        <v>522</v>
      </c>
      <c r="AM21" t="s">
        <v>522</v>
      </c>
      <c r="AN21" t="s">
        <v>522</v>
      </c>
      <c r="AO21" t="s">
        <v>522</v>
      </c>
      <c r="AP21" t="s">
        <v>522</v>
      </c>
      <c r="AQ21" t="s">
        <v>522</v>
      </c>
      <c r="AR21" t="s">
        <v>522</v>
      </c>
      <c r="AS21" t="s">
        <v>522</v>
      </c>
      <c r="AT21" t="s">
        <v>522</v>
      </c>
      <c r="AU21" t="s">
        <v>531</v>
      </c>
      <c r="AV21" t="s">
        <v>522</v>
      </c>
      <c r="AW21" t="s">
        <v>522</v>
      </c>
      <c r="AX21" t="s">
        <v>522</v>
      </c>
      <c r="AY21" t="s">
        <v>522</v>
      </c>
      <c r="AZ21" t="s">
        <v>522</v>
      </c>
      <c r="BA21" t="s">
        <v>522</v>
      </c>
      <c r="BB21" t="s">
        <v>522</v>
      </c>
      <c r="BC21" t="s">
        <v>522</v>
      </c>
      <c r="BD21" t="s">
        <v>522</v>
      </c>
      <c r="BE21" t="s">
        <v>522</v>
      </c>
      <c r="BF21" t="s">
        <v>531</v>
      </c>
      <c r="BG21" t="s">
        <v>522</v>
      </c>
      <c r="BH21" t="s">
        <v>522</v>
      </c>
      <c r="BI21" t="s">
        <v>522</v>
      </c>
      <c r="BJ21" t="s">
        <v>525</v>
      </c>
      <c r="BK21" t="s">
        <v>525</v>
      </c>
      <c r="BL21" t="s">
        <v>525</v>
      </c>
      <c r="BM21" t="s">
        <v>522</v>
      </c>
      <c r="BN21" t="s">
        <v>522</v>
      </c>
      <c r="BO21" t="s">
        <v>522</v>
      </c>
      <c r="BP21" t="s">
        <v>531</v>
      </c>
      <c r="BQ21" t="s">
        <v>522</v>
      </c>
      <c r="BR21" t="s">
        <v>522</v>
      </c>
      <c r="BS21" t="s">
        <v>522</v>
      </c>
      <c r="BT21" t="s">
        <v>522</v>
      </c>
      <c r="BU21" t="s">
        <v>522</v>
      </c>
      <c r="BV21" t="s">
        <v>522</v>
      </c>
      <c r="BW21" t="s">
        <v>522</v>
      </c>
      <c r="BX21" t="s">
        <v>522</v>
      </c>
      <c r="BY21" t="s">
        <v>522</v>
      </c>
      <c r="BZ21" t="s">
        <v>522</v>
      </c>
      <c r="CA21" t="s">
        <v>522</v>
      </c>
      <c r="CB21" t="s">
        <v>522</v>
      </c>
      <c r="CC21" t="s">
        <v>522</v>
      </c>
      <c r="CD21" t="s">
        <v>522</v>
      </c>
      <c r="CE21" t="s">
        <v>522</v>
      </c>
      <c r="CF21" t="s">
        <v>522</v>
      </c>
      <c r="CG21" t="s">
        <v>522</v>
      </c>
      <c r="CH21" t="s">
        <v>522</v>
      </c>
      <c r="CI21" t="s">
        <v>522</v>
      </c>
      <c r="CJ21" t="s">
        <v>522</v>
      </c>
      <c r="CK21" t="s">
        <v>522</v>
      </c>
      <c r="CL21" t="s">
        <v>522</v>
      </c>
      <c r="CM21" t="s">
        <v>530</v>
      </c>
      <c r="CN21" t="s">
        <v>522</v>
      </c>
      <c r="CO21" t="s">
        <v>522</v>
      </c>
      <c r="CP21" t="s">
        <v>522</v>
      </c>
      <c r="CQ21" t="s">
        <v>522</v>
      </c>
      <c r="CR21" t="s">
        <v>527</v>
      </c>
      <c r="CS21" t="s">
        <v>527</v>
      </c>
    </row>
    <row r="22" spans="1:97" x14ac:dyDescent="0.3">
      <c r="A22" t="s">
        <v>528</v>
      </c>
      <c r="B22">
        <v>-4.0156081926237298E-2</v>
      </c>
      <c r="C22">
        <v>1.9683541654393202E-2</v>
      </c>
      <c r="D22">
        <v>-1.13865083664126E-2</v>
      </c>
      <c r="E22">
        <v>-3.2197646436832199E-2</v>
      </c>
      <c r="F22">
        <v>-0.14527739666665099</v>
      </c>
      <c r="G22" s="46">
        <v>-0.29345675049917902</v>
      </c>
      <c r="H22">
        <v>-5.79908176882327E-2</v>
      </c>
      <c r="I22">
        <v>7.5875875668944298E-2</v>
      </c>
      <c r="J22">
        <v>-0.24635222329551201</v>
      </c>
      <c r="K22">
        <v>9.3606376325810203E-2</v>
      </c>
      <c r="L22">
        <v>0.15566385602285701</v>
      </c>
      <c r="M22">
        <v>9.8975838967837002E-2</v>
      </c>
      <c r="N22">
        <v>-9.1163203750425595E-2</v>
      </c>
      <c r="O22">
        <v>-0.12741527764272101</v>
      </c>
      <c r="P22">
        <v>-0.88657346908729395</v>
      </c>
      <c r="Q22">
        <v>-0.14279442511420001</v>
      </c>
      <c r="R22">
        <v>-1.6761885072293701</v>
      </c>
      <c r="S22">
        <v>0.104738814050809</v>
      </c>
      <c r="T22">
        <v>-4.3930059050801502E-2</v>
      </c>
      <c r="U22">
        <v>-1.2710395919483799E-2</v>
      </c>
      <c r="V22">
        <v>-0.70547053768277002</v>
      </c>
      <c r="W22">
        <v>-0.22067787750439</v>
      </c>
      <c r="X22">
        <v>-0.12331701748202301</v>
      </c>
      <c r="Y22">
        <v>3.3518517428252202E-2</v>
      </c>
      <c r="Z22">
        <v>2.2794173577528502E-2</v>
      </c>
      <c r="AA22">
        <v>-1.4580374290154701</v>
      </c>
      <c r="AB22">
        <v>-6.6438561897747199</v>
      </c>
      <c r="AC22">
        <v>-0.29508687773019698</v>
      </c>
      <c r="AD22">
        <v>-0.19629446111486701</v>
      </c>
      <c r="AE22">
        <v>-0.18115440701183799</v>
      </c>
      <c r="AF22">
        <v>-0.38697159324894098</v>
      </c>
      <c r="AG22">
        <v>-0.26797853061567301</v>
      </c>
      <c r="AH22">
        <v>-0.214908844956054</v>
      </c>
      <c r="AI22">
        <v>-0.101883136003468</v>
      </c>
      <c r="AJ22">
        <v>-3.8354608380142E-2</v>
      </c>
      <c r="AK22">
        <v>5.0647657016802301E-2</v>
      </c>
      <c r="AL22">
        <v>-0.123460045039505</v>
      </c>
      <c r="AM22">
        <v>-0.39709358302729703</v>
      </c>
      <c r="AN22">
        <v>-0.17461159440726601</v>
      </c>
      <c r="AO22">
        <v>-0.17361828130009399</v>
      </c>
      <c r="AP22">
        <v>-0.18417256975509799</v>
      </c>
      <c r="AQ22">
        <v>3.4306430523304301E-3</v>
      </c>
      <c r="AR22">
        <v>-0.20629242929081501</v>
      </c>
      <c r="AS22">
        <v>-0.36064041042820599</v>
      </c>
      <c r="AT22">
        <v>-0.43088887173875601</v>
      </c>
      <c r="AU22">
        <v>-0.68273176502039201</v>
      </c>
      <c r="AV22">
        <v>-0.75901130930599303</v>
      </c>
      <c r="AW22">
        <v>-2.7435947615935201E-2</v>
      </c>
      <c r="AX22">
        <v>-5.9428717574985898E-2</v>
      </c>
      <c r="AY22">
        <v>-0.245834823085647</v>
      </c>
      <c r="AZ22">
        <v>-0.32472769279002101</v>
      </c>
      <c r="BA22">
        <v>0.25984470536610099</v>
      </c>
      <c r="BB22">
        <v>-0.19880913586551699</v>
      </c>
      <c r="BC22">
        <v>-0.146258156914572</v>
      </c>
      <c r="BD22">
        <v>-0.23839235452406801</v>
      </c>
      <c r="BE22">
        <v>5.9564172911124799E-3</v>
      </c>
      <c r="BF22">
        <v>-1.4838177898951399</v>
      </c>
      <c r="BG22">
        <v>5.6921763350385499E-2</v>
      </c>
      <c r="BH22">
        <v>-8.9919393562946301E-2</v>
      </c>
      <c r="BI22">
        <v>-9.8589164904338195E-2</v>
      </c>
      <c r="BJ22">
        <v>-3.39122619299973</v>
      </c>
      <c r="BK22">
        <v>-4.5257877578208303</v>
      </c>
      <c r="BL22">
        <v>-3.82356772182606</v>
      </c>
      <c r="BM22">
        <v>-0.28616672565785001</v>
      </c>
      <c r="BN22">
        <v>-0.66721142705066105</v>
      </c>
      <c r="BO22">
        <v>-0.108086369059004</v>
      </c>
      <c r="BP22">
        <v>-1.6658372517585001</v>
      </c>
      <c r="BQ22">
        <v>-0.26739469206642402</v>
      </c>
      <c r="BR22">
        <v>-0.184689650170061</v>
      </c>
      <c r="BS22">
        <v>-0.27825771003413202</v>
      </c>
      <c r="BT22">
        <v>-0.221802345041612</v>
      </c>
      <c r="BU22">
        <v>-0.152959696132944</v>
      </c>
      <c r="BV22">
        <v>-6.9841647012757496E-2</v>
      </c>
      <c r="BW22">
        <v>-0.103925244073164</v>
      </c>
      <c r="BX22">
        <v>-0.70703480926750795</v>
      </c>
      <c r="BY22">
        <v>-0.18174068314635999</v>
      </c>
      <c r="BZ22">
        <v>-0.27187211014128299</v>
      </c>
      <c r="CA22">
        <v>-0.49656454275908901</v>
      </c>
      <c r="CB22">
        <v>-0.29537703400611098</v>
      </c>
      <c r="CC22">
        <v>-0.23406266176131299</v>
      </c>
      <c r="CD22">
        <v>-0.17472742570889599</v>
      </c>
      <c r="CE22">
        <v>-0.29946840419617698</v>
      </c>
      <c r="CF22">
        <v>-0.253339720457887</v>
      </c>
      <c r="CG22">
        <v>-4.1830291098378297E-2</v>
      </c>
      <c r="CH22">
        <v>-0.202369878681638</v>
      </c>
      <c r="CI22">
        <v>0.164281198873656</v>
      </c>
      <c r="CJ22">
        <v>3.8666681379140803E-2</v>
      </c>
      <c r="CK22">
        <v>2.2024833290521399E-2</v>
      </c>
      <c r="CL22">
        <v>-7.3263718124222397E-3</v>
      </c>
      <c r="CM22">
        <v>-4.75191754605064</v>
      </c>
      <c r="CN22">
        <v>-0.22282344164760401</v>
      </c>
      <c r="CO22">
        <v>-4.9490969789596703E-2</v>
      </c>
      <c r="CP22">
        <v>-0.12176233017065</v>
      </c>
      <c r="CQ22">
        <v>5.9708535760003298E-3</v>
      </c>
      <c r="CR22">
        <v>-6.6438561897747199</v>
      </c>
      <c r="CS22">
        <v>-6.6438561897747199</v>
      </c>
    </row>
    <row r="23" spans="1:97" x14ac:dyDescent="0.3">
      <c r="A23" t="s">
        <v>529</v>
      </c>
      <c r="B23">
        <v>0.18335453940461799</v>
      </c>
      <c r="C23">
        <v>6.0472039925236802E-2</v>
      </c>
      <c r="D23">
        <v>0.19303741021264301</v>
      </c>
      <c r="E23">
        <v>0.13971736977541799</v>
      </c>
      <c r="F23">
        <v>0.20207041280995799</v>
      </c>
      <c r="G23" s="46">
        <v>0.19913674145354399</v>
      </c>
      <c r="H23">
        <v>0.23472829089502101</v>
      </c>
      <c r="I23">
        <v>4.4256766094248001E-2</v>
      </c>
      <c r="J23">
        <v>0.218432780750665</v>
      </c>
      <c r="K23">
        <v>4.1758358651378898E-2</v>
      </c>
      <c r="L23">
        <v>0.10791687366684</v>
      </c>
      <c r="M23">
        <v>0.17783663052102799</v>
      </c>
      <c r="N23">
        <v>0.16096727465670199</v>
      </c>
      <c r="O23">
        <v>3.6671928938419099E-2</v>
      </c>
      <c r="P23">
        <v>0.29328765164339199</v>
      </c>
      <c r="Q23">
        <v>9.2257380635341002E-2</v>
      </c>
      <c r="R23">
        <v>0.31203279862321198</v>
      </c>
      <c r="S23">
        <v>6.3789383742184E-2</v>
      </c>
      <c r="T23">
        <v>0.103278693039997</v>
      </c>
      <c r="U23">
        <v>8.2971729515246603E-2</v>
      </c>
      <c r="V23">
        <v>0.10473954677639701</v>
      </c>
      <c r="W23">
        <v>0.126655114861983</v>
      </c>
      <c r="X23">
        <v>0.15032666665026301</v>
      </c>
      <c r="Y23">
        <v>7.0791382086393004E-2</v>
      </c>
      <c r="Z23">
        <v>2.14191333998172E-2</v>
      </c>
      <c r="AA23">
        <v>7.6718875990694504E-2</v>
      </c>
      <c r="AB23">
        <v>0</v>
      </c>
      <c r="AC23">
        <v>4.8707946527284503E-2</v>
      </c>
      <c r="AD23">
        <v>0.13370844044420899</v>
      </c>
      <c r="AE23">
        <v>0.10857455669851</v>
      </c>
      <c r="AF23">
        <v>0.13618483320426</v>
      </c>
      <c r="AG23">
        <v>9.4922561114206397E-2</v>
      </c>
      <c r="AH23">
        <v>0.101150492976261</v>
      </c>
      <c r="AI23">
        <v>3.5151300591793E-2</v>
      </c>
      <c r="AJ23">
        <v>6.0553220081337303E-2</v>
      </c>
      <c r="AK23">
        <v>0.158697785189156</v>
      </c>
      <c r="AL23">
        <v>4.8934668810740801E-2</v>
      </c>
      <c r="AM23">
        <v>0.13703466696782399</v>
      </c>
      <c r="AN23">
        <v>4.80261977423855E-2</v>
      </c>
      <c r="AO23">
        <v>1.8833603091025299E-2</v>
      </c>
      <c r="AP23">
        <v>3.5732661571769297E-2</v>
      </c>
      <c r="AQ23">
        <v>0.75012416310987295</v>
      </c>
      <c r="AR23">
        <v>0.127339026965684</v>
      </c>
      <c r="AS23">
        <v>8.2363262464374198E-2</v>
      </c>
      <c r="AT23">
        <v>0.16381559767544099</v>
      </c>
      <c r="AU23">
        <v>0.1287870726225</v>
      </c>
      <c r="AV23">
        <v>0.36386396564755302</v>
      </c>
      <c r="AW23">
        <v>3.2927217770751402E-2</v>
      </c>
      <c r="AX23">
        <v>1.21220072761261E-2</v>
      </c>
      <c r="AY23">
        <v>0.26226003289215599</v>
      </c>
      <c r="AZ23">
        <v>8.3186078057776003E-2</v>
      </c>
      <c r="BA23">
        <v>0.117786244040033</v>
      </c>
      <c r="BB23">
        <v>2.1417653781577901E-2</v>
      </c>
      <c r="BC23">
        <v>0.10930352853354799</v>
      </c>
      <c r="BD23">
        <v>9.8816495834706905E-2</v>
      </c>
      <c r="BE23">
        <v>0.414669418183015</v>
      </c>
      <c r="BF23">
        <v>0.26158938591644398</v>
      </c>
      <c r="BG23">
        <v>0.17275440021560101</v>
      </c>
      <c r="BH23">
        <v>2.4657825116345601E-2</v>
      </c>
      <c r="BI23">
        <v>1.90455964664351E-2</v>
      </c>
      <c r="BJ23">
        <v>0.30308361758311397</v>
      </c>
      <c r="BK23">
        <v>1.8411949706089099</v>
      </c>
      <c r="BL23">
        <v>0.25233783217266897</v>
      </c>
      <c r="BM23">
        <v>8.3422140922700699E-2</v>
      </c>
      <c r="BN23">
        <v>0.14008471751724799</v>
      </c>
      <c r="BO23">
        <v>7.5730197493243195E-2</v>
      </c>
      <c r="BP23">
        <v>1.07931345545628</v>
      </c>
      <c r="BQ23">
        <v>0.16869498244342801</v>
      </c>
      <c r="BR23">
        <v>9.0295594646809793E-2</v>
      </c>
      <c r="BS23">
        <v>0.25817411866040002</v>
      </c>
      <c r="BT23">
        <v>0.136277829270189</v>
      </c>
      <c r="BU23">
        <v>0.12615151785783901</v>
      </c>
      <c r="BV23">
        <v>6.1971989097550702E-2</v>
      </c>
      <c r="BW23">
        <v>0.128560222099175</v>
      </c>
      <c r="BX23">
        <v>0.202504789124969</v>
      </c>
      <c r="BY23">
        <v>0.14500104078321099</v>
      </c>
      <c r="BZ23">
        <v>9.0652335143623697E-2</v>
      </c>
      <c r="CA23">
        <v>4.2745512423425398E-2</v>
      </c>
      <c r="CB23">
        <v>9.3040706733674802E-2</v>
      </c>
      <c r="CC23">
        <v>0.103135700415944</v>
      </c>
      <c r="CD23">
        <v>7.2050532255335503E-2</v>
      </c>
      <c r="CE23">
        <v>0.17627799656361801</v>
      </c>
      <c r="CF23">
        <v>8.8700368868493196E-2</v>
      </c>
      <c r="CG23">
        <v>0.16389711880031599</v>
      </c>
      <c r="CH23">
        <v>0.58042104563340302</v>
      </c>
      <c r="CI23">
        <v>0.122268917962428</v>
      </c>
      <c r="CJ23">
        <v>0.16960953132477</v>
      </c>
      <c r="CK23">
        <v>0.15458572007739399</v>
      </c>
      <c r="CL23">
        <v>0.18185070078921001</v>
      </c>
      <c r="CM23">
        <v>1.63849798914807</v>
      </c>
      <c r="CN23">
        <v>0.12310644571114</v>
      </c>
      <c r="CO23">
        <v>0.184349403118584</v>
      </c>
      <c r="CP23">
        <v>7.9440738121530699E-2</v>
      </c>
      <c r="CQ23">
        <v>0.19937499863416899</v>
      </c>
      <c r="CR23">
        <v>0</v>
      </c>
      <c r="CS23">
        <v>0</v>
      </c>
    </row>
    <row r="24" spans="1:97" s="6" customFormat="1" x14ac:dyDescent="0.3">
      <c r="A24" s="197" t="s">
        <v>542</v>
      </c>
      <c r="B24" s="6">
        <f t="shared" ref="B24:BM24" si="6">ABS(IF(B22&gt;0,B22-0.675*B23,B22+0.675*B23))</f>
        <v>8.3608232171879848E-2</v>
      </c>
      <c r="C24" s="6">
        <f t="shared" si="6"/>
        <v>2.1135085295141642E-2</v>
      </c>
      <c r="D24" s="6">
        <f t="shared" si="6"/>
        <v>0.11891374352712143</v>
      </c>
      <c r="E24" s="6">
        <f t="shared" si="6"/>
        <v>6.2111578161574955E-2</v>
      </c>
      <c r="F24" s="6">
        <f t="shared" si="6"/>
        <v>8.8798680199293212E-3</v>
      </c>
      <c r="G24" s="6">
        <f t="shared" si="6"/>
        <v>0.15903945001803682</v>
      </c>
      <c r="H24" s="6">
        <f t="shared" si="6"/>
        <v>0.10045077866590649</v>
      </c>
      <c r="I24" s="6">
        <f t="shared" si="6"/>
        <v>4.6002558555326895E-2</v>
      </c>
      <c r="J24" s="6">
        <f t="shared" si="6"/>
        <v>9.8910096288813143E-2</v>
      </c>
      <c r="K24" s="6">
        <f t="shared" si="6"/>
        <v>6.5419484236129449E-2</v>
      </c>
      <c r="L24" s="6">
        <f t="shared" si="6"/>
        <v>8.2819966297740008E-2</v>
      </c>
      <c r="M24" s="6">
        <f t="shared" si="6"/>
        <v>2.1063886633856901E-2</v>
      </c>
      <c r="N24" s="6">
        <f t="shared" si="6"/>
        <v>1.7489706642848254E-2</v>
      </c>
      <c r="O24" s="6">
        <f t="shared" si="6"/>
        <v>0.10266172560928812</v>
      </c>
      <c r="P24" s="6">
        <f t="shared" si="6"/>
        <v>0.68860430422800434</v>
      </c>
      <c r="Q24" s="6">
        <f t="shared" si="6"/>
        <v>8.0520693185344827E-2</v>
      </c>
      <c r="R24" s="6">
        <f t="shared" si="6"/>
        <v>1.4655663681587019</v>
      </c>
      <c r="S24" s="6">
        <f t="shared" si="6"/>
        <v>6.168098002483479E-2</v>
      </c>
      <c r="T24" s="6">
        <f t="shared" si="6"/>
        <v>2.5783058751196471E-2</v>
      </c>
      <c r="U24" s="6">
        <f t="shared" si="6"/>
        <v>4.3295521503307663E-2</v>
      </c>
      <c r="V24" s="6">
        <f t="shared" si="6"/>
        <v>0.63477134360870202</v>
      </c>
      <c r="W24" s="6">
        <f t="shared" si="6"/>
        <v>0.13518567497255146</v>
      </c>
      <c r="X24" s="6">
        <f t="shared" si="6"/>
        <v>2.1846517493095463E-2</v>
      </c>
      <c r="Y24" s="6">
        <f t="shared" si="6"/>
        <v>1.4265665480063076E-2</v>
      </c>
      <c r="Z24" s="6">
        <f t="shared" si="6"/>
        <v>8.3362585326518905E-3</v>
      </c>
      <c r="AA24" s="6">
        <f t="shared" si="6"/>
        <v>1.4062521877217513</v>
      </c>
      <c r="AB24" s="6">
        <f t="shared" si="6"/>
        <v>6.6438561897747199</v>
      </c>
      <c r="AC24" s="6">
        <f t="shared" si="6"/>
        <v>0.26220901382427997</v>
      </c>
      <c r="AD24" s="6">
        <f t="shared" si="6"/>
        <v>0.10604126381502593</v>
      </c>
      <c r="AE24" s="6">
        <f t="shared" si="6"/>
        <v>0.10786658124034373</v>
      </c>
      <c r="AF24" s="6">
        <f t="shared" si="6"/>
        <v>0.29504683083606548</v>
      </c>
      <c r="AG24" s="6">
        <f t="shared" si="6"/>
        <v>0.2039058018635837</v>
      </c>
      <c r="AH24" s="6">
        <f t="shared" si="6"/>
        <v>0.14663226219707781</v>
      </c>
      <c r="AI24" s="6">
        <f t="shared" si="6"/>
        <v>7.8156008104007718E-2</v>
      </c>
      <c r="AJ24" s="6">
        <f t="shared" si="6"/>
        <v>2.5188151747606857E-3</v>
      </c>
      <c r="AK24" s="6">
        <f t="shared" si="6"/>
        <v>5.6473347985878004E-2</v>
      </c>
      <c r="AL24" s="6">
        <f t="shared" si="6"/>
        <v>9.0429143592254957E-2</v>
      </c>
      <c r="AM24" s="6">
        <f t="shared" si="6"/>
        <v>0.30459518282401582</v>
      </c>
      <c r="AN24" s="6">
        <f t="shared" si="6"/>
        <v>0.1421939109311558</v>
      </c>
      <c r="AO24" s="6">
        <f t="shared" si="6"/>
        <v>0.16090559921365191</v>
      </c>
      <c r="AP24" s="6">
        <f t="shared" si="6"/>
        <v>0.16005302319415371</v>
      </c>
      <c r="AQ24" s="6">
        <f t="shared" si="6"/>
        <v>0.5029031670468338</v>
      </c>
      <c r="AR24" s="6">
        <f t="shared" si="6"/>
        <v>0.12033858608897831</v>
      </c>
      <c r="AS24" s="6">
        <f t="shared" si="6"/>
        <v>0.3050452082647534</v>
      </c>
      <c r="AT24" s="6">
        <f t="shared" si="6"/>
        <v>0.32031334330783334</v>
      </c>
      <c r="AU24" s="6">
        <f t="shared" si="6"/>
        <v>0.59580049100020449</v>
      </c>
      <c r="AV24" s="6">
        <f t="shared" si="6"/>
        <v>0.51340313249389469</v>
      </c>
      <c r="AW24" s="6">
        <f t="shared" si="6"/>
        <v>5.2100756206780036E-3</v>
      </c>
      <c r="AX24" s="6">
        <f t="shared" si="6"/>
        <v>5.1246362663600782E-2</v>
      </c>
      <c r="AY24" s="6">
        <f t="shared" si="6"/>
        <v>6.8809300883441699E-2</v>
      </c>
      <c r="AZ24" s="6">
        <f t="shared" si="6"/>
        <v>0.26857709010102221</v>
      </c>
      <c r="BA24" s="6">
        <f t="shared" si="6"/>
        <v>0.18033899063907871</v>
      </c>
      <c r="BB24" s="6">
        <f t="shared" si="6"/>
        <v>0.18435221956295189</v>
      </c>
      <c r="BC24" s="6">
        <f t="shared" si="6"/>
        <v>7.2478275154427105E-2</v>
      </c>
      <c r="BD24" s="6">
        <f t="shared" si="6"/>
        <v>0.17169121983564084</v>
      </c>
      <c r="BE24" s="6">
        <f t="shared" si="6"/>
        <v>0.27394543998242271</v>
      </c>
      <c r="BF24" s="6">
        <f t="shared" si="6"/>
        <v>1.3072449544015403</v>
      </c>
      <c r="BG24" s="6">
        <f t="shared" si="6"/>
        <v>5.9687456795145186E-2</v>
      </c>
      <c r="BH24" s="6">
        <f t="shared" si="6"/>
        <v>7.3275361609413017E-2</v>
      </c>
      <c r="BI24" s="6">
        <f t="shared" si="6"/>
        <v>8.5733387289494506E-2</v>
      </c>
      <c r="BJ24" s="6">
        <f t="shared" si="6"/>
        <v>3.1866447511311282</v>
      </c>
      <c r="BK24" s="6">
        <f t="shared" si="6"/>
        <v>3.2829811526598158</v>
      </c>
      <c r="BL24" s="6">
        <f t="shared" si="6"/>
        <v>3.6532396851095084</v>
      </c>
      <c r="BM24" s="6">
        <f t="shared" si="6"/>
        <v>0.22985678053502703</v>
      </c>
      <c r="BN24" s="6">
        <f t="shared" ref="BN24:CS24" si="7">ABS(IF(BN22&gt;0,BN22-0.675*BN23,BN22+0.675*BN23))</f>
        <v>0.57265424272651866</v>
      </c>
      <c r="BO24" s="6">
        <f t="shared" si="7"/>
        <v>5.6968485751064835E-2</v>
      </c>
      <c r="BP24" s="6">
        <f t="shared" si="7"/>
        <v>0.93730066932551104</v>
      </c>
      <c r="BQ24" s="6">
        <f t="shared" si="7"/>
        <v>0.15352557891711011</v>
      </c>
      <c r="BR24" s="6">
        <f t="shared" si="7"/>
        <v>0.12374012378346438</v>
      </c>
      <c r="BS24" s="6">
        <f t="shared" si="7"/>
        <v>0.10399017993836199</v>
      </c>
      <c r="BT24" s="6">
        <f t="shared" si="7"/>
        <v>0.12981481028423442</v>
      </c>
      <c r="BU24" s="6">
        <f t="shared" si="7"/>
        <v>6.7807421578902655E-2</v>
      </c>
      <c r="BV24" s="6">
        <f t="shared" si="7"/>
        <v>2.8010554371910773E-2</v>
      </c>
      <c r="BW24" s="6">
        <f t="shared" si="7"/>
        <v>1.7147094156220871E-2</v>
      </c>
      <c r="BX24" s="6">
        <f t="shared" si="7"/>
        <v>0.57034407660815389</v>
      </c>
      <c r="BY24" s="6">
        <f t="shared" si="7"/>
        <v>8.3864980617692569E-2</v>
      </c>
      <c r="BZ24" s="6">
        <f t="shared" si="7"/>
        <v>0.21068178391933698</v>
      </c>
      <c r="CA24" s="6">
        <f t="shared" si="7"/>
        <v>0.46771132187327685</v>
      </c>
      <c r="CB24" s="6">
        <f t="shared" si="7"/>
        <v>0.23257455696088047</v>
      </c>
      <c r="CC24" s="6">
        <f t="shared" si="7"/>
        <v>0.16444606398055078</v>
      </c>
      <c r="CD24" s="6">
        <f t="shared" si="7"/>
        <v>0.12609331643654453</v>
      </c>
      <c r="CE24" s="6">
        <f t="shared" si="7"/>
        <v>0.18048075651573481</v>
      </c>
      <c r="CF24" s="6">
        <f t="shared" si="7"/>
        <v>0.19346697147165409</v>
      </c>
      <c r="CG24" s="6">
        <f t="shared" si="7"/>
        <v>6.8800264091834998E-2</v>
      </c>
      <c r="CH24" s="6">
        <f t="shared" si="7"/>
        <v>0.18941432712090908</v>
      </c>
      <c r="CI24" s="6">
        <f t="shared" si="7"/>
        <v>8.174967924901709E-2</v>
      </c>
      <c r="CJ24" s="6">
        <f t="shared" si="7"/>
        <v>7.5819752265078949E-2</v>
      </c>
      <c r="CK24" s="6">
        <f t="shared" si="7"/>
        <v>8.2320527761719553E-2</v>
      </c>
      <c r="CL24" s="6">
        <f t="shared" si="7"/>
        <v>0.11542285122029453</v>
      </c>
      <c r="CM24" s="6">
        <f t="shared" si="7"/>
        <v>3.6459314033756929</v>
      </c>
      <c r="CN24" s="6">
        <f t="shared" si="7"/>
        <v>0.13972659079258448</v>
      </c>
      <c r="CO24" s="6">
        <f t="shared" si="7"/>
        <v>7.4944877315447508E-2</v>
      </c>
      <c r="CP24" s="6">
        <f t="shared" si="7"/>
        <v>6.8139831938616779E-2</v>
      </c>
      <c r="CQ24" s="6">
        <f t="shared" si="7"/>
        <v>0.12860727050206375</v>
      </c>
      <c r="CR24" s="6">
        <f t="shared" si="7"/>
        <v>6.6438561897747199</v>
      </c>
      <c r="CS24" s="6">
        <f t="shared" si="7"/>
        <v>6.6438561897747199</v>
      </c>
    </row>
    <row r="25" spans="1:97" x14ac:dyDescent="0.3">
      <c r="A25" t="s">
        <v>543</v>
      </c>
      <c r="B25">
        <f t="shared" ref="B25:BM25" si="8">ABS(IF(B22&gt;0,B22-B23,B22+B23))</f>
        <v>0.1431984574783807</v>
      </c>
      <c r="C25">
        <f t="shared" si="8"/>
        <v>4.0788498270843604E-2</v>
      </c>
      <c r="D25">
        <f t="shared" si="8"/>
        <v>0.18165090184623039</v>
      </c>
      <c r="E25">
        <f t="shared" si="8"/>
        <v>0.10751972333858578</v>
      </c>
      <c r="F25">
        <f t="shared" si="8"/>
        <v>5.6793016143307007E-2</v>
      </c>
      <c r="G25" s="46">
        <f t="shared" si="8"/>
        <v>9.4320009045635034E-2</v>
      </c>
      <c r="H25">
        <f t="shared" si="8"/>
        <v>0.17673747320678831</v>
      </c>
      <c r="I25">
        <f t="shared" si="8"/>
        <v>3.1619109574696297E-2</v>
      </c>
      <c r="J25">
        <f t="shared" si="8"/>
        <v>2.7919442544847017E-2</v>
      </c>
      <c r="K25">
        <f t="shared" si="8"/>
        <v>5.1848017674431306E-2</v>
      </c>
      <c r="L25">
        <f t="shared" si="8"/>
        <v>4.7746982356017015E-2</v>
      </c>
      <c r="M25">
        <f t="shared" si="8"/>
        <v>7.8860791553190993E-2</v>
      </c>
      <c r="N25">
        <f t="shared" si="8"/>
        <v>6.9804070906276397E-2</v>
      </c>
      <c r="O25">
        <f t="shared" si="8"/>
        <v>9.074334870430191E-2</v>
      </c>
      <c r="P25">
        <f t="shared" si="8"/>
        <v>0.59328581744390196</v>
      </c>
      <c r="Q25">
        <f t="shared" si="8"/>
        <v>5.0537044478859011E-2</v>
      </c>
      <c r="R25">
        <f t="shared" si="8"/>
        <v>1.364155708606158</v>
      </c>
      <c r="S25">
        <f t="shared" si="8"/>
        <v>4.0949430308624996E-2</v>
      </c>
      <c r="T25">
        <f t="shared" si="8"/>
        <v>5.9348633989195494E-2</v>
      </c>
      <c r="U25">
        <f t="shared" si="8"/>
        <v>7.0261333595762809E-2</v>
      </c>
      <c r="V25">
        <f t="shared" si="8"/>
        <v>0.60073099090637305</v>
      </c>
      <c r="W25">
        <f t="shared" si="8"/>
        <v>9.4022762642406998E-2</v>
      </c>
      <c r="X25">
        <f t="shared" si="8"/>
        <v>2.7009649168240002E-2</v>
      </c>
      <c r="Y25">
        <f t="shared" si="8"/>
        <v>3.7272864658140802E-2</v>
      </c>
      <c r="Z25">
        <f t="shared" si="8"/>
        <v>1.3750401777113015E-3</v>
      </c>
      <c r="AA25">
        <f t="shared" si="8"/>
        <v>1.3813185530247756</v>
      </c>
      <c r="AB25">
        <f t="shared" si="8"/>
        <v>6.6438561897747199</v>
      </c>
      <c r="AC25">
        <f t="shared" si="8"/>
        <v>0.24637893120291249</v>
      </c>
      <c r="AD25">
        <f t="shared" si="8"/>
        <v>6.2586020670658021E-2</v>
      </c>
      <c r="AE25">
        <f t="shared" si="8"/>
        <v>7.257985031332799E-2</v>
      </c>
      <c r="AF25">
        <f t="shared" si="8"/>
        <v>0.25078676004468098</v>
      </c>
      <c r="AG25">
        <f t="shared" si="8"/>
        <v>0.17305596950146662</v>
      </c>
      <c r="AH25">
        <f t="shared" si="8"/>
        <v>0.113758351979793</v>
      </c>
      <c r="AI25">
        <f t="shared" si="8"/>
        <v>6.6731835411675003E-2</v>
      </c>
      <c r="AJ25">
        <f t="shared" si="8"/>
        <v>2.2198611701195303E-2</v>
      </c>
      <c r="AK25">
        <f t="shared" si="8"/>
        <v>0.10805012817235371</v>
      </c>
      <c r="AL25">
        <f t="shared" si="8"/>
        <v>7.4525376228764206E-2</v>
      </c>
      <c r="AM25">
        <f t="shared" si="8"/>
        <v>0.26005891605947307</v>
      </c>
      <c r="AN25">
        <f t="shared" si="8"/>
        <v>0.1265853966648805</v>
      </c>
      <c r="AO25">
        <f t="shared" si="8"/>
        <v>0.15478467820906869</v>
      </c>
      <c r="AP25">
        <f t="shared" si="8"/>
        <v>0.14843990818332869</v>
      </c>
      <c r="AQ25" s="14">
        <f t="shared" si="8"/>
        <v>0.74669352005754253</v>
      </c>
      <c r="AR25">
        <f t="shared" si="8"/>
        <v>7.8953402325131011E-2</v>
      </c>
      <c r="AS25">
        <f t="shared" si="8"/>
        <v>0.27827714796383179</v>
      </c>
      <c r="AT25">
        <f t="shared" si="8"/>
        <v>0.26707327406331505</v>
      </c>
      <c r="AU25">
        <f t="shared" si="8"/>
        <v>0.55394469239789201</v>
      </c>
      <c r="AV25">
        <f t="shared" si="8"/>
        <v>0.39514734365844001</v>
      </c>
      <c r="AW25">
        <f t="shared" si="8"/>
        <v>5.491270154816201E-3</v>
      </c>
      <c r="AX25">
        <f t="shared" si="8"/>
        <v>4.73067102988598E-2</v>
      </c>
      <c r="AY25">
        <f t="shared" si="8"/>
        <v>1.6425209806508995E-2</v>
      </c>
      <c r="AZ25">
        <f t="shared" si="8"/>
        <v>0.241541614732245</v>
      </c>
      <c r="BA25">
        <f t="shared" si="8"/>
        <v>0.14205846132606798</v>
      </c>
      <c r="BB25">
        <f t="shared" si="8"/>
        <v>0.17739148208393909</v>
      </c>
      <c r="BC25">
        <f t="shared" si="8"/>
        <v>3.6954628381024007E-2</v>
      </c>
      <c r="BD25">
        <f t="shared" si="8"/>
        <v>0.13957585868936112</v>
      </c>
      <c r="BE25">
        <f t="shared" si="8"/>
        <v>0.40871300089190254</v>
      </c>
      <c r="BF25">
        <f t="shared" si="8"/>
        <v>1.2222284039786959</v>
      </c>
      <c r="BG25">
        <f t="shared" si="8"/>
        <v>0.11583263686521551</v>
      </c>
      <c r="BH25">
        <f t="shared" si="8"/>
        <v>6.5261568446600693E-2</v>
      </c>
      <c r="BI25">
        <f t="shared" si="8"/>
        <v>7.9543568437903098E-2</v>
      </c>
      <c r="BJ25">
        <f t="shared" si="8"/>
        <v>3.0881425754166161</v>
      </c>
      <c r="BK25">
        <f t="shared" si="8"/>
        <v>2.6845927872119204</v>
      </c>
      <c r="BL25">
        <f t="shared" si="8"/>
        <v>3.5712298896533912</v>
      </c>
      <c r="BM25">
        <f t="shared" si="8"/>
        <v>0.20274458473514931</v>
      </c>
      <c r="BN25">
        <f t="shared" ref="BN25:CS25" si="9">ABS(IF(BN22&gt;0,BN22-BN23,BN22+BN23))</f>
        <v>0.52712670953341312</v>
      </c>
      <c r="BO25">
        <f t="shared" si="9"/>
        <v>3.2356171565760802E-2</v>
      </c>
      <c r="BP25">
        <f t="shared" si="9"/>
        <v>0.58652379630222007</v>
      </c>
      <c r="BQ25">
        <f t="shared" si="9"/>
        <v>9.8699709622996012E-2</v>
      </c>
      <c r="BR25">
        <f t="shared" si="9"/>
        <v>9.4394055523251211E-2</v>
      </c>
      <c r="BS25">
        <f t="shared" si="9"/>
        <v>2.0083591373732002E-2</v>
      </c>
      <c r="BT25">
        <f t="shared" si="9"/>
        <v>8.5524515771423004E-2</v>
      </c>
      <c r="BU25">
        <f t="shared" si="9"/>
        <v>2.6808178275104982E-2</v>
      </c>
      <c r="BV25">
        <f t="shared" si="9"/>
        <v>7.8696579152067944E-3</v>
      </c>
      <c r="BW25">
        <f t="shared" si="9"/>
        <v>2.4634978026011001E-2</v>
      </c>
      <c r="BX25">
        <f t="shared" si="9"/>
        <v>0.50453002014253889</v>
      </c>
      <c r="BY25">
        <f t="shared" si="9"/>
        <v>3.6739642363149E-2</v>
      </c>
      <c r="BZ25">
        <f t="shared" si="9"/>
        <v>0.18121977499765929</v>
      </c>
      <c r="CA25">
        <f t="shared" si="9"/>
        <v>0.45381903033566362</v>
      </c>
      <c r="CB25">
        <f t="shared" si="9"/>
        <v>0.20233632727243617</v>
      </c>
      <c r="CC25">
        <f t="shared" si="9"/>
        <v>0.13092696134536899</v>
      </c>
      <c r="CD25">
        <f t="shared" si="9"/>
        <v>0.10267689345356049</v>
      </c>
      <c r="CE25">
        <f t="shared" si="9"/>
        <v>0.12319040763255898</v>
      </c>
      <c r="CF25">
        <f t="shared" si="9"/>
        <v>0.1646393515893938</v>
      </c>
      <c r="CG25">
        <f t="shared" si="9"/>
        <v>0.12206682770193769</v>
      </c>
      <c r="CH25">
        <f t="shared" si="9"/>
        <v>0.37805116695176499</v>
      </c>
      <c r="CI25">
        <f t="shared" si="9"/>
        <v>4.2012280911227995E-2</v>
      </c>
      <c r="CJ25">
        <f t="shared" si="9"/>
        <v>0.13094284994562919</v>
      </c>
      <c r="CK25">
        <f t="shared" si="9"/>
        <v>0.13256088678687258</v>
      </c>
      <c r="CL25">
        <f t="shared" si="9"/>
        <v>0.17452432897678777</v>
      </c>
      <c r="CM25">
        <f t="shared" si="9"/>
        <v>3.1134195569025698</v>
      </c>
      <c r="CN25">
        <f t="shared" si="9"/>
        <v>9.9716995936464006E-2</v>
      </c>
      <c r="CO25">
        <f t="shared" si="9"/>
        <v>0.13485843332898728</v>
      </c>
      <c r="CP25">
        <f t="shared" si="9"/>
        <v>4.2321592049119297E-2</v>
      </c>
      <c r="CQ25">
        <f t="shared" si="9"/>
        <v>0.19340414505816866</v>
      </c>
      <c r="CR25">
        <f t="shared" si="9"/>
        <v>6.6438561897747199</v>
      </c>
      <c r="CS25">
        <f t="shared" si="9"/>
        <v>6.6438561897747199</v>
      </c>
    </row>
    <row r="26" spans="1:97" x14ac:dyDescent="0.3">
      <c r="A26" t="s">
        <v>544</v>
      </c>
      <c r="B26">
        <f t="shared" ref="B26:BM26" si="10">IF(B22&gt;0,B22-B23,B22+B23)</f>
        <v>0.1431984574783807</v>
      </c>
      <c r="C26">
        <f t="shared" si="10"/>
        <v>-4.0788498270843604E-2</v>
      </c>
      <c r="D26">
        <f t="shared" si="10"/>
        <v>0.18165090184623039</v>
      </c>
      <c r="E26">
        <f t="shared" si="10"/>
        <v>0.10751972333858578</v>
      </c>
      <c r="F26">
        <f t="shared" si="10"/>
        <v>5.6793016143307007E-2</v>
      </c>
      <c r="G26" s="46">
        <f t="shared" si="10"/>
        <v>-9.4320009045635034E-2</v>
      </c>
      <c r="H26">
        <f t="shared" si="10"/>
        <v>0.17673747320678831</v>
      </c>
      <c r="I26">
        <f t="shared" si="10"/>
        <v>3.1619109574696297E-2</v>
      </c>
      <c r="J26">
        <f t="shared" si="10"/>
        <v>-2.7919442544847017E-2</v>
      </c>
      <c r="K26">
        <f t="shared" si="10"/>
        <v>5.1848017674431306E-2</v>
      </c>
      <c r="L26">
        <f t="shared" si="10"/>
        <v>4.7746982356017015E-2</v>
      </c>
      <c r="M26">
        <f t="shared" si="10"/>
        <v>-7.8860791553190993E-2</v>
      </c>
      <c r="N26">
        <f t="shared" si="10"/>
        <v>6.9804070906276397E-2</v>
      </c>
      <c r="O26">
        <f t="shared" si="10"/>
        <v>-9.074334870430191E-2</v>
      </c>
      <c r="P26">
        <f t="shared" si="10"/>
        <v>-0.59328581744390196</v>
      </c>
      <c r="Q26">
        <f t="shared" si="10"/>
        <v>-5.0537044478859011E-2</v>
      </c>
      <c r="R26">
        <f t="shared" si="10"/>
        <v>-1.364155708606158</v>
      </c>
      <c r="S26">
        <f t="shared" si="10"/>
        <v>4.0949430308624996E-2</v>
      </c>
      <c r="T26">
        <f t="shared" si="10"/>
        <v>5.9348633989195494E-2</v>
      </c>
      <c r="U26">
        <f t="shared" si="10"/>
        <v>7.0261333595762809E-2</v>
      </c>
      <c r="V26">
        <f t="shared" si="10"/>
        <v>-0.60073099090637305</v>
      </c>
      <c r="W26">
        <f t="shared" si="10"/>
        <v>-9.4022762642406998E-2</v>
      </c>
      <c r="X26">
        <f t="shared" si="10"/>
        <v>2.7009649168240002E-2</v>
      </c>
      <c r="Y26">
        <f t="shared" si="10"/>
        <v>-3.7272864658140802E-2</v>
      </c>
      <c r="Z26">
        <f t="shared" si="10"/>
        <v>1.3750401777113015E-3</v>
      </c>
      <c r="AA26">
        <f t="shared" si="10"/>
        <v>-1.3813185530247756</v>
      </c>
      <c r="AB26">
        <f t="shared" si="10"/>
        <v>-6.6438561897747199</v>
      </c>
      <c r="AC26">
        <f t="shared" si="10"/>
        <v>-0.24637893120291249</v>
      </c>
      <c r="AD26">
        <f t="shared" si="10"/>
        <v>-6.2586020670658021E-2</v>
      </c>
      <c r="AE26">
        <f t="shared" si="10"/>
        <v>-7.257985031332799E-2</v>
      </c>
      <c r="AF26">
        <f t="shared" si="10"/>
        <v>-0.25078676004468098</v>
      </c>
      <c r="AG26">
        <f t="shared" si="10"/>
        <v>-0.17305596950146662</v>
      </c>
      <c r="AH26">
        <f t="shared" si="10"/>
        <v>-0.113758351979793</v>
      </c>
      <c r="AI26">
        <f t="shared" si="10"/>
        <v>-6.6731835411675003E-2</v>
      </c>
      <c r="AJ26">
        <f t="shared" si="10"/>
        <v>2.2198611701195303E-2</v>
      </c>
      <c r="AK26">
        <f t="shared" si="10"/>
        <v>-0.10805012817235371</v>
      </c>
      <c r="AL26">
        <f t="shared" si="10"/>
        <v>-7.4525376228764206E-2</v>
      </c>
      <c r="AM26">
        <f t="shared" si="10"/>
        <v>-0.26005891605947307</v>
      </c>
      <c r="AN26">
        <f t="shared" si="10"/>
        <v>-0.1265853966648805</v>
      </c>
      <c r="AO26">
        <f t="shared" si="10"/>
        <v>-0.15478467820906869</v>
      </c>
      <c r="AP26">
        <f t="shared" si="10"/>
        <v>-0.14843990818332869</v>
      </c>
      <c r="AQ26" s="14">
        <f t="shared" si="10"/>
        <v>-0.74669352005754253</v>
      </c>
      <c r="AR26">
        <f t="shared" si="10"/>
        <v>-7.8953402325131011E-2</v>
      </c>
      <c r="AS26">
        <f t="shared" si="10"/>
        <v>-0.27827714796383179</v>
      </c>
      <c r="AT26">
        <f t="shared" si="10"/>
        <v>-0.26707327406331505</v>
      </c>
      <c r="AU26">
        <f t="shared" si="10"/>
        <v>-0.55394469239789201</v>
      </c>
      <c r="AV26">
        <f t="shared" si="10"/>
        <v>-0.39514734365844001</v>
      </c>
      <c r="AW26">
        <f t="shared" si="10"/>
        <v>5.491270154816201E-3</v>
      </c>
      <c r="AX26">
        <f t="shared" si="10"/>
        <v>-4.73067102988598E-2</v>
      </c>
      <c r="AY26">
        <f t="shared" si="10"/>
        <v>1.6425209806508995E-2</v>
      </c>
      <c r="AZ26">
        <f t="shared" si="10"/>
        <v>-0.241541614732245</v>
      </c>
      <c r="BA26">
        <f t="shared" si="10"/>
        <v>0.14205846132606798</v>
      </c>
      <c r="BB26">
        <f t="shared" si="10"/>
        <v>-0.17739148208393909</v>
      </c>
      <c r="BC26">
        <f t="shared" si="10"/>
        <v>-3.6954628381024007E-2</v>
      </c>
      <c r="BD26">
        <f t="shared" si="10"/>
        <v>-0.13957585868936112</v>
      </c>
      <c r="BE26">
        <f t="shared" si="10"/>
        <v>-0.40871300089190254</v>
      </c>
      <c r="BF26">
        <f t="shared" si="10"/>
        <v>-1.2222284039786959</v>
      </c>
      <c r="BG26">
        <f t="shared" si="10"/>
        <v>-0.11583263686521551</v>
      </c>
      <c r="BH26">
        <f t="shared" si="10"/>
        <v>-6.5261568446600693E-2</v>
      </c>
      <c r="BI26">
        <f t="shared" si="10"/>
        <v>-7.9543568437903098E-2</v>
      </c>
      <c r="BJ26">
        <f t="shared" si="10"/>
        <v>-3.0881425754166161</v>
      </c>
      <c r="BK26">
        <f t="shared" si="10"/>
        <v>-2.6845927872119204</v>
      </c>
      <c r="BL26">
        <f t="shared" si="10"/>
        <v>-3.5712298896533912</v>
      </c>
      <c r="BM26">
        <f t="shared" si="10"/>
        <v>-0.20274458473514931</v>
      </c>
      <c r="BN26">
        <f t="shared" ref="BN26:CS26" si="11">IF(BN22&gt;0,BN22-BN23,BN22+BN23)</f>
        <v>-0.52712670953341312</v>
      </c>
      <c r="BO26">
        <f t="shared" si="11"/>
        <v>-3.2356171565760802E-2</v>
      </c>
      <c r="BP26">
        <f t="shared" si="11"/>
        <v>-0.58652379630222007</v>
      </c>
      <c r="BQ26">
        <f t="shared" si="11"/>
        <v>-9.8699709622996012E-2</v>
      </c>
      <c r="BR26">
        <f t="shared" si="11"/>
        <v>-9.4394055523251211E-2</v>
      </c>
      <c r="BS26">
        <f t="shared" si="11"/>
        <v>-2.0083591373732002E-2</v>
      </c>
      <c r="BT26">
        <f t="shared" si="11"/>
        <v>-8.5524515771423004E-2</v>
      </c>
      <c r="BU26">
        <f t="shared" si="11"/>
        <v>-2.6808178275104982E-2</v>
      </c>
      <c r="BV26">
        <f t="shared" si="11"/>
        <v>-7.8696579152067944E-3</v>
      </c>
      <c r="BW26">
        <f t="shared" si="11"/>
        <v>2.4634978026011001E-2</v>
      </c>
      <c r="BX26">
        <f t="shared" si="11"/>
        <v>-0.50453002014253889</v>
      </c>
      <c r="BY26">
        <f t="shared" si="11"/>
        <v>-3.6739642363149E-2</v>
      </c>
      <c r="BZ26">
        <f t="shared" si="11"/>
        <v>-0.18121977499765929</v>
      </c>
      <c r="CA26">
        <f t="shared" si="11"/>
        <v>-0.45381903033566362</v>
      </c>
      <c r="CB26">
        <f t="shared" si="11"/>
        <v>-0.20233632727243617</v>
      </c>
      <c r="CC26">
        <f t="shared" si="11"/>
        <v>-0.13092696134536899</v>
      </c>
      <c r="CD26">
        <f t="shared" si="11"/>
        <v>-0.10267689345356049</v>
      </c>
      <c r="CE26">
        <f t="shared" si="11"/>
        <v>-0.12319040763255898</v>
      </c>
      <c r="CF26">
        <f t="shared" si="11"/>
        <v>-0.1646393515893938</v>
      </c>
      <c r="CG26">
        <f t="shared" si="11"/>
        <v>0.12206682770193769</v>
      </c>
      <c r="CH26">
        <f t="shared" si="11"/>
        <v>0.37805116695176499</v>
      </c>
      <c r="CI26">
        <f t="shared" si="11"/>
        <v>4.2012280911227995E-2</v>
      </c>
      <c r="CJ26">
        <f t="shared" si="11"/>
        <v>-0.13094284994562919</v>
      </c>
      <c r="CK26">
        <f t="shared" si="11"/>
        <v>-0.13256088678687258</v>
      </c>
      <c r="CL26">
        <f t="shared" si="11"/>
        <v>0.17452432897678777</v>
      </c>
      <c r="CM26">
        <f t="shared" si="11"/>
        <v>-3.1134195569025698</v>
      </c>
      <c r="CN26">
        <f t="shared" si="11"/>
        <v>-9.9716995936464006E-2</v>
      </c>
      <c r="CO26">
        <f t="shared" si="11"/>
        <v>0.13485843332898728</v>
      </c>
      <c r="CP26">
        <f t="shared" si="11"/>
        <v>-4.2321592049119297E-2</v>
      </c>
      <c r="CQ26">
        <f t="shared" si="11"/>
        <v>-0.19340414505816866</v>
      </c>
      <c r="CR26">
        <f t="shared" si="11"/>
        <v>-6.6438561897747199</v>
      </c>
      <c r="CS26">
        <f t="shared" si="11"/>
        <v>-6.6438561897747199</v>
      </c>
    </row>
    <row r="27" spans="1:97" x14ac:dyDescent="0.3">
      <c r="A27" s="157" t="s">
        <v>1</v>
      </c>
      <c r="B27" t="s">
        <v>522</v>
      </c>
      <c r="C27" t="s">
        <v>522</v>
      </c>
      <c r="D27" t="s">
        <v>522</v>
      </c>
      <c r="E27" t="s">
        <v>522</v>
      </c>
      <c r="F27" t="s">
        <v>522</v>
      </c>
      <c r="G27" s="46" t="s">
        <v>530</v>
      </c>
      <c r="H27" t="s">
        <v>522</v>
      </c>
      <c r="I27" t="s">
        <v>522</v>
      </c>
      <c r="J27" t="s">
        <v>522</v>
      </c>
      <c r="K27" t="s">
        <v>524</v>
      </c>
      <c r="L27" s="46" t="s">
        <v>545</v>
      </c>
      <c r="M27" t="s">
        <v>522</v>
      </c>
      <c r="N27" t="s">
        <v>522</v>
      </c>
      <c r="O27" t="s">
        <v>522</v>
      </c>
      <c r="P27" t="s">
        <v>531</v>
      </c>
      <c r="Q27" s="46" t="s">
        <v>545</v>
      </c>
      <c r="R27" t="s">
        <v>531</v>
      </c>
      <c r="S27" t="s">
        <v>530</v>
      </c>
      <c r="T27" t="s">
        <v>522</v>
      </c>
      <c r="U27" t="s">
        <v>522</v>
      </c>
      <c r="V27" t="s">
        <v>522</v>
      </c>
      <c r="W27" t="s">
        <v>522</v>
      </c>
      <c r="X27" t="s">
        <v>522</v>
      </c>
      <c r="Y27" t="s">
        <v>522</v>
      </c>
      <c r="Z27" t="s">
        <v>523</v>
      </c>
      <c r="AA27" t="s">
        <v>522</v>
      </c>
      <c r="AB27" t="s">
        <v>522</v>
      </c>
      <c r="AC27" t="s">
        <v>523</v>
      </c>
      <c r="AD27" t="s">
        <v>522</v>
      </c>
      <c r="AE27" t="s">
        <v>522</v>
      </c>
      <c r="AF27" t="s">
        <v>522</v>
      </c>
      <c r="AG27" t="s">
        <v>522</v>
      </c>
      <c r="AH27" t="s">
        <v>522</v>
      </c>
      <c r="AI27" t="s">
        <v>522</v>
      </c>
      <c r="AJ27" t="s">
        <v>522</v>
      </c>
      <c r="AK27" t="s">
        <v>522</v>
      </c>
      <c r="AL27" t="s">
        <v>522</v>
      </c>
      <c r="AM27" t="s">
        <v>522</v>
      </c>
      <c r="AN27" t="s">
        <v>522</v>
      </c>
      <c r="AO27" t="s">
        <v>522</v>
      </c>
      <c r="AP27" t="s">
        <v>522</v>
      </c>
      <c r="AQ27" t="s">
        <v>522</v>
      </c>
      <c r="AR27" t="s">
        <v>522</v>
      </c>
      <c r="AS27" t="s">
        <v>522</v>
      </c>
      <c r="AT27" t="s">
        <v>522</v>
      </c>
      <c r="AU27" t="s">
        <v>531</v>
      </c>
      <c r="AV27" t="s">
        <v>522</v>
      </c>
      <c r="AW27" t="s">
        <v>522</v>
      </c>
      <c r="AX27" t="s">
        <v>522</v>
      </c>
      <c r="AY27" t="s">
        <v>522</v>
      </c>
      <c r="AZ27" t="s">
        <v>522</v>
      </c>
      <c r="BA27" t="s">
        <v>522</v>
      </c>
      <c r="BB27" t="s">
        <v>522</v>
      </c>
      <c r="BC27" t="s">
        <v>522</v>
      </c>
      <c r="BD27" t="s">
        <v>522</v>
      </c>
      <c r="BE27" t="s">
        <v>522</v>
      </c>
      <c r="BF27" t="s">
        <v>531</v>
      </c>
      <c r="BG27" t="s">
        <v>522</v>
      </c>
      <c r="BH27" t="s">
        <v>522</v>
      </c>
      <c r="BI27" t="s">
        <v>522</v>
      </c>
      <c r="BJ27" t="s">
        <v>525</v>
      </c>
      <c r="BK27" t="s">
        <v>525</v>
      </c>
      <c r="BL27" t="s">
        <v>525</v>
      </c>
      <c r="BM27" t="s">
        <v>522</v>
      </c>
      <c r="BN27" t="s">
        <v>522</v>
      </c>
      <c r="BO27" t="s">
        <v>522</v>
      </c>
      <c r="BP27" t="s">
        <v>531</v>
      </c>
      <c r="BQ27" t="s">
        <v>522</v>
      </c>
      <c r="BR27" t="s">
        <v>522</v>
      </c>
      <c r="BS27" t="s">
        <v>522</v>
      </c>
      <c r="BT27" t="s">
        <v>522</v>
      </c>
      <c r="BU27" t="s">
        <v>522</v>
      </c>
      <c r="BV27" t="s">
        <v>522</v>
      </c>
      <c r="BW27" t="s">
        <v>522</v>
      </c>
      <c r="BX27" t="s">
        <v>522</v>
      </c>
      <c r="BY27" t="s">
        <v>522</v>
      </c>
      <c r="BZ27" t="s">
        <v>522</v>
      </c>
      <c r="CA27" t="s">
        <v>522</v>
      </c>
      <c r="CB27" t="s">
        <v>522</v>
      </c>
      <c r="CC27" t="s">
        <v>522</v>
      </c>
      <c r="CD27" t="s">
        <v>522</v>
      </c>
      <c r="CE27" t="s">
        <v>522</v>
      </c>
      <c r="CF27" t="s">
        <v>527</v>
      </c>
      <c r="CG27" t="s">
        <v>522</v>
      </c>
      <c r="CH27" t="s">
        <v>522</v>
      </c>
      <c r="CI27" t="s">
        <v>522</v>
      </c>
      <c r="CJ27" t="s">
        <v>522</v>
      </c>
      <c r="CK27" t="s">
        <v>522</v>
      </c>
      <c r="CL27" t="s">
        <v>522</v>
      </c>
      <c r="CM27" t="s">
        <v>530</v>
      </c>
      <c r="CN27" t="s">
        <v>522</v>
      </c>
      <c r="CO27" t="s">
        <v>522</v>
      </c>
      <c r="CP27" t="s">
        <v>522</v>
      </c>
      <c r="CQ27" t="s">
        <v>522</v>
      </c>
      <c r="CR27" t="s">
        <v>522</v>
      </c>
      <c r="CS27" t="s">
        <v>522</v>
      </c>
    </row>
    <row r="28" spans="1:97" x14ac:dyDescent="0.3">
      <c r="A28" t="s">
        <v>528</v>
      </c>
      <c r="B28">
        <v>-1.6017445731796299E-2</v>
      </c>
      <c r="C28">
        <v>-0.130523454590486</v>
      </c>
      <c r="D28">
        <v>-0.51351631376971896</v>
      </c>
      <c r="E28">
        <v>-1.48426879803637E-2</v>
      </c>
      <c r="F28">
        <v>-0.29366577142098998</v>
      </c>
      <c r="G28" s="46">
        <v>-0.50527725057519901</v>
      </c>
      <c r="H28">
        <v>-0.57646759686871196</v>
      </c>
      <c r="I28">
        <v>-0.70652998549257096</v>
      </c>
      <c r="J28">
        <v>-0.29588950347308002</v>
      </c>
      <c r="K28">
        <v>-0.75946500766074998</v>
      </c>
      <c r="L28" s="46">
        <v>-1.01818225594644</v>
      </c>
      <c r="M28">
        <v>9.5208312009454205E-2</v>
      </c>
      <c r="N28">
        <v>-1.3701016005919799</v>
      </c>
      <c r="O28">
        <v>-0.112434680020328</v>
      </c>
      <c r="P28">
        <v>-1.62864897988316</v>
      </c>
      <c r="Q28" s="46">
        <v>-0.89695643626138799</v>
      </c>
      <c r="R28">
        <v>-2.1268501942551201</v>
      </c>
      <c r="S28">
        <v>-0.78491093442596305</v>
      </c>
      <c r="T28">
        <v>-0.502034285166022</v>
      </c>
      <c r="U28">
        <v>-2.1456500506706999E-2</v>
      </c>
      <c r="V28">
        <v>-2.1862816522785602</v>
      </c>
      <c r="W28">
        <v>-0.46789555081963702</v>
      </c>
      <c r="X28">
        <v>-0.43912106436967302</v>
      </c>
      <c r="Y28">
        <v>-0.101093340270573</v>
      </c>
      <c r="Z28">
        <v>1.0529620210085999</v>
      </c>
      <c r="AA28">
        <v>-4.0397222041469796</v>
      </c>
      <c r="AB28">
        <v>-1.7514869715793999</v>
      </c>
      <c r="AC28">
        <v>0.129002712331414</v>
      </c>
      <c r="AD28">
        <v>-1.73926963864442</v>
      </c>
      <c r="AE28">
        <v>-0.73581009346619297</v>
      </c>
      <c r="AF28">
        <v>-0.89905597916096303</v>
      </c>
      <c r="AG28">
        <v>-0.74746447616283695</v>
      </c>
      <c r="AH28">
        <v>-0.48398891569194702</v>
      </c>
      <c r="AI28">
        <v>-0.49228906830539898</v>
      </c>
      <c r="AJ28">
        <v>-0.43533941436531898</v>
      </c>
      <c r="AK28">
        <v>-7.4928143181580795E-2</v>
      </c>
      <c r="AL28">
        <v>-0.23039291273245499</v>
      </c>
      <c r="AM28">
        <v>-0.298703663779329</v>
      </c>
      <c r="AN28">
        <v>-0.43614617859900401</v>
      </c>
      <c r="AO28">
        <v>-0.39376948830740399</v>
      </c>
      <c r="AP28">
        <v>-0.53117435442876604</v>
      </c>
      <c r="AQ28">
        <v>-0.763178875187974</v>
      </c>
      <c r="AR28">
        <v>-0.77481128110382103</v>
      </c>
      <c r="AS28">
        <v>-0.77584415604405799</v>
      </c>
      <c r="AT28">
        <v>-0.523746710867243</v>
      </c>
      <c r="AU28">
        <v>-1.8716859739512299</v>
      </c>
      <c r="AV28">
        <v>-4.9676664723758002</v>
      </c>
      <c r="AW28">
        <v>-8.2661271905387093E-2</v>
      </c>
      <c r="AX28">
        <v>-0.16981658303475999</v>
      </c>
      <c r="AY28">
        <v>-0.35506270333409101</v>
      </c>
      <c r="AZ28">
        <v>-0.50533116121919297</v>
      </c>
      <c r="BA28">
        <v>-0.4930772363691</v>
      </c>
      <c r="BB28">
        <v>-0.53738387101821605</v>
      </c>
      <c r="BC28">
        <v>-0.53683151053766698</v>
      </c>
      <c r="BD28">
        <v>-0.46599849597812398</v>
      </c>
      <c r="BE28">
        <v>-0.37021533622970698</v>
      </c>
      <c r="BF28">
        <v>-2.1106270552833499</v>
      </c>
      <c r="BG28">
        <v>-0.364782996482229</v>
      </c>
      <c r="BH28">
        <v>-0.40055881662244203</v>
      </c>
      <c r="BI28">
        <v>-5.5212046860758902E-2</v>
      </c>
      <c r="BJ28">
        <v>-4.9847628819414203</v>
      </c>
      <c r="BK28">
        <v>-5.1427399447188904</v>
      </c>
      <c r="BL28">
        <v>-6.6438561897747199</v>
      </c>
      <c r="BM28">
        <v>-0.57113619148837902</v>
      </c>
      <c r="BN28">
        <v>-1.46522035281485</v>
      </c>
      <c r="BO28">
        <v>-0.58839591112699596</v>
      </c>
      <c r="BP28">
        <v>-0.69345849285253502</v>
      </c>
      <c r="BQ28">
        <v>-0.64038838871378501</v>
      </c>
      <c r="BR28">
        <v>-0.84004368949208397</v>
      </c>
      <c r="BS28">
        <v>-0.29078208839411901</v>
      </c>
      <c r="BT28">
        <v>-0.35269963697080903</v>
      </c>
      <c r="BU28">
        <v>-4.1118664606017E-2</v>
      </c>
      <c r="BV28">
        <v>-0.123229185795973</v>
      </c>
      <c r="BW28">
        <v>-0.30547815436197401</v>
      </c>
      <c r="BX28">
        <v>-0.58567604771271797</v>
      </c>
      <c r="BY28">
        <v>-0.37612675417408897</v>
      </c>
      <c r="BZ28">
        <v>-0.78636287665446902</v>
      </c>
      <c r="CA28">
        <v>-0.485021023974263</v>
      </c>
      <c r="CB28">
        <v>-0.42743468244005201</v>
      </c>
      <c r="CC28">
        <v>-0.45008315163563201</v>
      </c>
      <c r="CD28">
        <v>-0.47494600392620501</v>
      </c>
      <c r="CE28">
        <v>-0.44139419832554899</v>
      </c>
      <c r="CF28">
        <v>-5.66223670783888</v>
      </c>
      <c r="CG28">
        <v>-2.9779678582121001E-3</v>
      </c>
      <c r="CH28">
        <v>-0.16464334154615701</v>
      </c>
      <c r="CI28">
        <v>-0.22984597675752999</v>
      </c>
      <c r="CJ28">
        <v>-0.58936840558776105</v>
      </c>
      <c r="CK28">
        <v>-9.4765023196228607E-2</v>
      </c>
      <c r="CL28">
        <v>6.8377409609203493E-2</v>
      </c>
      <c r="CM28">
        <v>-6.6438561897747199</v>
      </c>
      <c r="CN28">
        <v>-0.27458311704905303</v>
      </c>
      <c r="CO28">
        <v>-0.28139593431913101</v>
      </c>
      <c r="CP28">
        <v>-0.230686587939677</v>
      </c>
      <c r="CQ28">
        <v>-0.21188522910329299</v>
      </c>
      <c r="CR28">
        <v>-4.6395969862759401E-2</v>
      </c>
      <c r="CS28">
        <v>5.5627307242009302E-2</v>
      </c>
    </row>
    <row r="29" spans="1:97" x14ac:dyDescent="0.3">
      <c r="A29" t="s">
        <v>529</v>
      </c>
      <c r="B29">
        <v>0.30314534065212201</v>
      </c>
      <c r="C29">
        <v>0.33412768350285499</v>
      </c>
      <c r="D29">
        <v>0.224153671872693</v>
      </c>
      <c r="E29">
        <v>6.0104090048772298E-2</v>
      </c>
      <c r="F29">
        <v>0.29551578362539799</v>
      </c>
      <c r="G29" s="46">
        <v>0.101221527243699</v>
      </c>
      <c r="H29">
        <v>0.26639945782596403</v>
      </c>
      <c r="I29">
        <v>0.26098584461542101</v>
      </c>
      <c r="J29">
        <v>0.33141930081500198</v>
      </c>
      <c r="K29">
        <v>0.24735730286239799</v>
      </c>
      <c r="L29" s="46">
        <v>0.26908066931792302</v>
      </c>
      <c r="M29">
        <v>0.27026630316716299</v>
      </c>
      <c r="N29">
        <v>0.11358280031250401</v>
      </c>
      <c r="O29">
        <v>0.21920580670044201</v>
      </c>
      <c r="P29">
        <v>0.36512009469734502</v>
      </c>
      <c r="Q29" s="46">
        <v>0.24105622336148</v>
      </c>
      <c r="R29">
        <v>0.23962201193242999</v>
      </c>
      <c r="S29">
        <v>0.30368072747686498</v>
      </c>
      <c r="T29">
        <v>0.26108333248261401</v>
      </c>
      <c r="U29">
        <v>0.20223715646577201</v>
      </c>
      <c r="V29">
        <v>8.9400711195101096E-2</v>
      </c>
      <c r="W29">
        <v>0.27617428139813699</v>
      </c>
      <c r="X29">
        <v>0.24751073222429901</v>
      </c>
      <c r="Y29">
        <v>0.34024545740161</v>
      </c>
      <c r="Z29">
        <v>0.33600092889092498</v>
      </c>
      <c r="AA29">
        <v>0.14242230260741501</v>
      </c>
      <c r="AB29">
        <v>9.71528333123697E-3</v>
      </c>
      <c r="AC29">
        <v>0.243051052179382</v>
      </c>
      <c r="AD29">
        <v>5.51969276373349E-2</v>
      </c>
      <c r="AE29">
        <v>0.23425280426124201</v>
      </c>
      <c r="AF29">
        <v>0.40540041222690298</v>
      </c>
      <c r="AG29">
        <v>0.28216353193432597</v>
      </c>
      <c r="AH29">
        <v>0.286437945941941</v>
      </c>
      <c r="AI29">
        <v>0.36720937392534098</v>
      </c>
      <c r="AJ29">
        <v>0.28275233717757903</v>
      </c>
      <c r="AK29">
        <v>0.20414127640844901</v>
      </c>
      <c r="AL29">
        <v>0.29627582126921298</v>
      </c>
      <c r="AM29">
        <v>0.13534425048833201</v>
      </c>
      <c r="AN29">
        <v>0.236692486246839</v>
      </c>
      <c r="AO29">
        <v>0.30871825960287902</v>
      </c>
      <c r="AP29">
        <v>0.33452264154873101</v>
      </c>
      <c r="AQ29">
        <v>0.25055433424857598</v>
      </c>
      <c r="AR29">
        <v>0.30676871633652703</v>
      </c>
      <c r="AS29">
        <v>0.30940699038291603</v>
      </c>
      <c r="AT29">
        <v>0.213805480823233</v>
      </c>
      <c r="AU29">
        <v>0.131657189043732</v>
      </c>
      <c r="AV29">
        <v>9.0300835804408397E-2</v>
      </c>
      <c r="AW29">
        <v>0.27376689767443302</v>
      </c>
      <c r="AX29">
        <v>0.28807517330828802</v>
      </c>
      <c r="AY29">
        <v>0.21863436807688599</v>
      </c>
      <c r="AZ29">
        <v>0.29423191806587501</v>
      </c>
      <c r="BA29">
        <v>0.251163587243246</v>
      </c>
      <c r="BB29">
        <v>0.22785771300996299</v>
      </c>
      <c r="BC29">
        <v>0.27903639925116303</v>
      </c>
      <c r="BD29">
        <v>0.50927814008511296</v>
      </c>
      <c r="BE29">
        <v>0.26890575495056201</v>
      </c>
      <c r="BF29">
        <v>0.24021880636103701</v>
      </c>
      <c r="BG29">
        <v>0.23037655746533001</v>
      </c>
      <c r="BH29">
        <v>0.29792995870044098</v>
      </c>
      <c r="BI29">
        <v>0.29989982540253302</v>
      </c>
      <c r="BJ29">
        <v>0.59888835097975002</v>
      </c>
      <c r="BK29">
        <v>0.53843973127737199</v>
      </c>
      <c r="BL29">
        <v>0</v>
      </c>
      <c r="BM29">
        <v>0.30191036771440199</v>
      </c>
      <c r="BN29">
        <v>0.50898261803881695</v>
      </c>
      <c r="BO29">
        <v>0.20841993144266299</v>
      </c>
      <c r="BP29">
        <v>0.24832793514718901</v>
      </c>
      <c r="BQ29">
        <v>0.26773317271182301</v>
      </c>
      <c r="BR29">
        <v>0.24811759858372701</v>
      </c>
      <c r="BS29">
        <v>0.220393757803409</v>
      </c>
      <c r="BT29">
        <v>0.23151784901259401</v>
      </c>
      <c r="BU29">
        <v>0.284324727249332</v>
      </c>
      <c r="BV29">
        <v>0.217140698603702</v>
      </c>
      <c r="BW29">
        <v>0.23670511075700401</v>
      </c>
      <c r="BX29">
        <v>0.25844477923895498</v>
      </c>
      <c r="BY29">
        <v>0.22570680972768201</v>
      </c>
      <c r="BZ29">
        <v>0.35457134798444201</v>
      </c>
      <c r="CA29">
        <v>0.29359388822691002</v>
      </c>
      <c r="CB29">
        <v>0.28007947021749102</v>
      </c>
      <c r="CC29">
        <v>0.27619084266941202</v>
      </c>
      <c r="CD29">
        <v>0.26456748553166198</v>
      </c>
      <c r="CE29">
        <v>0.29802273108535299</v>
      </c>
      <c r="CF29">
        <v>1.7002148164123301</v>
      </c>
      <c r="CG29">
        <v>0.33405125839344202</v>
      </c>
      <c r="CH29">
        <v>0.28308151825126099</v>
      </c>
      <c r="CI29">
        <v>0.28220259789964802</v>
      </c>
      <c r="CJ29">
        <v>0.176539106650074</v>
      </c>
      <c r="CK29">
        <v>0.191739690459931</v>
      </c>
      <c r="CL29">
        <v>0.32260473769470899</v>
      </c>
      <c r="CM29">
        <v>0</v>
      </c>
      <c r="CN29">
        <v>0.23107146445344501</v>
      </c>
      <c r="CO29">
        <v>0.28690004486604298</v>
      </c>
      <c r="CP29">
        <v>0.26544230435789201</v>
      </c>
      <c r="CQ29">
        <v>0.280385748748047</v>
      </c>
      <c r="CR29">
        <v>0.22835332776645101</v>
      </c>
      <c r="CS29">
        <v>0.23880174791738101</v>
      </c>
    </row>
    <row r="30" spans="1:97" s="6" customFormat="1" x14ac:dyDescent="0.3">
      <c r="A30" s="197" t="s">
        <v>542</v>
      </c>
      <c r="B30" s="6">
        <f t="shared" ref="B30:BM30" si="12">ABS(IF(B28&gt;0,B28-0.675*B29,B28+0.675*B29))</f>
        <v>0.18860565920838607</v>
      </c>
      <c r="C30" s="6">
        <f t="shared" si="12"/>
        <v>9.5012731773941123E-2</v>
      </c>
      <c r="D30" s="6">
        <f t="shared" si="12"/>
        <v>0.36221258525565114</v>
      </c>
      <c r="E30" s="6">
        <f t="shared" si="12"/>
        <v>2.5727572802557601E-2</v>
      </c>
      <c r="F30" s="6">
        <f t="shared" si="12"/>
        <v>9.419261747384633E-2</v>
      </c>
      <c r="G30" s="6">
        <f t="shared" si="12"/>
        <v>0.43695271968570215</v>
      </c>
      <c r="H30" s="6">
        <f t="shared" si="12"/>
        <v>0.3966479628361862</v>
      </c>
      <c r="I30" s="6">
        <f t="shared" si="12"/>
        <v>0.53036454037716174</v>
      </c>
      <c r="J30" s="6">
        <f t="shared" si="12"/>
        <v>7.2181475422953667E-2</v>
      </c>
      <c r="K30" s="6">
        <f t="shared" si="12"/>
        <v>0.59249882822863131</v>
      </c>
      <c r="L30" s="6">
        <f t="shared" si="12"/>
        <v>0.83655280415684197</v>
      </c>
      <c r="M30" s="6">
        <f t="shared" si="12"/>
        <v>8.722144262838083E-2</v>
      </c>
      <c r="N30" s="6">
        <f t="shared" si="12"/>
        <v>1.2934332103810398</v>
      </c>
      <c r="O30" s="6">
        <f t="shared" si="12"/>
        <v>3.5529239502470361E-2</v>
      </c>
      <c r="P30" s="6">
        <f t="shared" si="12"/>
        <v>1.3821929159624522</v>
      </c>
      <c r="Q30" s="6">
        <f t="shared" si="12"/>
        <v>0.73424348549238894</v>
      </c>
      <c r="R30" s="6">
        <f t="shared" si="12"/>
        <v>1.9651053362007298</v>
      </c>
      <c r="S30" s="6">
        <f t="shared" si="12"/>
        <v>0.57992644337907917</v>
      </c>
      <c r="T30" s="6">
        <f t="shared" si="12"/>
        <v>0.32580303574025754</v>
      </c>
      <c r="U30" s="6">
        <f t="shared" si="12"/>
        <v>0.11505358010768912</v>
      </c>
      <c r="V30" s="6">
        <f t="shared" si="12"/>
        <v>2.1259361722218668</v>
      </c>
      <c r="W30" s="6">
        <f t="shared" si="12"/>
        <v>0.28147791087589458</v>
      </c>
      <c r="X30" s="6">
        <f t="shared" si="12"/>
        <v>0.27205132011827116</v>
      </c>
      <c r="Y30" s="6">
        <f t="shared" si="12"/>
        <v>0.12857234347551377</v>
      </c>
      <c r="Z30" s="6">
        <f t="shared" si="12"/>
        <v>0.82616139400722555</v>
      </c>
      <c r="AA30" s="6">
        <f t="shared" si="12"/>
        <v>3.9435871498869743</v>
      </c>
      <c r="AB30" s="6">
        <f t="shared" si="12"/>
        <v>1.7449291553308151</v>
      </c>
      <c r="AC30" s="6">
        <f t="shared" si="12"/>
        <v>3.5056747889668866E-2</v>
      </c>
      <c r="AD30" s="6">
        <f t="shared" si="12"/>
        <v>1.7020117124892189</v>
      </c>
      <c r="AE30" s="6">
        <f t="shared" si="12"/>
        <v>0.57768945058985466</v>
      </c>
      <c r="AF30" s="6">
        <f t="shared" si="12"/>
        <v>0.62541070090780349</v>
      </c>
      <c r="AG30" s="6">
        <f t="shared" si="12"/>
        <v>0.55700409210716695</v>
      </c>
      <c r="AH30" s="6">
        <f t="shared" si="12"/>
        <v>0.29064330218113682</v>
      </c>
      <c r="AI30" s="6">
        <f t="shared" si="12"/>
        <v>0.2444227409057938</v>
      </c>
      <c r="AJ30" s="6">
        <f t="shared" si="12"/>
        <v>0.24448158677045312</v>
      </c>
      <c r="AK30" s="6">
        <f t="shared" si="12"/>
        <v>6.2867218394122307E-2</v>
      </c>
      <c r="AL30" s="6">
        <f t="shared" si="12"/>
        <v>3.0406733375736211E-2</v>
      </c>
      <c r="AM30" s="6">
        <f t="shared" si="12"/>
        <v>0.20734629469970489</v>
      </c>
      <c r="AN30" s="6">
        <f t="shared" si="12"/>
        <v>0.27637875038238768</v>
      </c>
      <c r="AO30" s="6">
        <f t="shared" si="12"/>
        <v>0.18538466307546064</v>
      </c>
      <c r="AP30" s="6">
        <f t="shared" si="12"/>
        <v>0.30537157138337256</v>
      </c>
      <c r="AQ30" s="6">
        <f t="shared" si="12"/>
        <v>0.5940546995701852</v>
      </c>
      <c r="AR30" s="6">
        <f t="shared" si="12"/>
        <v>0.56774239757666534</v>
      </c>
      <c r="AS30" s="6">
        <f t="shared" si="12"/>
        <v>0.56699443753558965</v>
      </c>
      <c r="AT30" s="6">
        <f t="shared" si="12"/>
        <v>0.37942801131156073</v>
      </c>
      <c r="AU30" s="6">
        <f t="shared" si="12"/>
        <v>1.7828173713467108</v>
      </c>
      <c r="AV30" s="6">
        <f t="shared" si="12"/>
        <v>4.9067134082078248</v>
      </c>
      <c r="AW30" s="6">
        <f t="shared" si="12"/>
        <v>0.10213138402485521</v>
      </c>
      <c r="AX30" s="6">
        <f t="shared" si="12"/>
        <v>2.4634158948334428E-2</v>
      </c>
      <c r="AY30" s="6">
        <f t="shared" si="12"/>
        <v>0.20748450488219294</v>
      </c>
      <c r="AZ30" s="6">
        <f t="shared" si="12"/>
        <v>0.30672461652472732</v>
      </c>
      <c r="BA30" s="6">
        <f t="shared" si="12"/>
        <v>0.32354181497990897</v>
      </c>
      <c r="BB30" s="6">
        <f t="shared" si="12"/>
        <v>0.383579914736491</v>
      </c>
      <c r="BC30" s="6">
        <f t="shared" si="12"/>
        <v>0.3484819410431319</v>
      </c>
      <c r="BD30" s="6">
        <f t="shared" si="12"/>
        <v>0.12223575142067272</v>
      </c>
      <c r="BE30" s="6">
        <f t="shared" si="12"/>
        <v>0.1887039516380776</v>
      </c>
      <c r="BF30" s="6">
        <f t="shared" si="12"/>
        <v>1.94847936098965</v>
      </c>
      <c r="BG30" s="6">
        <f t="shared" si="12"/>
        <v>0.20927882019313124</v>
      </c>
      <c r="BH30" s="6">
        <f t="shared" si="12"/>
        <v>0.19945609449964435</v>
      </c>
      <c r="BI30" s="6">
        <f t="shared" si="12"/>
        <v>0.14722033528595091</v>
      </c>
      <c r="BJ30" s="6">
        <f t="shared" si="12"/>
        <v>4.5805132450300885</v>
      </c>
      <c r="BK30" s="6">
        <f t="shared" si="12"/>
        <v>4.7792931261066647</v>
      </c>
      <c r="BL30" s="6">
        <f t="shared" si="12"/>
        <v>6.6438561897747199</v>
      </c>
      <c r="BM30" s="6">
        <f t="shared" si="12"/>
        <v>0.36734669328115765</v>
      </c>
      <c r="BN30" s="6">
        <f t="shared" ref="BN30:CS30" si="13">ABS(IF(BN28&gt;0,BN28-0.675*BN29,BN28+0.675*BN29))</f>
        <v>1.1216570856386485</v>
      </c>
      <c r="BO30" s="6">
        <f t="shared" si="13"/>
        <v>0.44771245740319843</v>
      </c>
      <c r="BP30" s="6">
        <f t="shared" si="13"/>
        <v>0.52583713662818243</v>
      </c>
      <c r="BQ30" s="6">
        <f t="shared" si="13"/>
        <v>0.45966849713330449</v>
      </c>
      <c r="BR30" s="6">
        <f t="shared" si="13"/>
        <v>0.67256431044806819</v>
      </c>
      <c r="BS30" s="6">
        <f t="shared" si="13"/>
        <v>0.14201630187681794</v>
      </c>
      <c r="BT30" s="6">
        <f t="shared" si="13"/>
        <v>0.19642508888730806</v>
      </c>
      <c r="BU30" s="6">
        <f t="shared" si="13"/>
        <v>0.15080052628728213</v>
      </c>
      <c r="BV30" s="6">
        <f t="shared" si="13"/>
        <v>2.3340785761525845E-2</v>
      </c>
      <c r="BW30" s="6">
        <f t="shared" si="13"/>
        <v>0.14570220460099628</v>
      </c>
      <c r="BX30" s="6">
        <f t="shared" si="13"/>
        <v>0.41122582172642336</v>
      </c>
      <c r="BY30" s="6">
        <f t="shared" si="13"/>
        <v>0.2237746576079036</v>
      </c>
      <c r="BZ30" s="6">
        <f t="shared" si="13"/>
        <v>0.54702721676497068</v>
      </c>
      <c r="CA30" s="6">
        <f t="shared" si="13"/>
        <v>0.28684514942109873</v>
      </c>
      <c r="CB30" s="6">
        <f t="shared" si="13"/>
        <v>0.23838104004324556</v>
      </c>
      <c r="CC30" s="6">
        <f t="shared" si="13"/>
        <v>0.26365433283377887</v>
      </c>
      <c r="CD30" s="6">
        <f t="shared" si="13"/>
        <v>0.29636295119233313</v>
      </c>
      <c r="CE30" s="6">
        <f t="shared" si="13"/>
        <v>0.24022885484293571</v>
      </c>
      <c r="CF30" s="6">
        <f t="shared" si="13"/>
        <v>4.514591706760557</v>
      </c>
      <c r="CG30" s="6">
        <f t="shared" si="13"/>
        <v>0.22250663155736128</v>
      </c>
      <c r="CH30" s="6">
        <f t="shared" si="13"/>
        <v>2.6436683273444173E-2</v>
      </c>
      <c r="CI30" s="6">
        <f t="shared" si="13"/>
        <v>3.9359223175267549E-2</v>
      </c>
      <c r="CJ30" s="6">
        <f t="shared" si="13"/>
        <v>0.47020450859896112</v>
      </c>
      <c r="CK30" s="6">
        <f t="shared" si="13"/>
        <v>3.4659267864224838E-2</v>
      </c>
      <c r="CL30" s="6">
        <f t="shared" si="13"/>
        <v>0.1493807883347251</v>
      </c>
      <c r="CM30" s="6">
        <f t="shared" si="13"/>
        <v>6.6438561897747199</v>
      </c>
      <c r="CN30" s="6">
        <f t="shared" si="13"/>
        <v>0.11860987854297764</v>
      </c>
      <c r="CO30" s="6">
        <f t="shared" si="13"/>
        <v>8.7738404034551992E-2</v>
      </c>
      <c r="CP30" s="6">
        <f t="shared" si="13"/>
        <v>5.1513032498099881E-2</v>
      </c>
      <c r="CQ30" s="6">
        <f t="shared" si="13"/>
        <v>2.2624848698361261E-2</v>
      </c>
      <c r="CR30" s="6">
        <f t="shared" si="13"/>
        <v>0.10774252637959503</v>
      </c>
      <c r="CS30" s="6">
        <f t="shared" si="13"/>
        <v>0.1055638726022229</v>
      </c>
    </row>
    <row r="31" spans="1:97" x14ac:dyDescent="0.3">
      <c r="A31" t="s">
        <v>543</v>
      </c>
      <c r="B31">
        <f t="shared" ref="B31:BM31" si="14">ABS(IF(B28&gt;0,B28-B29,B28+B29))</f>
        <v>0.2871278949203257</v>
      </c>
      <c r="C31">
        <f t="shared" si="14"/>
        <v>0.20360422891236898</v>
      </c>
      <c r="D31">
        <f t="shared" si="14"/>
        <v>0.28936264189702599</v>
      </c>
      <c r="E31">
        <f t="shared" si="14"/>
        <v>4.5261402068408597E-2</v>
      </c>
      <c r="F31">
        <f t="shared" si="14"/>
        <v>1.8500122044080025E-3</v>
      </c>
      <c r="G31" s="46">
        <f t="shared" si="14"/>
        <v>0.40405572333150003</v>
      </c>
      <c r="H31">
        <f t="shared" si="14"/>
        <v>0.31006813904274794</v>
      </c>
      <c r="I31">
        <f t="shared" si="14"/>
        <v>0.44554414087714994</v>
      </c>
      <c r="J31">
        <f t="shared" si="14"/>
        <v>3.5529797341921965E-2</v>
      </c>
      <c r="K31">
        <f t="shared" si="14"/>
        <v>0.51210770479835199</v>
      </c>
      <c r="L31" s="46">
        <f t="shared" si="14"/>
        <v>0.74910158662851689</v>
      </c>
      <c r="M31">
        <f t="shared" si="14"/>
        <v>0.17505799115770879</v>
      </c>
      <c r="N31">
        <f t="shared" si="14"/>
        <v>1.2565188002794758</v>
      </c>
      <c r="O31">
        <f t="shared" si="14"/>
        <v>0.10677112668011401</v>
      </c>
      <c r="P31">
        <f t="shared" si="14"/>
        <v>1.2635288851858151</v>
      </c>
      <c r="Q31" s="46">
        <f t="shared" si="14"/>
        <v>0.65590021289990796</v>
      </c>
      <c r="R31">
        <f t="shared" si="14"/>
        <v>1.8872281823226902</v>
      </c>
      <c r="S31">
        <f t="shared" si="14"/>
        <v>0.48123020694909807</v>
      </c>
      <c r="T31">
        <f t="shared" si="14"/>
        <v>0.24095095268340799</v>
      </c>
      <c r="U31">
        <f t="shared" si="14"/>
        <v>0.18078065595906501</v>
      </c>
      <c r="V31">
        <f t="shared" si="14"/>
        <v>2.0968809410834592</v>
      </c>
      <c r="W31">
        <f t="shared" si="14"/>
        <v>0.19172126942150003</v>
      </c>
      <c r="X31">
        <f t="shared" si="14"/>
        <v>0.19161033214537401</v>
      </c>
      <c r="Y31">
        <f t="shared" si="14"/>
        <v>0.23915211713103701</v>
      </c>
      <c r="Z31">
        <f t="shared" si="14"/>
        <v>0.716961092117675</v>
      </c>
      <c r="AA31">
        <f t="shared" si="14"/>
        <v>3.8972999015395646</v>
      </c>
      <c r="AB31">
        <f t="shared" si="14"/>
        <v>1.7417716882481629</v>
      </c>
      <c r="AC31">
        <f t="shared" si="14"/>
        <v>0.114048339847968</v>
      </c>
      <c r="AD31">
        <f t="shared" si="14"/>
        <v>1.684072711007085</v>
      </c>
      <c r="AE31">
        <f t="shared" si="14"/>
        <v>0.50155728920495091</v>
      </c>
      <c r="AF31">
        <f t="shared" si="14"/>
        <v>0.49365556693406004</v>
      </c>
      <c r="AG31">
        <f t="shared" si="14"/>
        <v>0.46530094422851098</v>
      </c>
      <c r="AH31">
        <f t="shared" si="14"/>
        <v>0.19755096975000602</v>
      </c>
      <c r="AI31">
        <f t="shared" si="14"/>
        <v>0.125079694380058</v>
      </c>
      <c r="AJ31">
        <f t="shared" si="14"/>
        <v>0.15258707718773995</v>
      </c>
      <c r="AK31">
        <f t="shared" si="14"/>
        <v>0.12921313322686823</v>
      </c>
      <c r="AL31">
        <f t="shared" si="14"/>
        <v>6.5882908536757989E-2</v>
      </c>
      <c r="AM31">
        <f t="shared" si="14"/>
        <v>0.16335941329099699</v>
      </c>
      <c r="AN31">
        <f t="shared" si="14"/>
        <v>0.19945369235216501</v>
      </c>
      <c r="AO31">
        <f t="shared" si="14"/>
        <v>8.5051228704524973E-2</v>
      </c>
      <c r="AP31">
        <f t="shared" si="14"/>
        <v>0.19665171288003502</v>
      </c>
      <c r="AQ31">
        <f t="shared" si="14"/>
        <v>0.51262454093939802</v>
      </c>
      <c r="AR31">
        <f t="shared" si="14"/>
        <v>0.468042564767294</v>
      </c>
      <c r="AS31">
        <f t="shared" si="14"/>
        <v>0.46643716566114196</v>
      </c>
      <c r="AT31">
        <f t="shared" si="14"/>
        <v>0.30994123004400997</v>
      </c>
      <c r="AU31">
        <f t="shared" si="14"/>
        <v>1.740028784907498</v>
      </c>
      <c r="AV31">
        <f t="shared" si="14"/>
        <v>4.8773656365713922</v>
      </c>
      <c r="AW31">
        <f t="shared" si="14"/>
        <v>0.19110562576904594</v>
      </c>
      <c r="AX31">
        <f t="shared" si="14"/>
        <v>0.11825859027352803</v>
      </c>
      <c r="AY31">
        <f t="shared" si="14"/>
        <v>0.13642833525720502</v>
      </c>
      <c r="AZ31">
        <f t="shared" si="14"/>
        <v>0.21109924315331796</v>
      </c>
      <c r="BA31">
        <f t="shared" si="14"/>
        <v>0.241913649125854</v>
      </c>
      <c r="BB31">
        <f t="shared" si="14"/>
        <v>0.30952615800825306</v>
      </c>
      <c r="BC31">
        <f t="shared" si="14"/>
        <v>0.25779511128650395</v>
      </c>
      <c r="BD31">
        <f t="shared" si="14"/>
        <v>4.3279644106988979E-2</v>
      </c>
      <c r="BE31">
        <f t="shared" si="14"/>
        <v>0.10130958127914497</v>
      </c>
      <c r="BF31">
        <f t="shared" si="14"/>
        <v>1.8704082489223128</v>
      </c>
      <c r="BG31">
        <f t="shared" si="14"/>
        <v>0.134406439016899</v>
      </c>
      <c r="BH31">
        <f t="shared" si="14"/>
        <v>0.10262885792200105</v>
      </c>
      <c r="BI31">
        <f t="shared" si="14"/>
        <v>0.24468777854177412</v>
      </c>
      <c r="BJ31">
        <f t="shared" si="14"/>
        <v>4.3858745309616705</v>
      </c>
      <c r="BK31">
        <f t="shared" si="14"/>
        <v>4.6043002134415181</v>
      </c>
      <c r="BL31">
        <f t="shared" si="14"/>
        <v>6.6438561897747199</v>
      </c>
      <c r="BM31">
        <f t="shared" si="14"/>
        <v>0.26922582377397702</v>
      </c>
      <c r="BN31">
        <f t="shared" ref="BN31:CS31" si="15">ABS(IF(BN28&gt;0,BN28-BN29,BN28+BN29))</f>
        <v>0.95623773477603302</v>
      </c>
      <c r="BO31">
        <f t="shared" si="15"/>
        <v>0.37997597968433294</v>
      </c>
      <c r="BP31">
        <f t="shared" si="15"/>
        <v>0.44513055770534604</v>
      </c>
      <c r="BQ31">
        <f t="shared" si="15"/>
        <v>0.372655216001962</v>
      </c>
      <c r="BR31">
        <f t="shared" si="15"/>
        <v>0.59192609090835702</v>
      </c>
      <c r="BS31">
        <f t="shared" si="15"/>
        <v>7.0388330590710008E-2</v>
      </c>
      <c r="BT31">
        <f t="shared" si="15"/>
        <v>0.12118178795821502</v>
      </c>
      <c r="BU31">
        <f t="shared" si="15"/>
        <v>0.24320606264331501</v>
      </c>
      <c r="BV31">
        <f t="shared" si="15"/>
        <v>9.3911512807728997E-2</v>
      </c>
      <c r="BW31">
        <f t="shared" si="15"/>
        <v>6.8773043604969997E-2</v>
      </c>
      <c r="BX31">
        <f t="shared" si="15"/>
        <v>0.32723126847376299</v>
      </c>
      <c r="BY31">
        <f t="shared" si="15"/>
        <v>0.15041994444640697</v>
      </c>
      <c r="BZ31">
        <f t="shared" si="15"/>
        <v>0.43179152867002701</v>
      </c>
      <c r="CA31">
        <f t="shared" si="15"/>
        <v>0.19142713574735298</v>
      </c>
      <c r="CB31">
        <f t="shared" si="15"/>
        <v>0.14735521222256098</v>
      </c>
      <c r="CC31">
        <f t="shared" si="15"/>
        <v>0.17389230896621999</v>
      </c>
      <c r="CD31">
        <f t="shared" si="15"/>
        <v>0.21037851839454302</v>
      </c>
      <c r="CE31">
        <f t="shared" si="15"/>
        <v>0.143371467240196</v>
      </c>
      <c r="CF31">
        <f t="shared" si="15"/>
        <v>3.9620218914265499</v>
      </c>
      <c r="CG31">
        <f t="shared" si="15"/>
        <v>0.33107329053522994</v>
      </c>
      <c r="CH31">
        <f t="shared" si="15"/>
        <v>0.11843817670510398</v>
      </c>
      <c r="CI31">
        <f t="shared" si="15"/>
        <v>5.2356621142118032E-2</v>
      </c>
      <c r="CJ31">
        <f t="shared" si="15"/>
        <v>0.41282929893768705</v>
      </c>
      <c r="CK31">
        <f t="shared" si="15"/>
        <v>9.6974667263702394E-2</v>
      </c>
      <c r="CL31">
        <f t="shared" si="15"/>
        <v>0.25422732808550552</v>
      </c>
      <c r="CM31">
        <f t="shared" si="15"/>
        <v>6.6438561897747199</v>
      </c>
      <c r="CN31">
        <f t="shared" si="15"/>
        <v>4.3511652595608019E-2</v>
      </c>
      <c r="CO31">
        <f t="shared" si="15"/>
        <v>5.5041105469119667E-3</v>
      </c>
      <c r="CP31">
        <f t="shared" si="15"/>
        <v>3.475571641821501E-2</v>
      </c>
      <c r="CQ31">
        <f t="shared" si="15"/>
        <v>6.850051964475401E-2</v>
      </c>
      <c r="CR31">
        <f t="shared" si="15"/>
        <v>0.18195735790369161</v>
      </c>
      <c r="CS31">
        <f t="shared" si="15"/>
        <v>0.1831744406753717</v>
      </c>
    </row>
    <row r="32" spans="1:97" x14ac:dyDescent="0.3">
      <c r="A32" t="s">
        <v>544</v>
      </c>
      <c r="B32">
        <f t="shared" ref="B32:BM32" si="16">IF(B28&gt;0,B28-B29,B28+B29)</f>
        <v>0.2871278949203257</v>
      </c>
      <c r="C32">
        <f t="shared" si="16"/>
        <v>0.20360422891236898</v>
      </c>
      <c r="D32">
        <f t="shared" si="16"/>
        <v>-0.28936264189702599</v>
      </c>
      <c r="E32">
        <f t="shared" si="16"/>
        <v>4.5261402068408597E-2</v>
      </c>
      <c r="F32">
        <f t="shared" si="16"/>
        <v>1.8500122044080025E-3</v>
      </c>
      <c r="G32" s="46">
        <f t="shared" si="16"/>
        <v>-0.40405572333150003</v>
      </c>
      <c r="H32">
        <f t="shared" si="16"/>
        <v>-0.31006813904274794</v>
      </c>
      <c r="I32">
        <f t="shared" si="16"/>
        <v>-0.44554414087714994</v>
      </c>
      <c r="J32">
        <f t="shared" si="16"/>
        <v>3.5529797341921965E-2</v>
      </c>
      <c r="K32">
        <f t="shared" si="16"/>
        <v>-0.51210770479835199</v>
      </c>
      <c r="L32" s="46">
        <f t="shared" si="16"/>
        <v>-0.74910158662851689</v>
      </c>
      <c r="M32">
        <f t="shared" si="16"/>
        <v>-0.17505799115770879</v>
      </c>
      <c r="N32">
        <f t="shared" si="16"/>
        <v>-1.2565188002794758</v>
      </c>
      <c r="O32">
        <f t="shared" si="16"/>
        <v>0.10677112668011401</v>
      </c>
      <c r="P32">
        <f t="shared" si="16"/>
        <v>-1.2635288851858151</v>
      </c>
      <c r="Q32" s="46">
        <f t="shared" si="16"/>
        <v>-0.65590021289990796</v>
      </c>
      <c r="R32">
        <f t="shared" si="16"/>
        <v>-1.8872281823226902</v>
      </c>
      <c r="S32">
        <f t="shared" si="16"/>
        <v>-0.48123020694909807</v>
      </c>
      <c r="T32">
        <f t="shared" si="16"/>
        <v>-0.24095095268340799</v>
      </c>
      <c r="U32">
        <f t="shared" si="16"/>
        <v>0.18078065595906501</v>
      </c>
      <c r="V32">
        <f t="shared" si="16"/>
        <v>-2.0968809410834592</v>
      </c>
      <c r="W32">
        <f t="shared" si="16"/>
        <v>-0.19172126942150003</v>
      </c>
      <c r="X32">
        <f t="shared" si="16"/>
        <v>-0.19161033214537401</v>
      </c>
      <c r="Y32">
        <f t="shared" si="16"/>
        <v>0.23915211713103701</v>
      </c>
      <c r="Z32">
        <f t="shared" si="16"/>
        <v>0.716961092117675</v>
      </c>
      <c r="AA32">
        <f t="shared" si="16"/>
        <v>-3.8972999015395646</v>
      </c>
      <c r="AB32">
        <f t="shared" si="16"/>
        <v>-1.7417716882481629</v>
      </c>
      <c r="AC32">
        <f t="shared" si="16"/>
        <v>-0.114048339847968</v>
      </c>
      <c r="AD32">
        <f t="shared" si="16"/>
        <v>-1.684072711007085</v>
      </c>
      <c r="AE32">
        <f t="shared" si="16"/>
        <v>-0.50155728920495091</v>
      </c>
      <c r="AF32">
        <f t="shared" si="16"/>
        <v>-0.49365556693406004</v>
      </c>
      <c r="AG32">
        <f t="shared" si="16"/>
        <v>-0.46530094422851098</v>
      </c>
      <c r="AH32">
        <f t="shared" si="16"/>
        <v>-0.19755096975000602</v>
      </c>
      <c r="AI32">
        <f t="shared" si="16"/>
        <v>-0.125079694380058</v>
      </c>
      <c r="AJ32">
        <f t="shared" si="16"/>
        <v>-0.15258707718773995</v>
      </c>
      <c r="AK32">
        <f t="shared" si="16"/>
        <v>0.12921313322686823</v>
      </c>
      <c r="AL32">
        <f t="shared" si="16"/>
        <v>6.5882908536757989E-2</v>
      </c>
      <c r="AM32">
        <f t="shared" si="16"/>
        <v>-0.16335941329099699</v>
      </c>
      <c r="AN32">
        <f t="shared" si="16"/>
        <v>-0.19945369235216501</v>
      </c>
      <c r="AO32">
        <f t="shared" si="16"/>
        <v>-8.5051228704524973E-2</v>
      </c>
      <c r="AP32">
        <f t="shared" si="16"/>
        <v>-0.19665171288003502</v>
      </c>
      <c r="AQ32">
        <f t="shared" si="16"/>
        <v>-0.51262454093939802</v>
      </c>
      <c r="AR32">
        <f t="shared" si="16"/>
        <v>-0.468042564767294</v>
      </c>
      <c r="AS32">
        <f t="shared" si="16"/>
        <v>-0.46643716566114196</v>
      </c>
      <c r="AT32">
        <f t="shared" si="16"/>
        <v>-0.30994123004400997</v>
      </c>
      <c r="AU32">
        <f t="shared" si="16"/>
        <v>-1.740028784907498</v>
      </c>
      <c r="AV32">
        <f t="shared" si="16"/>
        <v>-4.8773656365713922</v>
      </c>
      <c r="AW32">
        <f t="shared" si="16"/>
        <v>0.19110562576904594</v>
      </c>
      <c r="AX32">
        <f t="shared" si="16"/>
        <v>0.11825859027352803</v>
      </c>
      <c r="AY32">
        <f t="shared" si="16"/>
        <v>-0.13642833525720502</v>
      </c>
      <c r="AZ32">
        <f t="shared" si="16"/>
        <v>-0.21109924315331796</v>
      </c>
      <c r="BA32">
        <f t="shared" si="16"/>
        <v>-0.241913649125854</v>
      </c>
      <c r="BB32">
        <f t="shared" si="16"/>
        <v>-0.30952615800825306</v>
      </c>
      <c r="BC32">
        <f t="shared" si="16"/>
        <v>-0.25779511128650395</v>
      </c>
      <c r="BD32">
        <f t="shared" si="16"/>
        <v>4.3279644106988979E-2</v>
      </c>
      <c r="BE32">
        <f t="shared" si="16"/>
        <v>-0.10130958127914497</v>
      </c>
      <c r="BF32">
        <f t="shared" si="16"/>
        <v>-1.8704082489223128</v>
      </c>
      <c r="BG32">
        <f t="shared" si="16"/>
        <v>-0.134406439016899</v>
      </c>
      <c r="BH32">
        <f t="shared" si="16"/>
        <v>-0.10262885792200105</v>
      </c>
      <c r="BI32">
        <f t="shared" si="16"/>
        <v>0.24468777854177412</v>
      </c>
      <c r="BJ32">
        <f t="shared" si="16"/>
        <v>-4.3858745309616705</v>
      </c>
      <c r="BK32">
        <f t="shared" si="16"/>
        <v>-4.6043002134415181</v>
      </c>
      <c r="BL32">
        <f t="shared" si="16"/>
        <v>-6.6438561897747199</v>
      </c>
      <c r="BM32">
        <f t="shared" si="16"/>
        <v>-0.26922582377397702</v>
      </c>
      <c r="BN32">
        <f t="shared" ref="BN32:CS32" si="17">IF(BN28&gt;0,BN28-BN29,BN28+BN29)</f>
        <v>-0.95623773477603302</v>
      </c>
      <c r="BO32">
        <f t="shared" si="17"/>
        <v>-0.37997597968433294</v>
      </c>
      <c r="BP32">
        <f t="shared" si="17"/>
        <v>-0.44513055770534604</v>
      </c>
      <c r="BQ32">
        <f t="shared" si="17"/>
        <v>-0.372655216001962</v>
      </c>
      <c r="BR32">
        <f t="shared" si="17"/>
        <v>-0.59192609090835702</v>
      </c>
      <c r="BS32">
        <f t="shared" si="17"/>
        <v>-7.0388330590710008E-2</v>
      </c>
      <c r="BT32">
        <f t="shared" si="17"/>
        <v>-0.12118178795821502</v>
      </c>
      <c r="BU32">
        <f t="shared" si="17"/>
        <v>0.24320606264331501</v>
      </c>
      <c r="BV32">
        <f t="shared" si="17"/>
        <v>9.3911512807728997E-2</v>
      </c>
      <c r="BW32">
        <f t="shared" si="17"/>
        <v>-6.8773043604969997E-2</v>
      </c>
      <c r="BX32">
        <f t="shared" si="17"/>
        <v>-0.32723126847376299</v>
      </c>
      <c r="BY32">
        <f t="shared" si="17"/>
        <v>-0.15041994444640697</v>
      </c>
      <c r="BZ32">
        <f t="shared" si="17"/>
        <v>-0.43179152867002701</v>
      </c>
      <c r="CA32">
        <f t="shared" si="17"/>
        <v>-0.19142713574735298</v>
      </c>
      <c r="CB32">
        <f t="shared" si="17"/>
        <v>-0.14735521222256098</v>
      </c>
      <c r="CC32">
        <f t="shared" si="17"/>
        <v>-0.17389230896621999</v>
      </c>
      <c r="CD32">
        <f t="shared" si="17"/>
        <v>-0.21037851839454302</v>
      </c>
      <c r="CE32">
        <f t="shared" si="17"/>
        <v>-0.143371467240196</v>
      </c>
      <c r="CF32">
        <f t="shared" si="17"/>
        <v>-3.9620218914265499</v>
      </c>
      <c r="CG32">
        <f t="shared" si="17"/>
        <v>0.33107329053522994</v>
      </c>
      <c r="CH32">
        <f t="shared" si="17"/>
        <v>0.11843817670510398</v>
      </c>
      <c r="CI32">
        <f t="shared" si="17"/>
        <v>5.2356621142118032E-2</v>
      </c>
      <c r="CJ32">
        <f t="shared" si="17"/>
        <v>-0.41282929893768705</v>
      </c>
      <c r="CK32">
        <f t="shared" si="17"/>
        <v>9.6974667263702394E-2</v>
      </c>
      <c r="CL32">
        <f t="shared" si="17"/>
        <v>-0.25422732808550552</v>
      </c>
      <c r="CM32">
        <f t="shared" si="17"/>
        <v>-6.6438561897747199</v>
      </c>
      <c r="CN32">
        <f t="shared" si="17"/>
        <v>-4.3511652595608019E-2</v>
      </c>
      <c r="CO32">
        <f t="shared" si="17"/>
        <v>5.5041105469119667E-3</v>
      </c>
      <c r="CP32">
        <f t="shared" si="17"/>
        <v>3.475571641821501E-2</v>
      </c>
      <c r="CQ32">
        <f t="shared" si="17"/>
        <v>6.850051964475401E-2</v>
      </c>
      <c r="CR32">
        <f t="shared" si="17"/>
        <v>0.18195735790369161</v>
      </c>
      <c r="CS32">
        <f t="shared" si="17"/>
        <v>-0.1831744406753717</v>
      </c>
    </row>
    <row r="33" spans="1:97" x14ac:dyDescent="0.3">
      <c r="A33" s="157" t="s">
        <v>134</v>
      </c>
      <c r="B33" t="s">
        <v>522</v>
      </c>
      <c r="C33" t="s">
        <v>522</v>
      </c>
      <c r="D33" t="s">
        <v>522</v>
      </c>
      <c r="E33" t="s">
        <v>522</v>
      </c>
      <c r="F33" t="s">
        <v>522</v>
      </c>
      <c r="G33" s="46" t="s">
        <v>530</v>
      </c>
      <c r="H33" t="s">
        <v>522</v>
      </c>
      <c r="I33" t="s">
        <v>522</v>
      </c>
      <c r="J33" t="s">
        <v>522</v>
      </c>
      <c r="K33" t="s">
        <v>524</v>
      </c>
      <c r="L33" t="s">
        <v>522</v>
      </c>
      <c r="M33" t="s">
        <v>522</v>
      </c>
      <c r="N33" t="s">
        <v>522</v>
      </c>
      <c r="O33" t="s">
        <v>522</v>
      </c>
      <c r="P33" t="s">
        <v>531</v>
      </c>
      <c r="Q33" t="s">
        <v>522</v>
      </c>
      <c r="R33" t="s">
        <v>531</v>
      </c>
      <c r="S33" t="s">
        <v>530</v>
      </c>
      <c r="T33" t="s">
        <v>522</v>
      </c>
      <c r="U33" t="s">
        <v>527</v>
      </c>
      <c r="V33" t="s">
        <v>522</v>
      </c>
      <c r="W33" t="s">
        <v>522</v>
      </c>
      <c r="X33" t="s">
        <v>522</v>
      </c>
      <c r="Y33" t="s">
        <v>522</v>
      </c>
      <c r="Z33" t="s">
        <v>523</v>
      </c>
      <c r="AA33" t="s">
        <v>522</v>
      </c>
      <c r="AB33" t="s">
        <v>526</v>
      </c>
      <c r="AC33" t="s">
        <v>522</v>
      </c>
      <c r="AD33" t="s">
        <v>523</v>
      </c>
      <c r="AE33" t="s">
        <v>522</v>
      </c>
      <c r="AF33" t="s">
        <v>522</v>
      </c>
      <c r="AG33" t="s">
        <v>522</v>
      </c>
      <c r="AH33" t="s">
        <v>522</v>
      </c>
      <c r="AI33" t="s">
        <v>522</v>
      </c>
      <c r="AJ33" t="s">
        <v>522</v>
      </c>
      <c r="AK33" t="s">
        <v>522</v>
      </c>
      <c r="AL33" t="s">
        <v>522</v>
      </c>
      <c r="AM33" t="s">
        <v>522</v>
      </c>
      <c r="AN33" t="s">
        <v>522</v>
      </c>
      <c r="AO33" t="s">
        <v>522</v>
      </c>
      <c r="AP33" t="s">
        <v>522</v>
      </c>
      <c r="AQ33" t="s">
        <v>522</v>
      </c>
      <c r="AR33" t="s">
        <v>522</v>
      </c>
      <c r="AS33" t="s">
        <v>522</v>
      </c>
      <c r="AT33" t="s">
        <v>522</v>
      </c>
      <c r="AU33" t="s">
        <v>531</v>
      </c>
      <c r="AV33" t="s">
        <v>522</v>
      </c>
      <c r="AW33" t="s">
        <v>522</v>
      </c>
      <c r="AX33" t="s">
        <v>522</v>
      </c>
      <c r="AY33" t="s">
        <v>522</v>
      </c>
      <c r="AZ33" t="s">
        <v>532</v>
      </c>
      <c r="BA33" t="s">
        <v>522</v>
      </c>
      <c r="BB33" t="s">
        <v>522</v>
      </c>
      <c r="BC33" t="s">
        <v>522</v>
      </c>
      <c r="BD33" t="s">
        <v>522</v>
      </c>
      <c r="BE33" t="s">
        <v>522</v>
      </c>
      <c r="BF33" t="s">
        <v>531</v>
      </c>
      <c r="BG33" t="s">
        <v>522</v>
      </c>
      <c r="BH33" t="s">
        <v>522</v>
      </c>
      <c r="BI33" t="s">
        <v>522</v>
      </c>
      <c r="BJ33" t="s">
        <v>525</v>
      </c>
      <c r="BK33" t="s">
        <v>525</v>
      </c>
      <c r="BL33" t="s">
        <v>525</v>
      </c>
      <c r="BM33" t="s">
        <v>522</v>
      </c>
      <c r="BN33" t="s">
        <v>522</v>
      </c>
      <c r="BO33" t="s">
        <v>522</v>
      </c>
      <c r="BP33" t="s">
        <v>531</v>
      </c>
      <c r="BQ33" t="s">
        <v>522</v>
      </c>
      <c r="BR33" t="s">
        <v>522</v>
      </c>
      <c r="BS33" t="s">
        <v>522</v>
      </c>
      <c r="BT33" t="s">
        <v>527</v>
      </c>
      <c r="BU33" t="s">
        <v>522</v>
      </c>
      <c r="BV33" t="s">
        <v>522</v>
      </c>
      <c r="BW33" t="s">
        <v>527</v>
      </c>
      <c r="BX33" t="s">
        <v>527</v>
      </c>
      <c r="BY33" t="s">
        <v>522</v>
      </c>
      <c r="BZ33" t="s">
        <v>522</v>
      </c>
      <c r="CA33" t="s">
        <v>532</v>
      </c>
      <c r="CB33" t="s">
        <v>522</v>
      </c>
      <c r="CC33" t="s">
        <v>527</v>
      </c>
      <c r="CD33" t="s">
        <v>533</v>
      </c>
      <c r="CE33" t="s">
        <v>522</v>
      </c>
      <c r="CF33" t="s">
        <v>527</v>
      </c>
      <c r="CG33" t="s">
        <v>522</v>
      </c>
      <c r="CH33" t="s">
        <v>522</v>
      </c>
      <c r="CI33" t="s">
        <v>522</v>
      </c>
      <c r="CJ33" t="s">
        <v>522</v>
      </c>
      <c r="CK33" t="s">
        <v>522</v>
      </c>
      <c r="CL33" t="s">
        <v>522</v>
      </c>
      <c r="CM33" t="s">
        <v>530</v>
      </c>
      <c r="CN33" t="s">
        <v>522</v>
      </c>
      <c r="CO33" t="s">
        <v>522</v>
      </c>
      <c r="CP33" t="s">
        <v>522</v>
      </c>
      <c r="CQ33" t="s">
        <v>522</v>
      </c>
      <c r="CR33" t="s">
        <v>522</v>
      </c>
      <c r="CS33" t="s">
        <v>522</v>
      </c>
    </row>
    <row r="34" spans="1:97" x14ac:dyDescent="0.3">
      <c r="A34" t="s">
        <v>528</v>
      </c>
      <c r="B34">
        <v>0.255618681183094</v>
      </c>
      <c r="C34">
        <v>8.9096758774943094E-2</v>
      </c>
      <c r="D34">
        <v>-0.14990298041137901</v>
      </c>
      <c r="E34">
        <v>-0.28728643766502798</v>
      </c>
      <c r="F34">
        <v>0.26349815888875799</v>
      </c>
      <c r="G34" s="46">
        <v>0.68964924996370502</v>
      </c>
      <c r="H34">
        <v>-3.03389242861829E-2</v>
      </c>
      <c r="I34">
        <v>0.34112656872952601</v>
      </c>
      <c r="J34">
        <v>5.8093341149090601E-2</v>
      </c>
      <c r="K34">
        <v>-0.42581148058275597</v>
      </c>
      <c r="L34">
        <v>0.18408220849905901</v>
      </c>
      <c r="M34">
        <v>0.100846836744659</v>
      </c>
      <c r="N34">
        <v>0.13736838497404</v>
      </c>
      <c r="O34">
        <v>0.16764131847730299</v>
      </c>
      <c r="P34">
        <v>-2.34037356984232</v>
      </c>
      <c r="Q34">
        <v>0.102523065710084</v>
      </c>
      <c r="R34">
        <v>-4.3660237441547798</v>
      </c>
      <c r="S34">
        <v>0.40126773354198297</v>
      </c>
      <c r="T34">
        <v>0.62311812940562605</v>
      </c>
      <c r="U34">
        <v>-3.9790264519306802</v>
      </c>
      <c r="V34">
        <v>-0.11519701339495</v>
      </c>
      <c r="W34">
        <v>0.858531548420153</v>
      </c>
      <c r="X34">
        <v>0.63632434151876305</v>
      </c>
      <c r="Y34">
        <v>5.0279580775420699E-3</v>
      </c>
      <c r="Z34">
        <v>2.12070071648442</v>
      </c>
      <c r="AA34">
        <v>-3.65503065239592</v>
      </c>
      <c r="AB34">
        <v>0.17453292003934101</v>
      </c>
      <c r="AC34">
        <v>0.80666962758243699</v>
      </c>
      <c r="AD34">
        <v>0.57088286708881997</v>
      </c>
      <c r="AE34">
        <v>-3.4157843168329101</v>
      </c>
      <c r="AF34">
        <v>0.31401475723728101</v>
      </c>
      <c r="AG34">
        <v>0.59100542245875698</v>
      </c>
      <c r="AH34">
        <v>-0.79028404079695103</v>
      </c>
      <c r="AI34">
        <v>0.56543781383946001</v>
      </c>
      <c r="AJ34">
        <v>0.65474058213109598</v>
      </c>
      <c r="AK34">
        <v>-1.30705350444045E-2</v>
      </c>
      <c r="AL34">
        <v>-1.15080696196759</v>
      </c>
      <c r="AM34">
        <v>0.30162136566086001</v>
      </c>
      <c r="AN34">
        <v>0.70462398989341701</v>
      </c>
      <c r="AO34">
        <v>-0.61620054019911596</v>
      </c>
      <c r="AP34">
        <v>0.50400845179304699</v>
      </c>
      <c r="AQ34">
        <v>0.70937817528844005</v>
      </c>
      <c r="AR34">
        <v>-0.32606789777690798</v>
      </c>
      <c r="AS34">
        <v>-0.42592289566783997</v>
      </c>
      <c r="AT34">
        <v>-0.313000048648094</v>
      </c>
      <c r="AU34">
        <v>0.63696141094790204</v>
      </c>
      <c r="AV34">
        <v>-2.4382850831027501</v>
      </c>
      <c r="AW34">
        <v>7.3220345683502903E-3</v>
      </c>
      <c r="AX34">
        <v>0.55822257978876699</v>
      </c>
      <c r="AY34">
        <v>-0.11178710564628</v>
      </c>
      <c r="AZ34">
        <v>-0.96470809011175496</v>
      </c>
      <c r="BA34">
        <v>0.171724095408894</v>
      </c>
      <c r="BB34">
        <v>3.1202798030613401E-2</v>
      </c>
      <c r="BC34">
        <v>-9.0431549059059493E-2</v>
      </c>
      <c r="BD34">
        <v>-0.187009837829195</v>
      </c>
      <c r="BE34">
        <v>1.25553896261779</v>
      </c>
      <c r="BF34">
        <v>-3.7695167982248399</v>
      </c>
      <c r="BG34">
        <v>6.4849446037549899E-2</v>
      </c>
      <c r="BH34">
        <v>1.4019743823289099</v>
      </c>
      <c r="BI34">
        <v>-3.2161531016953501E-2</v>
      </c>
      <c r="BJ34">
        <v>-5.0979861076996302</v>
      </c>
      <c r="BK34">
        <v>-4.71264424965785</v>
      </c>
      <c r="BL34">
        <v>-6.6438561897747199</v>
      </c>
      <c r="BM34">
        <v>0.172317662449855</v>
      </c>
      <c r="BN34">
        <v>-4.9655271019193398E-2</v>
      </c>
      <c r="BO34">
        <v>-0.44983974314935898</v>
      </c>
      <c r="BP34">
        <v>-0.35407257795595398</v>
      </c>
      <c r="BQ34">
        <v>-8.6718324249888706E-2</v>
      </c>
      <c r="BR34">
        <v>-3.5972879156309001</v>
      </c>
      <c r="BS34">
        <v>0.101592615209986</v>
      </c>
      <c r="BT34">
        <v>-2.6989977439671899</v>
      </c>
      <c r="BU34">
        <v>0.113651216382944</v>
      </c>
      <c r="BV34">
        <v>6.9156991137899207E-2</v>
      </c>
      <c r="BW34">
        <v>-5.21984846008771</v>
      </c>
      <c r="BX34">
        <v>-3.042619599709</v>
      </c>
      <c r="BY34">
        <v>-9.3836687030672702E-2</v>
      </c>
      <c r="BZ34">
        <v>-0.167961732312819</v>
      </c>
      <c r="CA34">
        <v>-1.68741005657285</v>
      </c>
      <c r="CB34">
        <v>-0.52641827579437195</v>
      </c>
      <c r="CC34">
        <v>-3.7295857557002301</v>
      </c>
      <c r="CD34">
        <v>-1.12695832810048</v>
      </c>
      <c r="CE34">
        <v>-0.57814105083894995</v>
      </c>
      <c r="CF34">
        <v>-4.43504314420895</v>
      </c>
      <c r="CG34">
        <v>-4.9148866666978902E-2</v>
      </c>
      <c r="CH34">
        <v>0.28668297084911998</v>
      </c>
      <c r="CI34">
        <v>0.314038935101073</v>
      </c>
      <c r="CJ34">
        <v>-0.19374854336821801</v>
      </c>
      <c r="CK34">
        <v>-9.3043832718850999E-2</v>
      </c>
      <c r="CL34">
        <v>-1.6889951149602799E-2</v>
      </c>
      <c r="CM34">
        <v>-0.362027714398369</v>
      </c>
      <c r="CN34">
        <v>4.3455764821246301E-2</v>
      </c>
      <c r="CO34">
        <v>-0.11190799197269399</v>
      </c>
      <c r="CP34">
        <v>-5.6972548847041497E-2</v>
      </c>
      <c r="CQ34">
        <v>-6.4337390880429904E-2</v>
      </c>
      <c r="CR34">
        <v>2.3451219511021099E-2</v>
      </c>
      <c r="CS34">
        <v>4.2092316253370399E-2</v>
      </c>
    </row>
    <row r="35" spans="1:97" x14ac:dyDescent="0.3">
      <c r="A35" t="s">
        <v>529</v>
      </c>
      <c r="B35">
        <v>9.8143410455377902E-2</v>
      </c>
      <c r="C35">
        <v>9.8364513409540499E-2</v>
      </c>
      <c r="D35">
        <v>1.2411130967233799E-2</v>
      </c>
      <c r="E35">
        <v>4.1390842367493297E-2</v>
      </c>
      <c r="F35">
        <v>9.2127750808788003E-2</v>
      </c>
      <c r="G35" s="46">
        <v>6.5291243486492595E-2</v>
      </c>
      <c r="H35">
        <v>3.0262707093791499E-2</v>
      </c>
      <c r="I35">
        <v>6.7686550260864703E-2</v>
      </c>
      <c r="J35">
        <v>7.4280571362588602E-2</v>
      </c>
      <c r="K35">
        <v>6.9715612446685601E-2</v>
      </c>
      <c r="L35">
        <v>0.12742033796362401</v>
      </c>
      <c r="M35">
        <v>7.3300135648105197E-2</v>
      </c>
      <c r="N35">
        <v>6.6390508562228404E-2</v>
      </c>
      <c r="O35">
        <v>9.0188606596893803E-2</v>
      </c>
      <c r="P35">
        <v>3.7752680119943198</v>
      </c>
      <c r="Q35">
        <v>4.5072156215956803E-2</v>
      </c>
      <c r="R35">
        <v>1.4372916941072</v>
      </c>
      <c r="S35">
        <v>5.5881340491940899E-2</v>
      </c>
      <c r="T35">
        <v>8.5019702127564101E-2</v>
      </c>
      <c r="U35">
        <v>0.43723617347132498</v>
      </c>
      <c r="V35">
        <v>7.1095538904331901E-2</v>
      </c>
      <c r="W35">
        <v>6.2574646722474606E-2</v>
      </c>
      <c r="X35">
        <v>9.6338526336453498E-2</v>
      </c>
      <c r="Y35">
        <v>9.7306378348683803E-2</v>
      </c>
      <c r="Z35">
        <v>3.6816432041275202E-2</v>
      </c>
      <c r="AA35">
        <v>0.35020234885184398</v>
      </c>
      <c r="AB35">
        <v>0.17860352424076101</v>
      </c>
      <c r="AC35">
        <v>0.12183440255915</v>
      </c>
      <c r="AD35">
        <v>8.9591792755293304E-2</v>
      </c>
      <c r="AE35">
        <v>0.28820686496966103</v>
      </c>
      <c r="AF35">
        <v>5.0493120378777401E-2</v>
      </c>
      <c r="AG35">
        <v>3.9287155510112297E-2</v>
      </c>
      <c r="AH35">
        <v>9.1226716727616994E-2</v>
      </c>
      <c r="AI35">
        <v>9.4957815149008903E-2</v>
      </c>
      <c r="AJ35">
        <v>1.3995895891416601E-3</v>
      </c>
      <c r="AK35">
        <v>9.2794332603683194E-2</v>
      </c>
      <c r="AL35">
        <v>0.21057201675492701</v>
      </c>
      <c r="AM35">
        <v>6.4106698894254605E-2</v>
      </c>
      <c r="AN35">
        <v>6.02463325653926E-2</v>
      </c>
      <c r="AO35">
        <v>0.12347289896755501</v>
      </c>
      <c r="AP35">
        <v>6.1334773573707001E-2</v>
      </c>
      <c r="AQ35">
        <v>4.6445066484976899E-2</v>
      </c>
      <c r="AR35">
        <v>8.6327465610722298E-2</v>
      </c>
      <c r="AS35">
        <v>9.0457843851174502E-2</v>
      </c>
      <c r="AT35">
        <v>0.15193385932398201</v>
      </c>
      <c r="AU35">
        <v>0.26782534318803902</v>
      </c>
      <c r="AV35">
        <v>0.79913517160126302</v>
      </c>
      <c r="AW35">
        <v>8.8067235735101904E-2</v>
      </c>
      <c r="AX35">
        <v>6.08402631583553E-2</v>
      </c>
      <c r="AY35">
        <v>7.7893362980689995E-2</v>
      </c>
      <c r="AZ35">
        <v>0.32377813854663201</v>
      </c>
      <c r="BA35">
        <v>7.2085652571911907E-2</v>
      </c>
      <c r="BB35">
        <v>6.9833457380678199E-2</v>
      </c>
      <c r="BC35">
        <v>5.3184857583034699E-2</v>
      </c>
      <c r="BD35">
        <v>9.3755405862840299E-2</v>
      </c>
      <c r="BE35">
        <v>4.4763402825667202E-2</v>
      </c>
      <c r="BF35">
        <v>1.5530911669345999</v>
      </c>
      <c r="BG35">
        <v>4.6198578183004199E-2</v>
      </c>
      <c r="BH35">
        <v>4.9598277895771002E-2</v>
      </c>
      <c r="BI35">
        <v>8.2145400162991503E-2</v>
      </c>
      <c r="BJ35">
        <v>1.83674159603892</v>
      </c>
      <c r="BK35">
        <v>1.8507326118082399</v>
      </c>
      <c r="BL35">
        <v>0</v>
      </c>
      <c r="BM35">
        <v>5.0858998554145003E-2</v>
      </c>
      <c r="BN35">
        <v>0.18273467757932699</v>
      </c>
      <c r="BO35">
        <v>0.14588492502306399</v>
      </c>
      <c r="BP35">
        <v>0.20130168842301399</v>
      </c>
      <c r="BQ35">
        <v>5.3818807760562196E-3</v>
      </c>
      <c r="BR35">
        <v>0.27729403166260802</v>
      </c>
      <c r="BS35">
        <v>0.109632193667575</v>
      </c>
      <c r="BT35">
        <v>0</v>
      </c>
      <c r="BU35">
        <v>0.16652022372796399</v>
      </c>
      <c r="BV35">
        <v>5.7836371488588501E-2</v>
      </c>
      <c r="BW35">
        <v>1.2349715755980499</v>
      </c>
      <c r="BX35">
        <v>1.2041463531608601</v>
      </c>
      <c r="BY35">
        <v>9.3795433649622395E-2</v>
      </c>
      <c r="BZ35">
        <v>7.9900736398905894E-2</v>
      </c>
      <c r="CA35">
        <v>0.172718940328103</v>
      </c>
      <c r="CB35">
        <v>9.6983684425163794E-2</v>
      </c>
      <c r="CC35">
        <v>0.75036829386228099</v>
      </c>
      <c r="CD35">
        <v>0.122559991052008</v>
      </c>
      <c r="CE35">
        <v>0.28448400109164301</v>
      </c>
      <c r="CF35">
        <v>3.8257764193408699</v>
      </c>
      <c r="CG35">
        <v>0.16349751190614301</v>
      </c>
      <c r="CH35">
        <v>0.13494215754743</v>
      </c>
      <c r="CI35">
        <v>6.4313562830144402E-2</v>
      </c>
      <c r="CJ35">
        <v>6.9380963231649703E-2</v>
      </c>
      <c r="CK35">
        <v>9.9079133961930702E-2</v>
      </c>
      <c r="CL35">
        <v>7.8456247343890395E-2</v>
      </c>
      <c r="CM35">
        <v>0.99467209985544802</v>
      </c>
      <c r="CN35">
        <v>6.7664789694078506E-2</v>
      </c>
      <c r="CO35">
        <v>8.1030456672116502E-2</v>
      </c>
      <c r="CP35">
        <v>5.0270299750028599E-2</v>
      </c>
      <c r="CQ35">
        <v>4.2982377999292803E-2</v>
      </c>
      <c r="CR35">
        <v>0.10855927911793301</v>
      </c>
      <c r="CS35">
        <v>0.12776073227399401</v>
      </c>
    </row>
    <row r="36" spans="1:97" s="6" customFormat="1" x14ac:dyDescent="0.3">
      <c r="A36" s="197" t="s">
        <v>542</v>
      </c>
      <c r="B36" s="6">
        <f>ABS(IF(B34&gt;0,B34-0.675*B35,B34+0.675*B35))</f>
        <v>0.1893718791257139</v>
      </c>
      <c r="C36" s="6">
        <f t="shared" ref="C36:BN36" si="18">ABS(IF(C34&gt;0,C34-0.675*C35,C34+0.675*C35))</f>
        <v>2.2700712223503255E-2</v>
      </c>
      <c r="D36" s="6">
        <f t="shared" si="18"/>
        <v>0.14152546700849619</v>
      </c>
      <c r="E36" s="6">
        <f t="shared" si="18"/>
        <v>0.25934761906697001</v>
      </c>
      <c r="F36" s="6">
        <f t="shared" si="18"/>
        <v>0.20131192709282608</v>
      </c>
      <c r="G36" s="6">
        <f t="shared" si="18"/>
        <v>0.64557766061032251</v>
      </c>
      <c r="H36" s="6">
        <f t="shared" si="18"/>
        <v>9.9115969978736361E-3</v>
      </c>
      <c r="I36" s="6">
        <f t="shared" si="18"/>
        <v>0.29543814730344231</v>
      </c>
      <c r="J36" s="6">
        <f t="shared" si="18"/>
        <v>7.9539554793432929E-3</v>
      </c>
      <c r="K36" s="6">
        <f t="shared" si="18"/>
        <v>0.37875344218124318</v>
      </c>
      <c r="L36" s="6">
        <f t="shared" si="18"/>
        <v>9.8073480373612798E-2</v>
      </c>
      <c r="M36" s="6">
        <f t="shared" si="18"/>
        <v>5.1369245182187988E-2</v>
      </c>
      <c r="N36" s="6">
        <f t="shared" si="18"/>
        <v>9.2554791694535815E-2</v>
      </c>
      <c r="O36" s="6">
        <f t="shared" si="18"/>
        <v>0.10676400902439967</v>
      </c>
      <c r="P36" s="6">
        <f t="shared" si="18"/>
        <v>0.20793233825384583</v>
      </c>
      <c r="Q36" s="6">
        <f t="shared" si="18"/>
        <v>7.2099360264313156E-2</v>
      </c>
      <c r="R36" s="6">
        <f t="shared" si="18"/>
        <v>3.3958518506324196</v>
      </c>
      <c r="S36" s="6">
        <f t="shared" si="18"/>
        <v>0.36354782870992286</v>
      </c>
      <c r="T36" s="6">
        <f t="shared" si="18"/>
        <v>0.5657298304695203</v>
      </c>
      <c r="U36" s="6">
        <f t="shared" si="18"/>
        <v>3.6838920348375357</v>
      </c>
      <c r="V36" s="6">
        <f t="shared" si="18"/>
        <v>6.7207524634525978E-2</v>
      </c>
      <c r="W36" s="6">
        <f t="shared" si="18"/>
        <v>0.81629366188248265</v>
      </c>
      <c r="X36" s="6">
        <f t="shared" si="18"/>
        <v>0.57129583624165692</v>
      </c>
      <c r="Y36" s="6">
        <f t="shared" si="18"/>
        <v>6.0653847307819503E-2</v>
      </c>
      <c r="Z36" s="6">
        <f t="shared" si="18"/>
        <v>2.0958496248565592</v>
      </c>
      <c r="AA36" s="6">
        <f t="shared" si="18"/>
        <v>3.4186440669209253</v>
      </c>
      <c r="AB36" s="6">
        <f t="shared" si="18"/>
        <v>5.3975541176827319E-2</v>
      </c>
      <c r="AC36" s="6">
        <f t="shared" si="18"/>
        <v>0.72443140585501076</v>
      </c>
      <c r="AD36" s="6">
        <f t="shared" si="18"/>
        <v>0.51040840697899703</v>
      </c>
      <c r="AE36" s="6">
        <f t="shared" si="18"/>
        <v>3.221244682978389</v>
      </c>
      <c r="AF36" s="6">
        <f t="shared" si="18"/>
        <v>0.27993190098160625</v>
      </c>
      <c r="AG36" s="6">
        <f t="shared" si="18"/>
        <v>0.56448659248943123</v>
      </c>
      <c r="AH36" s="6">
        <f t="shared" si="18"/>
        <v>0.72870600700580956</v>
      </c>
      <c r="AI36" s="6">
        <f t="shared" si="18"/>
        <v>0.50134128861387905</v>
      </c>
      <c r="AJ36" s="6">
        <f t="shared" si="18"/>
        <v>0.65379585915842531</v>
      </c>
      <c r="AK36" s="6">
        <f t="shared" si="18"/>
        <v>4.9565639463081651E-2</v>
      </c>
      <c r="AL36" s="6">
        <f t="shared" si="18"/>
        <v>1.0086708506580142</v>
      </c>
      <c r="AM36" s="6">
        <f t="shared" si="18"/>
        <v>0.25834934390723813</v>
      </c>
      <c r="AN36" s="6">
        <f t="shared" si="18"/>
        <v>0.66395771541177706</v>
      </c>
      <c r="AO36" s="6">
        <f t="shared" si="18"/>
        <v>0.53285633339601635</v>
      </c>
      <c r="AP36" s="6">
        <f t="shared" si="18"/>
        <v>0.46260747963079474</v>
      </c>
      <c r="AQ36" s="6">
        <f t="shared" si="18"/>
        <v>0.67802775541108062</v>
      </c>
      <c r="AR36" s="6">
        <f t="shared" si="18"/>
        <v>0.26779685848967044</v>
      </c>
      <c r="AS36" s="6">
        <f t="shared" si="18"/>
        <v>0.36486385106829716</v>
      </c>
      <c r="AT36" s="6">
        <f t="shared" si="18"/>
        <v>0.21044469360440615</v>
      </c>
      <c r="AU36" s="6">
        <f t="shared" si="18"/>
        <v>0.4561793042959757</v>
      </c>
      <c r="AV36" s="6">
        <f t="shared" si="18"/>
        <v>1.8988688422718973</v>
      </c>
      <c r="AW36" s="6">
        <f t="shared" si="18"/>
        <v>5.21233495528435E-2</v>
      </c>
      <c r="AX36" s="6">
        <f t="shared" si="18"/>
        <v>0.51715540215687716</v>
      </c>
      <c r="AY36" s="6">
        <f t="shared" si="18"/>
        <v>5.9209085634314249E-2</v>
      </c>
      <c r="AZ36" s="6">
        <f t="shared" si="18"/>
        <v>0.74615784659277828</v>
      </c>
      <c r="BA36" s="6">
        <f t="shared" si="18"/>
        <v>0.12306627992285346</v>
      </c>
      <c r="BB36" s="6">
        <f t="shared" si="18"/>
        <v>1.5934785701344389E-2</v>
      </c>
      <c r="BC36" s="6">
        <f t="shared" si="18"/>
        <v>5.4531770190511072E-2</v>
      </c>
      <c r="BD36" s="6">
        <f t="shared" si="18"/>
        <v>0.1237249388717778</v>
      </c>
      <c r="BE36" s="6">
        <f t="shared" si="18"/>
        <v>1.2253236657104647</v>
      </c>
      <c r="BF36" s="6">
        <f t="shared" si="18"/>
        <v>2.721180260543985</v>
      </c>
      <c r="BG36" s="6">
        <f t="shared" si="18"/>
        <v>3.3665405764022063E-2</v>
      </c>
      <c r="BH36" s="6">
        <f t="shared" si="18"/>
        <v>1.3684955447492646</v>
      </c>
      <c r="BI36" s="6">
        <f t="shared" si="18"/>
        <v>2.3286614093065768E-2</v>
      </c>
      <c r="BJ36" s="6">
        <f t="shared" si="18"/>
        <v>3.8581855303733592</v>
      </c>
      <c r="BK36" s="6">
        <f t="shared" si="18"/>
        <v>3.463399736687288</v>
      </c>
      <c r="BL36" s="6">
        <f t="shared" si="18"/>
        <v>6.6438561897747199</v>
      </c>
      <c r="BM36" s="6">
        <f t="shared" si="18"/>
        <v>0.13798783842580711</v>
      </c>
      <c r="BN36" s="6">
        <f t="shared" si="18"/>
        <v>7.3690636346852328E-2</v>
      </c>
      <c r="BO36" s="6">
        <f t="shared" ref="BO36:CS36" si="19">ABS(IF(BO34&gt;0,BO34-0.675*BO35,BO34+0.675*BO35))</f>
        <v>0.35136741875879079</v>
      </c>
      <c r="BP36" s="6">
        <f t="shared" si="19"/>
        <v>0.21819393827041952</v>
      </c>
      <c r="BQ36" s="6">
        <f t="shared" si="19"/>
        <v>8.3085554726050753E-2</v>
      </c>
      <c r="BR36" s="6">
        <f t="shared" si="19"/>
        <v>3.4101144442586397</v>
      </c>
      <c r="BS36" s="6">
        <f t="shared" si="19"/>
        <v>2.7590884484372871E-2</v>
      </c>
      <c r="BT36" s="6">
        <f t="shared" si="19"/>
        <v>2.6989977439671899</v>
      </c>
      <c r="BU36" s="6">
        <f t="shared" si="19"/>
        <v>1.2500653665682981E-3</v>
      </c>
      <c r="BV36" s="6">
        <f t="shared" si="19"/>
        <v>3.0117440383101969E-2</v>
      </c>
      <c r="BW36" s="6">
        <f t="shared" si="19"/>
        <v>4.3862426465590261</v>
      </c>
      <c r="BX36" s="6">
        <f t="shared" si="19"/>
        <v>2.2298208113254194</v>
      </c>
      <c r="BY36" s="6">
        <f t="shared" si="19"/>
        <v>3.0524769317177583E-2</v>
      </c>
      <c r="BZ36" s="6">
        <f t="shared" si="19"/>
        <v>0.11402873524355751</v>
      </c>
      <c r="CA36" s="6">
        <f t="shared" si="19"/>
        <v>1.5708247718513806</v>
      </c>
      <c r="CB36" s="6">
        <f t="shared" si="19"/>
        <v>0.46095428880738637</v>
      </c>
      <c r="CC36" s="6">
        <f t="shared" si="19"/>
        <v>3.2230871573431905</v>
      </c>
      <c r="CD36" s="6">
        <f t="shared" si="19"/>
        <v>1.0442303341403747</v>
      </c>
      <c r="CE36" s="6">
        <f t="shared" si="19"/>
        <v>0.38611435010209094</v>
      </c>
      <c r="CF36" s="6">
        <f t="shared" si="19"/>
        <v>1.8526440611538626</v>
      </c>
      <c r="CG36" s="6">
        <f t="shared" si="19"/>
        <v>6.1211953869667629E-2</v>
      </c>
      <c r="CH36" s="6">
        <f t="shared" si="19"/>
        <v>0.1955970145046047</v>
      </c>
      <c r="CI36" s="6">
        <f t="shared" si="19"/>
        <v>0.27062728019072552</v>
      </c>
      <c r="CJ36" s="6">
        <f t="shared" si="19"/>
        <v>0.14691639318685445</v>
      </c>
      <c r="CK36" s="6">
        <f t="shared" si="19"/>
        <v>2.6165417294547771E-2</v>
      </c>
      <c r="CL36" s="6">
        <f t="shared" si="19"/>
        <v>3.6068015807523224E-2</v>
      </c>
      <c r="CM36" s="6">
        <f t="shared" si="19"/>
        <v>0.3093759530040584</v>
      </c>
      <c r="CN36" s="6">
        <f t="shared" si="19"/>
        <v>2.2179682222566929E-3</v>
      </c>
      <c r="CO36" s="6">
        <f t="shared" si="19"/>
        <v>5.7212433719015347E-2</v>
      </c>
      <c r="CP36" s="6">
        <f t="shared" si="19"/>
        <v>2.3040096515772192E-2</v>
      </c>
      <c r="CQ36" s="6">
        <f t="shared" si="19"/>
        <v>3.5324285730907262E-2</v>
      </c>
      <c r="CR36" s="6">
        <f t="shared" si="19"/>
        <v>4.9826293893583687E-2</v>
      </c>
      <c r="CS36" s="6">
        <f t="shared" si="19"/>
        <v>4.414617803157557E-2</v>
      </c>
    </row>
    <row r="37" spans="1:97" x14ac:dyDescent="0.3">
      <c r="A37" t="s">
        <v>543</v>
      </c>
      <c r="B37">
        <f t="shared" ref="B37:BM37" si="20">ABS(IF(B34&gt;0,B34-B35,B34+B35))</f>
        <v>0.15747527072771611</v>
      </c>
      <c r="C37">
        <f t="shared" si="20"/>
        <v>9.2677546345974054E-3</v>
      </c>
      <c r="D37">
        <f t="shared" si="20"/>
        <v>0.13749184944414522</v>
      </c>
      <c r="E37">
        <f t="shared" si="20"/>
        <v>0.24589559529753469</v>
      </c>
      <c r="F37">
        <f t="shared" si="20"/>
        <v>0.17137040807997</v>
      </c>
      <c r="G37" s="46">
        <f t="shared" si="20"/>
        <v>0.6243580064772124</v>
      </c>
      <c r="H37">
        <f t="shared" si="20"/>
        <v>7.6217192391401373E-5</v>
      </c>
      <c r="I37">
        <f t="shared" si="20"/>
        <v>0.27344001846866128</v>
      </c>
      <c r="J37">
        <f t="shared" si="20"/>
        <v>1.6187230213498001E-2</v>
      </c>
      <c r="K37">
        <f t="shared" si="20"/>
        <v>0.35609586813607036</v>
      </c>
      <c r="L37">
        <f t="shared" si="20"/>
        <v>5.6661870535435005E-2</v>
      </c>
      <c r="M37">
        <f t="shared" si="20"/>
        <v>2.75467010965538E-2</v>
      </c>
      <c r="N37">
        <f t="shared" si="20"/>
        <v>7.0977876411811594E-2</v>
      </c>
      <c r="O37">
        <f t="shared" si="20"/>
        <v>7.7452711880409184E-2</v>
      </c>
      <c r="P37">
        <f t="shared" si="20"/>
        <v>1.4348944421519998</v>
      </c>
      <c r="Q37">
        <f t="shared" si="20"/>
        <v>5.7450909494127199E-2</v>
      </c>
      <c r="R37">
        <f t="shared" si="20"/>
        <v>2.9287320500475795</v>
      </c>
      <c r="S37">
        <f t="shared" si="20"/>
        <v>0.3453863930500421</v>
      </c>
      <c r="T37" s="14">
        <f t="shared" si="20"/>
        <v>0.53809842727806201</v>
      </c>
      <c r="U37">
        <f t="shared" si="20"/>
        <v>3.5417902784593553</v>
      </c>
      <c r="V37">
        <f t="shared" si="20"/>
        <v>4.4101474490618103E-2</v>
      </c>
      <c r="W37">
        <f t="shared" si="20"/>
        <v>0.79595690169767841</v>
      </c>
      <c r="X37" s="14">
        <f t="shared" si="20"/>
        <v>0.53998581518230959</v>
      </c>
      <c r="Y37">
        <f t="shared" si="20"/>
        <v>9.2278420271141734E-2</v>
      </c>
      <c r="Z37">
        <f t="shared" si="20"/>
        <v>2.0838842844431449</v>
      </c>
      <c r="AA37">
        <f t="shared" si="20"/>
        <v>3.3048283035440758</v>
      </c>
      <c r="AB37">
        <f t="shared" si="20"/>
        <v>4.0706042014199972E-3</v>
      </c>
      <c r="AC37">
        <f t="shared" si="20"/>
        <v>0.68483522502328698</v>
      </c>
      <c r="AD37">
        <f t="shared" si="20"/>
        <v>0.48129107433352669</v>
      </c>
      <c r="AE37">
        <f t="shared" si="20"/>
        <v>3.1275774518632491</v>
      </c>
      <c r="AF37">
        <f t="shared" si="20"/>
        <v>0.26352163685850361</v>
      </c>
      <c r="AG37" s="199">
        <f t="shared" si="20"/>
        <v>0.55171826694864468</v>
      </c>
      <c r="AH37">
        <f t="shared" si="20"/>
        <v>0.69905732406933407</v>
      </c>
      <c r="AI37">
        <f t="shared" si="20"/>
        <v>0.4704799986904511</v>
      </c>
      <c r="AJ37">
        <f t="shared" si="20"/>
        <v>0.65334099254195432</v>
      </c>
      <c r="AK37">
        <f t="shared" si="20"/>
        <v>7.9723797559278692E-2</v>
      </c>
      <c r="AL37">
        <f t="shared" si="20"/>
        <v>0.94023494521266304</v>
      </c>
      <c r="AM37">
        <f t="shared" si="20"/>
        <v>0.2375146667666054</v>
      </c>
      <c r="AN37">
        <f t="shared" si="20"/>
        <v>0.64437765732802443</v>
      </c>
      <c r="AO37">
        <f t="shared" si="20"/>
        <v>0.49272764123156099</v>
      </c>
      <c r="AP37">
        <f t="shared" si="20"/>
        <v>0.44267367821934001</v>
      </c>
      <c r="AQ37">
        <f t="shared" si="20"/>
        <v>0.66293310880346312</v>
      </c>
      <c r="AR37">
        <f t="shared" si="20"/>
        <v>0.23974043216618568</v>
      </c>
      <c r="AS37">
        <f t="shared" si="20"/>
        <v>0.33546505181666547</v>
      </c>
      <c r="AT37">
        <f t="shared" si="20"/>
        <v>0.16106618932411199</v>
      </c>
      <c r="AU37">
        <f t="shared" si="20"/>
        <v>0.36913606775986302</v>
      </c>
      <c r="AV37">
        <f t="shared" si="20"/>
        <v>1.6391499115014869</v>
      </c>
      <c r="AW37">
        <f t="shared" si="20"/>
        <v>8.0745201166751615E-2</v>
      </c>
      <c r="AX37">
        <f t="shared" si="20"/>
        <v>0.49738231663041171</v>
      </c>
      <c r="AY37">
        <f t="shared" si="20"/>
        <v>3.3893742665590004E-2</v>
      </c>
      <c r="AZ37">
        <f t="shared" si="20"/>
        <v>0.640929951565123</v>
      </c>
      <c r="BA37">
        <f t="shared" si="20"/>
        <v>9.9638442836982088E-2</v>
      </c>
      <c r="BB37">
        <f t="shared" si="20"/>
        <v>3.8630659350064794E-2</v>
      </c>
      <c r="BC37">
        <f t="shared" si="20"/>
        <v>3.7246691476024794E-2</v>
      </c>
      <c r="BD37">
        <f t="shared" si="20"/>
        <v>9.3254431966354703E-2</v>
      </c>
      <c r="BE37">
        <f t="shared" si="20"/>
        <v>1.2107755597921228</v>
      </c>
      <c r="BF37">
        <f t="shared" si="20"/>
        <v>2.2164256312902397</v>
      </c>
      <c r="BG37">
        <f t="shared" si="20"/>
        <v>1.86508678545457E-2</v>
      </c>
      <c r="BH37">
        <f t="shared" si="20"/>
        <v>1.3523761044331388</v>
      </c>
      <c r="BI37">
        <f t="shared" si="20"/>
        <v>4.9983869146038001E-2</v>
      </c>
      <c r="BJ37">
        <f t="shared" si="20"/>
        <v>3.2612445116607103</v>
      </c>
      <c r="BK37">
        <f t="shared" si="20"/>
        <v>2.8619116378496101</v>
      </c>
      <c r="BL37">
        <f t="shared" si="20"/>
        <v>6.6438561897747199</v>
      </c>
      <c r="BM37">
        <f t="shared" si="20"/>
        <v>0.12145866389571</v>
      </c>
      <c r="BN37">
        <f t="shared" ref="BN37:CS37" si="21">ABS(IF(BN34&gt;0,BN34-BN35,BN34+BN35))</f>
        <v>0.13307940656013359</v>
      </c>
      <c r="BO37">
        <f t="shared" si="21"/>
        <v>0.30395481812629499</v>
      </c>
      <c r="BP37">
        <f t="shared" si="21"/>
        <v>0.15277088953293999</v>
      </c>
      <c r="BQ37">
        <f t="shared" si="21"/>
        <v>8.1336443473832482E-2</v>
      </c>
      <c r="BR37">
        <f t="shared" si="21"/>
        <v>3.3199938839682921</v>
      </c>
      <c r="BS37">
        <f t="shared" si="21"/>
        <v>8.039578457589E-3</v>
      </c>
      <c r="BT37">
        <f t="shared" si="21"/>
        <v>2.6989977439671899</v>
      </c>
      <c r="BU37">
        <f t="shared" si="21"/>
        <v>5.2869007345019994E-2</v>
      </c>
      <c r="BV37">
        <f t="shared" si="21"/>
        <v>1.1320619649310706E-2</v>
      </c>
      <c r="BW37">
        <f t="shared" si="21"/>
        <v>3.98487688448966</v>
      </c>
      <c r="BX37">
        <f t="shared" si="21"/>
        <v>1.8384732465481399</v>
      </c>
      <c r="BY37">
        <f t="shared" si="21"/>
        <v>4.1253381050307403E-5</v>
      </c>
      <c r="BZ37">
        <f t="shared" si="21"/>
        <v>8.8060995913913101E-2</v>
      </c>
      <c r="CA37">
        <f t="shared" si="21"/>
        <v>1.5146911162447469</v>
      </c>
      <c r="CB37">
        <f t="shared" si="21"/>
        <v>0.42943459136920814</v>
      </c>
      <c r="CC37">
        <f t="shared" si="21"/>
        <v>2.979217461837949</v>
      </c>
      <c r="CD37">
        <f t="shared" si="21"/>
        <v>1.0043983370484719</v>
      </c>
      <c r="CE37">
        <f t="shared" si="21"/>
        <v>0.29365704974730694</v>
      </c>
      <c r="CF37">
        <f t="shared" si="21"/>
        <v>0.60926672486808009</v>
      </c>
      <c r="CG37">
        <f t="shared" si="21"/>
        <v>0.1143486452391641</v>
      </c>
      <c r="CH37">
        <f t="shared" si="21"/>
        <v>0.15174081330168998</v>
      </c>
      <c r="CI37">
        <f t="shared" si="21"/>
        <v>0.24972537227092861</v>
      </c>
      <c r="CJ37">
        <f t="shared" si="21"/>
        <v>0.1243675801365683</v>
      </c>
      <c r="CK37">
        <f t="shared" si="21"/>
        <v>6.0353012430797021E-3</v>
      </c>
      <c r="CL37">
        <f t="shared" si="21"/>
        <v>6.1566296194287592E-2</v>
      </c>
      <c r="CM37">
        <f t="shared" si="21"/>
        <v>0.63264438545707902</v>
      </c>
      <c r="CN37">
        <f t="shared" si="21"/>
        <v>2.4209024872832205E-2</v>
      </c>
      <c r="CO37">
        <f t="shared" si="21"/>
        <v>3.0877535300577491E-2</v>
      </c>
      <c r="CP37">
        <f t="shared" si="21"/>
        <v>6.7022490970128981E-3</v>
      </c>
      <c r="CQ37">
        <f t="shared" si="21"/>
        <v>2.13550128811371E-2</v>
      </c>
      <c r="CR37">
        <f t="shared" si="21"/>
        <v>8.5108059606911909E-2</v>
      </c>
      <c r="CS37">
        <f t="shared" si="21"/>
        <v>8.5668416020623611E-2</v>
      </c>
    </row>
    <row r="38" spans="1:97" x14ac:dyDescent="0.3">
      <c r="A38" t="s">
        <v>544</v>
      </c>
      <c r="B38">
        <f t="shared" ref="B38:BM38" si="22">IF(B34&gt;0,B34-B35,B34+B35)</f>
        <v>0.15747527072771611</v>
      </c>
      <c r="C38">
        <f t="shared" si="22"/>
        <v>-9.2677546345974054E-3</v>
      </c>
      <c r="D38">
        <f t="shared" si="22"/>
        <v>-0.13749184944414522</v>
      </c>
      <c r="E38">
        <f t="shared" si="22"/>
        <v>-0.24589559529753469</v>
      </c>
      <c r="F38">
        <f t="shared" si="22"/>
        <v>0.17137040807997</v>
      </c>
      <c r="G38" s="46">
        <f t="shared" si="22"/>
        <v>0.6243580064772124</v>
      </c>
      <c r="H38">
        <f t="shared" si="22"/>
        <v>-7.6217192391401373E-5</v>
      </c>
      <c r="I38">
        <f t="shared" si="22"/>
        <v>0.27344001846866128</v>
      </c>
      <c r="J38">
        <f t="shared" si="22"/>
        <v>-1.6187230213498001E-2</v>
      </c>
      <c r="K38">
        <f t="shared" si="22"/>
        <v>-0.35609586813607036</v>
      </c>
      <c r="L38">
        <f t="shared" si="22"/>
        <v>5.6661870535435005E-2</v>
      </c>
      <c r="M38">
        <f t="shared" si="22"/>
        <v>2.75467010965538E-2</v>
      </c>
      <c r="N38">
        <f t="shared" si="22"/>
        <v>7.0977876411811594E-2</v>
      </c>
      <c r="O38">
        <f t="shared" si="22"/>
        <v>7.7452711880409184E-2</v>
      </c>
      <c r="P38">
        <f t="shared" si="22"/>
        <v>1.4348944421519998</v>
      </c>
      <c r="Q38">
        <f t="shared" si="22"/>
        <v>5.7450909494127199E-2</v>
      </c>
      <c r="R38">
        <f t="shared" si="22"/>
        <v>-2.9287320500475795</v>
      </c>
      <c r="S38">
        <f t="shared" si="22"/>
        <v>0.3453863930500421</v>
      </c>
      <c r="T38" s="14">
        <f t="shared" si="22"/>
        <v>0.53809842727806201</v>
      </c>
      <c r="U38">
        <f t="shared" si="22"/>
        <v>-3.5417902784593553</v>
      </c>
      <c r="V38">
        <f t="shared" si="22"/>
        <v>-4.4101474490618103E-2</v>
      </c>
      <c r="W38">
        <f t="shared" si="22"/>
        <v>0.79595690169767841</v>
      </c>
      <c r="X38" s="14">
        <f t="shared" si="22"/>
        <v>0.53998581518230959</v>
      </c>
      <c r="Y38">
        <f t="shared" si="22"/>
        <v>-9.2278420271141734E-2</v>
      </c>
      <c r="Z38">
        <f t="shared" si="22"/>
        <v>2.0838842844431449</v>
      </c>
      <c r="AA38">
        <f t="shared" si="22"/>
        <v>-3.3048283035440758</v>
      </c>
      <c r="AB38">
        <f t="shared" si="22"/>
        <v>-4.0706042014199972E-3</v>
      </c>
      <c r="AC38">
        <f t="shared" si="22"/>
        <v>0.68483522502328698</v>
      </c>
      <c r="AD38">
        <f t="shared" si="22"/>
        <v>0.48129107433352669</v>
      </c>
      <c r="AE38">
        <f t="shared" si="22"/>
        <v>-3.1275774518632491</v>
      </c>
      <c r="AF38">
        <f t="shared" si="22"/>
        <v>0.26352163685850361</v>
      </c>
      <c r="AG38" s="199">
        <f t="shared" si="22"/>
        <v>0.55171826694864468</v>
      </c>
      <c r="AH38">
        <f t="shared" si="22"/>
        <v>-0.69905732406933407</v>
      </c>
      <c r="AI38">
        <f t="shared" si="22"/>
        <v>0.4704799986904511</v>
      </c>
      <c r="AJ38">
        <f t="shared" si="22"/>
        <v>0.65334099254195432</v>
      </c>
      <c r="AK38">
        <f t="shared" si="22"/>
        <v>7.9723797559278692E-2</v>
      </c>
      <c r="AL38">
        <f t="shared" si="22"/>
        <v>-0.94023494521266304</v>
      </c>
      <c r="AM38">
        <f t="shared" si="22"/>
        <v>0.2375146667666054</v>
      </c>
      <c r="AN38">
        <f t="shared" si="22"/>
        <v>0.64437765732802443</v>
      </c>
      <c r="AO38">
        <f t="shared" si="22"/>
        <v>-0.49272764123156099</v>
      </c>
      <c r="AP38">
        <f t="shared" si="22"/>
        <v>0.44267367821934001</v>
      </c>
      <c r="AQ38">
        <f t="shared" si="22"/>
        <v>0.66293310880346312</v>
      </c>
      <c r="AR38">
        <f t="shared" si="22"/>
        <v>-0.23974043216618568</v>
      </c>
      <c r="AS38">
        <f t="shared" si="22"/>
        <v>-0.33546505181666547</v>
      </c>
      <c r="AT38">
        <f t="shared" si="22"/>
        <v>-0.16106618932411199</v>
      </c>
      <c r="AU38">
        <f t="shared" si="22"/>
        <v>0.36913606775986302</v>
      </c>
      <c r="AV38">
        <f t="shared" si="22"/>
        <v>-1.6391499115014869</v>
      </c>
      <c r="AW38">
        <f t="shared" si="22"/>
        <v>-8.0745201166751615E-2</v>
      </c>
      <c r="AX38">
        <f t="shared" si="22"/>
        <v>0.49738231663041171</v>
      </c>
      <c r="AY38">
        <f t="shared" si="22"/>
        <v>-3.3893742665590004E-2</v>
      </c>
      <c r="AZ38">
        <f t="shared" si="22"/>
        <v>-0.640929951565123</v>
      </c>
      <c r="BA38">
        <f t="shared" si="22"/>
        <v>9.9638442836982088E-2</v>
      </c>
      <c r="BB38">
        <f t="shared" si="22"/>
        <v>-3.8630659350064794E-2</v>
      </c>
      <c r="BC38">
        <f t="shared" si="22"/>
        <v>-3.7246691476024794E-2</v>
      </c>
      <c r="BD38">
        <f t="shared" si="22"/>
        <v>-9.3254431966354703E-2</v>
      </c>
      <c r="BE38">
        <f t="shared" si="22"/>
        <v>1.2107755597921228</v>
      </c>
      <c r="BF38">
        <f t="shared" si="22"/>
        <v>-2.2164256312902397</v>
      </c>
      <c r="BG38">
        <f t="shared" si="22"/>
        <v>1.86508678545457E-2</v>
      </c>
      <c r="BH38">
        <f t="shared" si="22"/>
        <v>1.3523761044331388</v>
      </c>
      <c r="BI38">
        <f t="shared" si="22"/>
        <v>4.9983869146038001E-2</v>
      </c>
      <c r="BJ38">
        <f t="shared" si="22"/>
        <v>-3.2612445116607103</v>
      </c>
      <c r="BK38">
        <f t="shared" si="22"/>
        <v>-2.8619116378496101</v>
      </c>
      <c r="BL38">
        <f t="shared" si="22"/>
        <v>-6.6438561897747199</v>
      </c>
      <c r="BM38">
        <f t="shared" si="22"/>
        <v>0.12145866389571</v>
      </c>
      <c r="BN38">
        <f t="shared" ref="BN38:CS38" si="23">IF(BN34&gt;0,BN34-BN35,BN34+BN35)</f>
        <v>0.13307940656013359</v>
      </c>
      <c r="BO38">
        <f t="shared" si="23"/>
        <v>-0.30395481812629499</v>
      </c>
      <c r="BP38">
        <f t="shared" si="23"/>
        <v>-0.15277088953293999</v>
      </c>
      <c r="BQ38">
        <f t="shared" si="23"/>
        <v>-8.1336443473832482E-2</v>
      </c>
      <c r="BR38">
        <f t="shared" si="23"/>
        <v>-3.3199938839682921</v>
      </c>
      <c r="BS38">
        <f t="shared" si="23"/>
        <v>-8.039578457589E-3</v>
      </c>
      <c r="BT38">
        <f t="shared" si="23"/>
        <v>-2.6989977439671899</v>
      </c>
      <c r="BU38">
        <f t="shared" si="23"/>
        <v>-5.2869007345019994E-2</v>
      </c>
      <c r="BV38">
        <f t="shared" si="23"/>
        <v>1.1320619649310706E-2</v>
      </c>
      <c r="BW38">
        <f t="shared" si="23"/>
        <v>-3.98487688448966</v>
      </c>
      <c r="BX38">
        <f t="shared" si="23"/>
        <v>-1.8384732465481399</v>
      </c>
      <c r="BY38">
        <f t="shared" si="23"/>
        <v>-4.1253381050307403E-5</v>
      </c>
      <c r="BZ38">
        <f t="shared" si="23"/>
        <v>-8.8060995913913101E-2</v>
      </c>
      <c r="CA38">
        <f t="shared" si="23"/>
        <v>-1.5146911162447469</v>
      </c>
      <c r="CB38">
        <f t="shared" si="23"/>
        <v>-0.42943459136920814</v>
      </c>
      <c r="CC38">
        <f t="shared" si="23"/>
        <v>-2.979217461837949</v>
      </c>
      <c r="CD38">
        <f t="shared" si="23"/>
        <v>-1.0043983370484719</v>
      </c>
      <c r="CE38">
        <f t="shared" si="23"/>
        <v>-0.29365704974730694</v>
      </c>
      <c r="CF38">
        <f t="shared" si="23"/>
        <v>-0.60926672486808009</v>
      </c>
      <c r="CG38">
        <f t="shared" si="23"/>
        <v>0.1143486452391641</v>
      </c>
      <c r="CH38">
        <f t="shared" si="23"/>
        <v>0.15174081330168998</v>
      </c>
      <c r="CI38">
        <f t="shared" si="23"/>
        <v>0.24972537227092861</v>
      </c>
      <c r="CJ38">
        <f t="shared" si="23"/>
        <v>-0.1243675801365683</v>
      </c>
      <c r="CK38">
        <f t="shared" si="23"/>
        <v>6.0353012430797021E-3</v>
      </c>
      <c r="CL38">
        <f t="shared" si="23"/>
        <v>6.1566296194287592E-2</v>
      </c>
      <c r="CM38">
        <f t="shared" si="23"/>
        <v>0.63264438545707902</v>
      </c>
      <c r="CN38">
        <f t="shared" si="23"/>
        <v>-2.4209024872832205E-2</v>
      </c>
      <c r="CO38">
        <f t="shared" si="23"/>
        <v>-3.0877535300577491E-2</v>
      </c>
      <c r="CP38">
        <f t="shared" si="23"/>
        <v>-6.7022490970128981E-3</v>
      </c>
      <c r="CQ38">
        <f t="shared" si="23"/>
        <v>-2.13550128811371E-2</v>
      </c>
      <c r="CR38">
        <f t="shared" si="23"/>
        <v>-8.5108059606911909E-2</v>
      </c>
      <c r="CS38">
        <f t="shared" si="23"/>
        <v>-8.5668416020623611E-2</v>
      </c>
    </row>
  </sheetData>
  <conditionalFormatting sqref="A19:XFD19 A25:XFD25 A31:XFD31 A37:XFD37">
    <cfRule type="cellIs" dxfId="90" priority="20" operator="greaterThan">
      <formula>1.131</formula>
    </cfRule>
    <cfRule type="cellIs" dxfId="89" priority="21" operator="greaterThan">
      <formula>0.565</formula>
    </cfRule>
    <cfRule type="cellIs" dxfId="88" priority="22" operator="greaterThan">
      <formula>1.131</formula>
    </cfRule>
  </conditionalFormatting>
  <conditionalFormatting sqref="B18:CS18">
    <cfRule type="cellIs" dxfId="87" priority="8" operator="greaterThan">
      <formula>1.131</formula>
    </cfRule>
    <cfRule type="cellIs" dxfId="86" priority="9" operator="greaterThan">
      <formula>0.565</formula>
    </cfRule>
    <cfRule type="cellIs" dxfId="85" priority="10" operator="greaterThan">
      <formula>1.131</formula>
    </cfRule>
  </conditionalFormatting>
  <conditionalFormatting sqref="B24:CS24">
    <cfRule type="cellIs" dxfId="84" priority="11" operator="greaterThan">
      <formula>1.131</formula>
    </cfRule>
    <cfRule type="cellIs" dxfId="83" priority="12" operator="greaterThan">
      <formula>0.565</formula>
    </cfRule>
    <cfRule type="cellIs" dxfId="82" priority="13" operator="greaterThan">
      <formula>1.131</formula>
    </cfRule>
  </conditionalFormatting>
  <conditionalFormatting sqref="B30:CS30">
    <cfRule type="cellIs" dxfId="81" priority="14" operator="greaterThan">
      <formula>1.131</formula>
    </cfRule>
    <cfRule type="cellIs" dxfId="80" priority="15" operator="greaterThan">
      <formula>0.565</formula>
    </cfRule>
    <cfRule type="cellIs" dxfId="79" priority="16" operator="greaterThan">
      <formula>1.131</formula>
    </cfRule>
  </conditionalFormatting>
  <conditionalFormatting sqref="B36:CS36">
    <cfRule type="cellIs" dxfId="78" priority="17" operator="greaterThan">
      <formula>1.131</formula>
    </cfRule>
    <cfRule type="cellIs" dxfId="77" priority="18" operator="greaterThan">
      <formula>0.565</formula>
    </cfRule>
    <cfRule type="cellIs" dxfId="76" priority="19" operator="greaterThan">
      <formula>1.131</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E60DA-DD85-4BDD-9D3A-FA9B5C18A17F}">
  <dimension ref="A1"/>
  <sheetViews>
    <sheetView workbookViewId="0"/>
  </sheetViews>
  <sheetFormatPr defaultRowHeight="14.4" x14ac:dyDescent="0.3"/>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C09B8-7087-48AF-85CD-BF11AB6F3DD2}">
  <dimension ref="A1:I23"/>
  <sheetViews>
    <sheetView workbookViewId="0"/>
  </sheetViews>
  <sheetFormatPr defaultRowHeight="14.4" x14ac:dyDescent="0.3"/>
  <cols>
    <col min="1" max="2" width="8.88671875" style="7"/>
    <col min="3" max="3" width="10.44140625" customWidth="1"/>
    <col min="4" max="4" width="11.33203125" customWidth="1"/>
    <col min="6" max="6" width="10.6640625" customWidth="1"/>
    <col min="7" max="7" width="10.33203125" customWidth="1"/>
    <col min="8" max="8" width="11.21875" customWidth="1"/>
    <col min="9" max="9" width="19.5546875" style="6" customWidth="1"/>
  </cols>
  <sheetData>
    <row r="1" spans="1:9" ht="15.6" x14ac:dyDescent="0.35">
      <c r="A1" s="15" t="s">
        <v>592</v>
      </c>
    </row>
    <row r="3" spans="1:9" ht="15.6" x14ac:dyDescent="0.35">
      <c r="A3" s="163" t="s">
        <v>33</v>
      </c>
      <c r="B3" s="163" t="s">
        <v>549</v>
      </c>
      <c r="C3" s="134" t="s">
        <v>142</v>
      </c>
      <c r="D3" s="134" t="s">
        <v>580</v>
      </c>
      <c r="E3" s="134" t="s">
        <v>143</v>
      </c>
      <c r="F3" s="134" t="s">
        <v>581</v>
      </c>
      <c r="G3" s="134" t="s">
        <v>578</v>
      </c>
      <c r="H3" s="134" t="s">
        <v>582</v>
      </c>
      <c r="I3" s="134" t="s">
        <v>583</v>
      </c>
    </row>
    <row r="4" spans="1:9" x14ac:dyDescent="0.3">
      <c r="A4" s="238" t="s">
        <v>16</v>
      </c>
      <c r="B4" s="233" t="s">
        <v>127</v>
      </c>
      <c r="C4" s="234" t="s">
        <v>127</v>
      </c>
      <c r="D4" s="234">
        <v>15.4</v>
      </c>
      <c r="E4" s="234" t="s">
        <v>573</v>
      </c>
      <c r="F4" s="234" t="s">
        <v>569</v>
      </c>
      <c r="G4" s="234" t="s">
        <v>569</v>
      </c>
      <c r="H4" s="234" t="s">
        <v>569</v>
      </c>
      <c r="I4" s="235">
        <v>15.4</v>
      </c>
    </row>
    <row r="5" spans="1:9" x14ac:dyDescent="0.3">
      <c r="A5" s="238" t="s">
        <v>14</v>
      </c>
      <c r="B5" s="233" t="s">
        <v>550</v>
      </c>
      <c r="C5" s="234" t="s">
        <v>126</v>
      </c>
      <c r="D5" s="234">
        <v>30</v>
      </c>
      <c r="E5" s="234" t="s">
        <v>83</v>
      </c>
      <c r="F5" s="234">
        <v>60</v>
      </c>
      <c r="G5" s="234" t="s">
        <v>569</v>
      </c>
      <c r="H5" s="234" t="s">
        <v>569</v>
      </c>
      <c r="I5" s="235">
        <v>60</v>
      </c>
    </row>
    <row r="6" spans="1:9" x14ac:dyDescent="0.3">
      <c r="A6" s="238" t="s">
        <v>8</v>
      </c>
      <c r="B6" s="233" t="s">
        <v>551</v>
      </c>
      <c r="C6" s="234" t="s">
        <v>105</v>
      </c>
      <c r="D6" s="234">
        <v>100</v>
      </c>
      <c r="E6" s="234" t="s">
        <v>569</v>
      </c>
      <c r="F6" s="234" t="s">
        <v>569</v>
      </c>
      <c r="G6" s="234" t="s">
        <v>569</v>
      </c>
      <c r="H6" s="234" t="s">
        <v>569</v>
      </c>
      <c r="I6" s="235">
        <v>100</v>
      </c>
    </row>
    <row r="7" spans="1:9" x14ac:dyDescent="0.3">
      <c r="A7" s="238" t="s">
        <v>7</v>
      </c>
      <c r="B7" s="233" t="s">
        <v>552</v>
      </c>
      <c r="C7" s="234" t="s">
        <v>84</v>
      </c>
      <c r="D7" s="234" t="s">
        <v>569</v>
      </c>
      <c r="E7" s="234" t="s">
        <v>82</v>
      </c>
      <c r="F7" s="234" t="s">
        <v>569</v>
      </c>
      <c r="G7" s="234" t="s">
        <v>569</v>
      </c>
      <c r="H7" s="234" t="s">
        <v>569</v>
      </c>
      <c r="I7" s="236" t="s">
        <v>579</v>
      </c>
    </row>
    <row r="8" spans="1:9" x14ac:dyDescent="0.3">
      <c r="A8" s="238" t="s">
        <v>2</v>
      </c>
      <c r="B8" s="233" t="s">
        <v>553</v>
      </c>
      <c r="C8" s="234" t="s">
        <v>84</v>
      </c>
      <c r="D8" s="234">
        <v>100</v>
      </c>
      <c r="E8" s="234" t="s">
        <v>82</v>
      </c>
      <c r="F8" s="234">
        <v>170</v>
      </c>
      <c r="G8" s="234" t="s">
        <v>569</v>
      </c>
      <c r="H8" s="234" t="s">
        <v>569</v>
      </c>
      <c r="I8" s="235">
        <v>170</v>
      </c>
    </row>
    <row r="9" spans="1:9" x14ac:dyDescent="0.3">
      <c r="A9" s="238" t="s">
        <v>148</v>
      </c>
      <c r="B9" s="233" t="s">
        <v>554</v>
      </c>
      <c r="C9" s="234" t="s">
        <v>157</v>
      </c>
      <c r="D9" s="234">
        <v>200</v>
      </c>
      <c r="E9" s="234" t="s">
        <v>66</v>
      </c>
      <c r="F9" s="234">
        <v>20</v>
      </c>
      <c r="G9" s="234" t="s">
        <v>569</v>
      </c>
      <c r="H9" s="234" t="s">
        <v>569</v>
      </c>
      <c r="I9" s="235">
        <v>200</v>
      </c>
    </row>
    <row r="10" spans="1:9" x14ac:dyDescent="0.3">
      <c r="A10" s="238" t="s">
        <v>58</v>
      </c>
      <c r="B10" s="233" t="s">
        <v>555</v>
      </c>
      <c r="C10" s="234" t="s">
        <v>65</v>
      </c>
      <c r="D10" s="234">
        <v>93</v>
      </c>
      <c r="E10" s="234" t="s">
        <v>66</v>
      </c>
      <c r="F10" s="234">
        <v>49</v>
      </c>
      <c r="G10" s="234" t="s">
        <v>569</v>
      </c>
      <c r="H10" s="234" t="s">
        <v>569</v>
      </c>
      <c r="I10" s="235">
        <v>93</v>
      </c>
    </row>
    <row r="11" spans="1:9" x14ac:dyDescent="0.3">
      <c r="A11" s="238" t="s">
        <v>3</v>
      </c>
      <c r="B11" s="233" t="s">
        <v>556</v>
      </c>
      <c r="C11" s="234" t="s">
        <v>569</v>
      </c>
      <c r="D11" s="234" t="s">
        <v>569</v>
      </c>
      <c r="E11" s="234" t="s">
        <v>569</v>
      </c>
      <c r="F11" s="234" t="s">
        <v>569</v>
      </c>
      <c r="G11" s="234" t="s">
        <v>569</v>
      </c>
      <c r="H11" s="234" t="s">
        <v>569</v>
      </c>
      <c r="I11" s="236" t="s">
        <v>579</v>
      </c>
    </row>
    <row r="12" spans="1:9" x14ac:dyDescent="0.3">
      <c r="A12" s="238" t="s">
        <v>10</v>
      </c>
      <c r="B12" s="233" t="s">
        <v>557</v>
      </c>
      <c r="C12" s="234" t="s">
        <v>91</v>
      </c>
      <c r="D12" s="234">
        <v>350</v>
      </c>
      <c r="E12" s="234" t="s">
        <v>569</v>
      </c>
      <c r="F12" s="234" t="s">
        <v>569</v>
      </c>
      <c r="G12" s="234" t="s">
        <v>569</v>
      </c>
      <c r="H12" s="234" t="s">
        <v>569</v>
      </c>
      <c r="I12" s="235">
        <v>350</v>
      </c>
    </row>
    <row r="13" spans="1:9" x14ac:dyDescent="0.3">
      <c r="A13" s="238" t="s">
        <v>6</v>
      </c>
      <c r="B13" s="233" t="s">
        <v>558</v>
      </c>
      <c r="C13" s="234" t="s">
        <v>94</v>
      </c>
      <c r="D13" s="234">
        <v>26</v>
      </c>
      <c r="E13" s="234" t="s">
        <v>98</v>
      </c>
      <c r="F13" s="234">
        <v>120</v>
      </c>
      <c r="G13" s="234" t="s">
        <v>569</v>
      </c>
      <c r="H13" s="234" t="s">
        <v>569</v>
      </c>
      <c r="I13" s="235">
        <v>120</v>
      </c>
    </row>
    <row r="14" spans="1:9" x14ac:dyDescent="0.3">
      <c r="A14" s="238" t="s">
        <v>130</v>
      </c>
      <c r="B14" s="233" t="s">
        <v>559</v>
      </c>
      <c r="C14" s="234" t="s">
        <v>102</v>
      </c>
      <c r="D14" s="234" t="s">
        <v>569</v>
      </c>
      <c r="E14" s="234" t="s">
        <v>574</v>
      </c>
      <c r="F14" s="234" t="s">
        <v>569</v>
      </c>
      <c r="G14" s="234" t="s">
        <v>569</v>
      </c>
      <c r="H14" s="234" t="s">
        <v>569</v>
      </c>
      <c r="I14" s="236" t="s">
        <v>579</v>
      </c>
    </row>
    <row r="15" spans="1:9" x14ac:dyDescent="0.3">
      <c r="A15" s="238" t="s">
        <v>1</v>
      </c>
      <c r="B15" s="233" t="s">
        <v>560</v>
      </c>
      <c r="C15" s="234" t="s">
        <v>76</v>
      </c>
      <c r="D15" s="234">
        <v>660</v>
      </c>
      <c r="E15" s="234" t="s">
        <v>77</v>
      </c>
      <c r="F15" s="234">
        <v>270</v>
      </c>
      <c r="G15" s="234" t="s">
        <v>569</v>
      </c>
      <c r="H15" s="234" t="s">
        <v>569</v>
      </c>
      <c r="I15" s="235">
        <v>660</v>
      </c>
    </row>
    <row r="16" spans="1:9" x14ac:dyDescent="0.3">
      <c r="A16" s="238" t="s">
        <v>134</v>
      </c>
      <c r="B16" s="233" t="s">
        <v>561</v>
      </c>
      <c r="C16" s="234" t="s">
        <v>76</v>
      </c>
      <c r="D16" s="234" t="s">
        <v>572</v>
      </c>
      <c r="E16" s="234" t="s">
        <v>66</v>
      </c>
      <c r="F16" s="234">
        <v>211</v>
      </c>
      <c r="G16" s="234" t="s">
        <v>569</v>
      </c>
      <c r="H16" s="234" t="s">
        <v>569</v>
      </c>
      <c r="I16" s="235">
        <v>3410</v>
      </c>
    </row>
    <row r="17" spans="1:9" x14ac:dyDescent="0.3">
      <c r="A17" s="238" t="s">
        <v>92</v>
      </c>
      <c r="B17" s="233" t="s">
        <v>562</v>
      </c>
      <c r="C17" s="234" t="s">
        <v>84</v>
      </c>
      <c r="D17" s="234">
        <v>200</v>
      </c>
      <c r="E17" s="234" t="s">
        <v>575</v>
      </c>
      <c r="F17" s="234">
        <v>500</v>
      </c>
      <c r="G17" s="234" t="s">
        <v>569</v>
      </c>
      <c r="H17" s="234" t="s">
        <v>569</v>
      </c>
      <c r="I17" s="235">
        <v>500</v>
      </c>
    </row>
    <row r="18" spans="1:9" x14ac:dyDescent="0.3">
      <c r="A18" s="238" t="s">
        <v>15</v>
      </c>
      <c r="B18" s="233" t="s">
        <v>563</v>
      </c>
      <c r="C18" s="234" t="s">
        <v>94</v>
      </c>
      <c r="D18" s="234">
        <v>670</v>
      </c>
      <c r="E18" s="234" t="s">
        <v>83</v>
      </c>
      <c r="F18" s="234">
        <v>60</v>
      </c>
      <c r="G18" s="234" t="s">
        <v>569</v>
      </c>
      <c r="H18" s="234" t="s">
        <v>569</v>
      </c>
      <c r="I18" s="235">
        <v>670</v>
      </c>
    </row>
    <row r="19" spans="1:9" x14ac:dyDescent="0.3">
      <c r="A19" s="238" t="s">
        <v>12</v>
      </c>
      <c r="B19" s="233" t="s">
        <v>564</v>
      </c>
      <c r="C19" s="234" t="s">
        <v>570</v>
      </c>
      <c r="D19" s="234">
        <v>900</v>
      </c>
      <c r="E19" s="234" t="s">
        <v>576</v>
      </c>
      <c r="F19" s="234">
        <v>67</v>
      </c>
      <c r="G19" s="234" t="s">
        <v>569</v>
      </c>
      <c r="H19" s="234" t="s">
        <v>569</v>
      </c>
      <c r="I19" s="235">
        <v>900</v>
      </c>
    </row>
    <row r="20" spans="1:9" x14ac:dyDescent="0.3">
      <c r="A20" s="238" t="s">
        <v>114</v>
      </c>
      <c r="B20" s="237" t="s">
        <v>565</v>
      </c>
      <c r="C20" s="234" t="s">
        <v>570</v>
      </c>
      <c r="D20" s="234" t="s">
        <v>569</v>
      </c>
      <c r="E20" s="234" t="s">
        <v>82</v>
      </c>
      <c r="F20" s="234" t="s">
        <v>569</v>
      </c>
      <c r="G20" s="234" t="s">
        <v>569</v>
      </c>
      <c r="H20" s="234" t="s">
        <v>569</v>
      </c>
      <c r="I20" s="236" t="s">
        <v>579</v>
      </c>
    </row>
    <row r="21" spans="1:9" x14ac:dyDescent="0.3">
      <c r="A21" s="238" t="s">
        <v>106</v>
      </c>
      <c r="B21" s="233" t="s">
        <v>566</v>
      </c>
      <c r="C21" s="234" t="s">
        <v>118</v>
      </c>
      <c r="D21" s="234">
        <v>200</v>
      </c>
      <c r="E21" s="234" t="s">
        <v>83</v>
      </c>
      <c r="F21" s="234">
        <v>150</v>
      </c>
      <c r="G21" s="234" t="s">
        <v>576</v>
      </c>
      <c r="H21" s="234">
        <v>200</v>
      </c>
      <c r="I21" s="235">
        <v>200</v>
      </c>
    </row>
    <row r="22" spans="1:9" x14ac:dyDescent="0.3">
      <c r="A22" s="238" t="s">
        <v>13</v>
      </c>
      <c r="B22" s="233" t="s">
        <v>567</v>
      </c>
      <c r="C22" s="234" t="s">
        <v>571</v>
      </c>
      <c r="D22" s="234">
        <v>63</v>
      </c>
      <c r="E22" s="234" t="s">
        <v>569</v>
      </c>
      <c r="F22" s="234" t="s">
        <v>569</v>
      </c>
      <c r="G22" s="234" t="s">
        <v>569</v>
      </c>
      <c r="H22" s="234" t="s">
        <v>569</v>
      </c>
      <c r="I22" s="235">
        <v>63</v>
      </c>
    </row>
    <row r="23" spans="1:9" x14ac:dyDescent="0.3">
      <c r="A23" s="238" t="s">
        <v>5</v>
      </c>
      <c r="B23" s="237" t="s">
        <v>568</v>
      </c>
      <c r="C23" s="234" t="s">
        <v>98</v>
      </c>
      <c r="D23" s="234">
        <v>22</v>
      </c>
      <c r="E23" s="234" t="s">
        <v>577</v>
      </c>
      <c r="F23" s="234">
        <v>55</v>
      </c>
      <c r="G23" s="234" t="s">
        <v>569</v>
      </c>
      <c r="H23" s="234" t="s">
        <v>569</v>
      </c>
      <c r="I23" s="235">
        <v>55</v>
      </c>
    </row>
  </sheetData>
  <conditionalFormatting sqref="A24:A1048576 A4:A22">
    <cfRule type="duplicateValues" dxfId="75" priority="2"/>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BD01-8799-455C-B58D-7668BC3FD34A}">
  <dimension ref="A1:F89"/>
  <sheetViews>
    <sheetView workbookViewId="0"/>
  </sheetViews>
  <sheetFormatPr defaultRowHeight="14.4" x14ac:dyDescent="0.3"/>
  <cols>
    <col min="1" max="1" width="43.6640625" customWidth="1"/>
    <col min="2" max="2" width="10.33203125" customWidth="1"/>
    <col min="3" max="6" width="16.77734375" customWidth="1"/>
  </cols>
  <sheetData>
    <row r="1" spans="1:6" x14ac:dyDescent="0.3">
      <c r="A1" s="6" t="s">
        <v>591</v>
      </c>
    </row>
    <row r="2" spans="1:6" ht="14.4" customHeight="1" x14ac:dyDescent="0.3">
      <c r="A2" s="116"/>
      <c r="B2" s="116"/>
      <c r="C2" s="255" t="s">
        <v>584</v>
      </c>
      <c r="D2" s="229"/>
      <c r="E2" s="229"/>
      <c r="F2" s="230"/>
    </row>
    <row r="3" spans="1:6" ht="14.4" customHeight="1" x14ac:dyDescent="0.3">
      <c r="B3" s="116"/>
      <c r="C3" s="231"/>
      <c r="D3" s="239"/>
      <c r="E3" s="239"/>
      <c r="F3" s="232"/>
    </row>
    <row r="4" spans="1:6" x14ac:dyDescent="0.3">
      <c r="A4" s="214" t="s">
        <v>585</v>
      </c>
      <c r="B4" s="215" t="s">
        <v>586</v>
      </c>
      <c r="C4" s="216" t="s">
        <v>587</v>
      </c>
      <c r="D4" s="25" t="s">
        <v>588</v>
      </c>
      <c r="E4" s="25" t="s">
        <v>589</v>
      </c>
      <c r="F4" s="240" t="s">
        <v>590</v>
      </c>
    </row>
    <row r="5" spans="1:6" x14ac:dyDescent="0.3">
      <c r="A5" s="7" t="s">
        <v>156</v>
      </c>
      <c r="B5" s="4" t="s">
        <v>157</v>
      </c>
      <c r="C5" s="217">
        <v>2.7058844440115593</v>
      </c>
      <c r="D5" s="241"/>
      <c r="E5" s="242">
        <v>1.36504074659398</v>
      </c>
      <c r="F5" s="243">
        <v>2.7058844440115593</v>
      </c>
    </row>
    <row r="6" spans="1:6" x14ac:dyDescent="0.3">
      <c r="A6" t="s">
        <v>158</v>
      </c>
      <c r="B6" s="4" t="s">
        <v>126</v>
      </c>
      <c r="C6" s="218">
        <v>0.83719909379674495</v>
      </c>
      <c r="D6" s="241"/>
      <c r="E6" s="242">
        <v>0.83719909379674495</v>
      </c>
      <c r="F6" s="243">
        <v>0.4840446602159304</v>
      </c>
    </row>
    <row r="7" spans="1:6" x14ac:dyDescent="0.3">
      <c r="A7" t="s">
        <v>159</v>
      </c>
      <c r="B7" s="4" t="s">
        <v>127</v>
      </c>
      <c r="C7" s="217">
        <v>15.2</v>
      </c>
      <c r="D7" s="244">
        <v>15.2</v>
      </c>
      <c r="E7" s="245">
        <v>3.6613670089748598</v>
      </c>
      <c r="F7" s="243">
        <v>1.0023514459524345</v>
      </c>
    </row>
    <row r="8" spans="1:6" x14ac:dyDescent="0.3">
      <c r="A8" t="s">
        <v>160</v>
      </c>
      <c r="B8" s="4" t="s">
        <v>161</v>
      </c>
      <c r="C8" s="217">
        <v>2.3119336892259099</v>
      </c>
      <c r="D8" s="244">
        <v>0.374</v>
      </c>
      <c r="E8" s="245">
        <v>2.3119336892259099</v>
      </c>
      <c r="F8" s="243">
        <v>1.5193310257583263</v>
      </c>
    </row>
    <row r="9" spans="1:6" x14ac:dyDescent="0.3">
      <c r="A9" s="7" t="s">
        <v>162</v>
      </c>
      <c r="B9" s="4" t="s">
        <v>163</v>
      </c>
      <c r="C9" s="217">
        <v>2.5</v>
      </c>
      <c r="D9" s="244">
        <v>2.5</v>
      </c>
      <c r="E9" s="246">
        <v>0</v>
      </c>
      <c r="F9" s="247"/>
    </row>
    <row r="10" spans="1:6" x14ac:dyDescent="0.3">
      <c r="A10" t="s">
        <v>164</v>
      </c>
      <c r="B10" s="4" t="s">
        <v>165</v>
      </c>
      <c r="C10" s="217">
        <v>4.4588733369893101E-2</v>
      </c>
      <c r="D10" s="241"/>
      <c r="E10" s="245">
        <v>4.4588733369893101E-2</v>
      </c>
      <c r="F10" s="247"/>
    </row>
    <row r="11" spans="1:6" x14ac:dyDescent="0.3">
      <c r="A11" t="s">
        <v>166</v>
      </c>
      <c r="B11" s="4" t="s">
        <v>167</v>
      </c>
      <c r="C11" s="218">
        <v>1.5399999999999998</v>
      </c>
      <c r="D11" s="244">
        <v>1.5399999999999998</v>
      </c>
      <c r="E11" s="242">
        <v>1.1246896020536901</v>
      </c>
      <c r="F11" s="248">
        <v>1.1237795418315752</v>
      </c>
    </row>
    <row r="12" spans="1:6" x14ac:dyDescent="0.3">
      <c r="A12" t="s">
        <v>168</v>
      </c>
      <c r="B12" s="4" t="s">
        <v>105</v>
      </c>
      <c r="C12" s="219"/>
      <c r="D12" s="241"/>
      <c r="E12" s="249"/>
      <c r="F12" s="247"/>
    </row>
    <row r="13" spans="1:6" x14ac:dyDescent="0.3">
      <c r="A13" t="s">
        <v>169</v>
      </c>
      <c r="B13" s="4" t="s">
        <v>84</v>
      </c>
      <c r="C13" s="217">
        <v>0.74904857052992502</v>
      </c>
      <c r="D13" s="244">
        <v>0.184</v>
      </c>
      <c r="E13" s="245">
        <v>0.74904857052992502</v>
      </c>
      <c r="F13" s="243">
        <v>0.70426324839595855</v>
      </c>
    </row>
    <row r="14" spans="1:6" x14ac:dyDescent="0.3">
      <c r="A14" t="s">
        <v>170</v>
      </c>
      <c r="B14" s="4" t="s">
        <v>78</v>
      </c>
      <c r="C14" s="217">
        <v>3.0567935322407829</v>
      </c>
      <c r="D14" s="241"/>
      <c r="E14" s="249"/>
      <c r="F14" s="243">
        <v>3.0567935322407829</v>
      </c>
    </row>
    <row r="15" spans="1:6" x14ac:dyDescent="0.3">
      <c r="A15" t="s">
        <v>171</v>
      </c>
      <c r="B15" s="4" t="s">
        <v>65</v>
      </c>
      <c r="C15" s="217">
        <v>3.77</v>
      </c>
      <c r="D15" s="244">
        <v>3.77</v>
      </c>
      <c r="E15" s="249"/>
      <c r="F15" s="243">
        <v>0.79034562729615476</v>
      </c>
    </row>
    <row r="16" spans="1:6" x14ac:dyDescent="0.3">
      <c r="A16" t="s">
        <v>173</v>
      </c>
      <c r="B16" s="4" t="s">
        <v>67</v>
      </c>
      <c r="C16" s="217">
        <v>0.86298873302559098</v>
      </c>
      <c r="D16" s="241"/>
      <c r="E16" s="245">
        <v>0.86298873302559098</v>
      </c>
      <c r="F16" s="243">
        <v>0.60970538917717954</v>
      </c>
    </row>
    <row r="17" spans="1:6" x14ac:dyDescent="0.3">
      <c r="A17" t="s">
        <v>174</v>
      </c>
      <c r="B17" s="4" t="s">
        <v>175</v>
      </c>
      <c r="C17" s="217">
        <v>0.37274199773834898</v>
      </c>
      <c r="D17" s="241"/>
      <c r="E17" s="245">
        <v>0.37274199773834898</v>
      </c>
      <c r="F17" s="243">
        <v>0.21249460506996254</v>
      </c>
    </row>
    <row r="18" spans="1:6" x14ac:dyDescent="0.3">
      <c r="A18" t="s">
        <v>176</v>
      </c>
      <c r="B18" s="4" t="s">
        <v>177</v>
      </c>
      <c r="C18" s="217">
        <v>2.2690599435473215E-2</v>
      </c>
      <c r="D18" s="241"/>
      <c r="E18" s="249"/>
      <c r="F18" s="243">
        <v>2.2690599435473215E-2</v>
      </c>
    </row>
    <row r="19" spans="1:6" x14ac:dyDescent="0.3">
      <c r="A19" t="s">
        <v>178</v>
      </c>
      <c r="B19" s="4" t="s">
        <v>91</v>
      </c>
      <c r="C19" s="217">
        <v>1.3353831003697527E-2</v>
      </c>
      <c r="D19" s="241"/>
      <c r="E19" s="249"/>
      <c r="F19" s="243">
        <v>1.3353831003697527E-2</v>
      </c>
    </row>
    <row r="20" spans="1:6" x14ac:dyDescent="0.3">
      <c r="A20" t="s">
        <v>179</v>
      </c>
      <c r="B20" s="4" t="s">
        <v>117</v>
      </c>
      <c r="C20" s="217">
        <v>1.07</v>
      </c>
      <c r="D20" s="244">
        <v>1.07</v>
      </c>
      <c r="E20" s="249"/>
      <c r="F20" s="247"/>
    </row>
    <row r="21" spans="1:6" x14ac:dyDescent="0.3">
      <c r="A21" t="s">
        <v>180</v>
      </c>
      <c r="B21" s="4" t="s">
        <v>100</v>
      </c>
      <c r="C21" s="217">
        <v>1.3699999999999999</v>
      </c>
      <c r="D21" s="244">
        <v>1.3699999999999999</v>
      </c>
      <c r="E21" s="249"/>
      <c r="F21" s="247"/>
    </row>
    <row r="22" spans="1:6" x14ac:dyDescent="0.3">
      <c r="A22" t="s">
        <v>181</v>
      </c>
      <c r="B22" s="4" t="s">
        <v>182</v>
      </c>
      <c r="C22" s="217">
        <v>4.1361299496595212</v>
      </c>
      <c r="D22" s="244">
        <v>1.96</v>
      </c>
      <c r="E22" s="242">
        <v>2.0806228258934998</v>
      </c>
      <c r="F22" s="243">
        <v>4.1361299496595212</v>
      </c>
    </row>
    <row r="23" spans="1:6" x14ac:dyDescent="0.3">
      <c r="A23" t="s">
        <v>183</v>
      </c>
      <c r="B23" s="4" t="s">
        <v>102</v>
      </c>
      <c r="C23" s="217">
        <v>0.20815025137598045</v>
      </c>
      <c r="D23" s="241"/>
      <c r="E23" s="249"/>
      <c r="F23" s="243">
        <v>0.20815025137598045</v>
      </c>
    </row>
    <row r="24" spans="1:6" x14ac:dyDescent="0.3">
      <c r="A24" t="s">
        <v>184</v>
      </c>
      <c r="B24" s="4" t="s">
        <v>133</v>
      </c>
      <c r="C24" s="217">
        <v>0.94124892622135503</v>
      </c>
      <c r="D24" s="244">
        <v>0.443</v>
      </c>
      <c r="E24" s="245">
        <v>0.94124892622135503</v>
      </c>
      <c r="F24" s="243">
        <v>0.7965896642892647</v>
      </c>
    </row>
    <row r="25" spans="1:6" x14ac:dyDescent="0.3">
      <c r="A25" t="s">
        <v>185</v>
      </c>
      <c r="B25" s="4" t="s">
        <v>123</v>
      </c>
      <c r="C25" s="217">
        <v>4.2045962774510803</v>
      </c>
      <c r="D25" s="244">
        <v>0.56899999999999995</v>
      </c>
      <c r="E25" s="245">
        <v>4.2045962774510803</v>
      </c>
      <c r="F25" s="243">
        <v>1.0097216207829618</v>
      </c>
    </row>
    <row r="26" spans="1:6" x14ac:dyDescent="0.3">
      <c r="A26" t="s">
        <v>186</v>
      </c>
      <c r="B26" s="4" t="s">
        <v>187</v>
      </c>
      <c r="C26" s="217">
        <v>3.8252438935915469</v>
      </c>
      <c r="D26" s="244">
        <v>0.115</v>
      </c>
      <c r="E26" s="245">
        <v>1.6185701294477901</v>
      </c>
      <c r="F26" s="243">
        <v>3.8252438935915469</v>
      </c>
    </row>
    <row r="27" spans="1:6" x14ac:dyDescent="0.3">
      <c r="A27" t="s">
        <v>189</v>
      </c>
      <c r="B27" s="4" t="s">
        <v>76</v>
      </c>
      <c r="C27" s="217">
        <v>10.3944356093923</v>
      </c>
      <c r="D27" s="241"/>
      <c r="E27" s="245">
        <v>10.3944356093923</v>
      </c>
      <c r="F27" s="243">
        <v>9.2186922912626947</v>
      </c>
    </row>
    <row r="28" spans="1:6" x14ac:dyDescent="0.3">
      <c r="A28" t="s">
        <v>190</v>
      </c>
      <c r="B28" s="4" t="s">
        <v>94</v>
      </c>
      <c r="C28" s="220"/>
      <c r="D28" s="241"/>
      <c r="E28" s="249"/>
      <c r="F28" s="247"/>
    </row>
    <row r="29" spans="1:6" x14ac:dyDescent="0.3">
      <c r="A29" t="s">
        <v>192</v>
      </c>
      <c r="B29" s="4" t="s">
        <v>77</v>
      </c>
      <c r="C29" s="217">
        <v>2.7125437570483442</v>
      </c>
      <c r="D29" s="244">
        <v>2.5500000000000003</v>
      </c>
      <c r="E29" s="246">
        <v>0</v>
      </c>
      <c r="F29" s="243">
        <v>2.7125437570483442</v>
      </c>
    </row>
    <row r="30" spans="1:6" x14ac:dyDescent="0.3">
      <c r="A30" t="s">
        <v>193</v>
      </c>
      <c r="B30" s="4" t="s">
        <v>66</v>
      </c>
      <c r="C30" s="217">
        <v>9.7521770469587536E-3</v>
      </c>
      <c r="D30" s="244">
        <v>2.0799999999999998E-3</v>
      </c>
      <c r="E30" s="246">
        <v>0</v>
      </c>
      <c r="F30" s="243">
        <v>9.7521770469587536E-3</v>
      </c>
    </row>
    <row r="31" spans="1:6" x14ac:dyDescent="0.3">
      <c r="A31" t="s">
        <v>109</v>
      </c>
      <c r="B31" s="4" t="s">
        <v>110</v>
      </c>
      <c r="C31" s="217">
        <v>0.41077894162036249</v>
      </c>
      <c r="D31" s="244">
        <v>0.28100000000000003</v>
      </c>
      <c r="E31" s="246">
        <v>0</v>
      </c>
      <c r="F31" s="243">
        <v>0.41077894162036249</v>
      </c>
    </row>
    <row r="32" spans="1:6" x14ac:dyDescent="0.3">
      <c r="A32" t="s">
        <v>82</v>
      </c>
      <c r="B32" s="4" t="s">
        <v>85</v>
      </c>
      <c r="C32" s="217">
        <v>1.0230901914969699</v>
      </c>
      <c r="D32" s="244">
        <v>0.55500000000000005</v>
      </c>
      <c r="E32" s="245">
        <v>1.0230901914969699</v>
      </c>
      <c r="F32" s="243">
        <v>0.5150401694981861</v>
      </c>
    </row>
    <row r="33" spans="1:6" x14ac:dyDescent="0.3">
      <c r="A33" t="s">
        <v>83</v>
      </c>
      <c r="B33" s="4" t="s">
        <v>86</v>
      </c>
      <c r="C33" s="217">
        <v>9.629999999999999</v>
      </c>
      <c r="D33" s="244">
        <v>9.629999999999999</v>
      </c>
      <c r="E33" s="245">
        <v>1.79147993284356</v>
      </c>
      <c r="F33" s="243">
        <v>2.9381558486214945</v>
      </c>
    </row>
    <row r="34" spans="1:6" x14ac:dyDescent="0.3">
      <c r="A34" t="s">
        <v>194</v>
      </c>
      <c r="B34" s="4" t="s">
        <v>195</v>
      </c>
      <c r="C34" s="217">
        <v>0.14749369403994594</v>
      </c>
      <c r="D34" s="244">
        <v>2.3699999999999999E-2</v>
      </c>
      <c r="E34" s="245">
        <v>3.8844046214395703E-2</v>
      </c>
      <c r="F34" s="243">
        <v>0.14749369403994594</v>
      </c>
    </row>
    <row r="35" spans="1:6" x14ac:dyDescent="0.3">
      <c r="A35" t="s">
        <v>196</v>
      </c>
      <c r="B35" s="4" t="s">
        <v>197</v>
      </c>
      <c r="C35" s="217">
        <v>0.83945873049034703</v>
      </c>
      <c r="D35" s="244">
        <v>0.67599999999999993</v>
      </c>
      <c r="E35" s="245">
        <v>0.83945873049034703</v>
      </c>
      <c r="F35" s="243">
        <v>0.28414794931808507</v>
      </c>
    </row>
    <row r="36" spans="1:6" x14ac:dyDescent="0.3">
      <c r="A36" t="s">
        <v>198</v>
      </c>
      <c r="B36" s="4" t="s">
        <v>199</v>
      </c>
      <c r="C36" s="217">
        <v>4.87</v>
      </c>
      <c r="D36" s="244">
        <v>4.87</v>
      </c>
      <c r="E36" s="245">
        <v>2.59921147592673</v>
      </c>
      <c r="F36" s="243">
        <v>1.2044364343694358</v>
      </c>
    </row>
    <row r="37" spans="1:6" x14ac:dyDescent="0.3">
      <c r="A37" t="s">
        <v>201</v>
      </c>
      <c r="B37" s="4" t="s">
        <v>202</v>
      </c>
      <c r="C37" s="217">
        <v>0.36000000000000004</v>
      </c>
      <c r="D37" s="244">
        <v>0.36000000000000004</v>
      </c>
      <c r="E37" s="249"/>
      <c r="F37" s="247"/>
    </row>
    <row r="38" spans="1:6" x14ac:dyDescent="0.3">
      <c r="A38" t="s">
        <v>203</v>
      </c>
      <c r="B38" s="4" t="s">
        <v>204</v>
      </c>
      <c r="C38" s="220"/>
      <c r="D38" s="241"/>
      <c r="E38" s="249"/>
      <c r="F38" s="247"/>
    </row>
    <row r="39" spans="1:6" x14ac:dyDescent="0.3">
      <c r="A39" t="s">
        <v>205</v>
      </c>
      <c r="B39" s="4" t="s">
        <v>206</v>
      </c>
      <c r="C39" s="217">
        <v>2.73</v>
      </c>
      <c r="D39" s="244">
        <v>2.73</v>
      </c>
      <c r="E39" s="249"/>
      <c r="F39" s="247"/>
    </row>
    <row r="40" spans="1:6" x14ac:dyDescent="0.3">
      <c r="A40" t="s">
        <v>207</v>
      </c>
      <c r="B40" s="4" t="s">
        <v>208</v>
      </c>
      <c r="C40" s="220"/>
      <c r="D40" s="241"/>
      <c r="E40" s="249"/>
      <c r="F40" s="247"/>
    </row>
    <row r="41" spans="1:6" x14ac:dyDescent="0.3">
      <c r="A41" t="s">
        <v>209</v>
      </c>
      <c r="B41" s="4" t="s">
        <v>210</v>
      </c>
      <c r="C41" s="217">
        <v>1.79</v>
      </c>
      <c r="D41" s="244">
        <v>1.79</v>
      </c>
      <c r="E41" s="249"/>
      <c r="F41" s="247"/>
    </row>
    <row r="42" spans="1:6" x14ac:dyDescent="0.3">
      <c r="A42" t="s">
        <v>211</v>
      </c>
      <c r="B42" s="4" t="s">
        <v>212</v>
      </c>
      <c r="C42" s="217">
        <v>8.2900000000000009</v>
      </c>
      <c r="D42" s="244">
        <v>8.2900000000000009</v>
      </c>
      <c r="E42" s="249"/>
      <c r="F42" s="247"/>
    </row>
    <row r="43" spans="1:6" x14ac:dyDescent="0.3">
      <c r="A43" t="s">
        <v>213</v>
      </c>
      <c r="B43" s="4" t="s">
        <v>214</v>
      </c>
      <c r="C43" s="217">
        <v>3.3826767772755701</v>
      </c>
      <c r="D43" s="244">
        <v>0.27200000000000002</v>
      </c>
      <c r="E43" s="245">
        <v>3.3826767772755701</v>
      </c>
      <c r="F43" s="247"/>
    </row>
    <row r="44" spans="1:6" x14ac:dyDescent="0.3">
      <c r="A44" t="s">
        <v>215</v>
      </c>
      <c r="B44" s="4" t="s">
        <v>216</v>
      </c>
      <c r="C44" s="217">
        <v>3.5200000000000002E-2</v>
      </c>
      <c r="D44" s="244">
        <v>3.5200000000000002E-2</v>
      </c>
      <c r="E44" s="245">
        <v>1.25087469227566E-2</v>
      </c>
      <c r="F44" s="243">
        <v>4.845628697232509E-3</v>
      </c>
    </row>
    <row r="45" spans="1:6" x14ac:dyDescent="0.3">
      <c r="A45" t="s">
        <v>217</v>
      </c>
      <c r="B45" s="4" t="s">
        <v>218</v>
      </c>
      <c r="C45" s="220"/>
      <c r="D45" s="241"/>
      <c r="E45" s="249"/>
      <c r="F45" s="247"/>
    </row>
    <row r="46" spans="1:6" x14ac:dyDescent="0.3">
      <c r="A46" t="s">
        <v>219</v>
      </c>
      <c r="B46" s="4" t="s">
        <v>220</v>
      </c>
      <c r="C46" s="217">
        <v>0.25800000000000001</v>
      </c>
      <c r="D46" s="244">
        <v>0.25800000000000001</v>
      </c>
      <c r="E46" s="249"/>
      <c r="F46" s="247"/>
    </row>
    <row r="47" spans="1:6" x14ac:dyDescent="0.3">
      <c r="A47" t="s">
        <v>221</v>
      </c>
      <c r="B47" s="4" t="s">
        <v>222</v>
      </c>
      <c r="C47" s="217">
        <v>8.9800000000000005E-2</v>
      </c>
      <c r="D47" s="244">
        <v>8.9800000000000005E-2</v>
      </c>
      <c r="E47" s="249"/>
      <c r="F47" s="247"/>
    </row>
    <row r="48" spans="1:6" x14ac:dyDescent="0.3">
      <c r="A48" t="s">
        <v>224</v>
      </c>
      <c r="B48" s="4" t="s">
        <v>225</v>
      </c>
      <c r="C48" s="217">
        <v>1.1499999999999999</v>
      </c>
      <c r="D48" s="244">
        <v>1.1499999999999999</v>
      </c>
      <c r="E48" s="249"/>
      <c r="F48" s="247"/>
    </row>
    <row r="49" spans="1:6" x14ac:dyDescent="0.3">
      <c r="A49" t="s">
        <v>226</v>
      </c>
      <c r="B49" s="4" t="s">
        <v>227</v>
      </c>
      <c r="C49" s="220"/>
      <c r="D49" s="241"/>
      <c r="E49" s="249"/>
      <c r="F49" s="247"/>
    </row>
    <row r="50" spans="1:6" x14ac:dyDescent="0.3">
      <c r="A50" t="s">
        <v>228</v>
      </c>
      <c r="B50" s="4" t="s">
        <v>229</v>
      </c>
      <c r="C50" s="217">
        <v>5.4961243078734699E-2</v>
      </c>
      <c r="D50" s="241"/>
      <c r="E50" s="245">
        <v>5.4961243078734699E-2</v>
      </c>
      <c r="F50" s="247"/>
    </row>
    <row r="51" spans="1:6" x14ac:dyDescent="0.3">
      <c r="A51" t="s">
        <v>230</v>
      </c>
      <c r="B51" s="4" t="s">
        <v>231</v>
      </c>
      <c r="C51" s="217">
        <v>0.37</v>
      </c>
      <c r="D51" s="244">
        <v>0.37</v>
      </c>
      <c r="E51" s="249"/>
      <c r="F51" s="247"/>
    </row>
    <row r="52" spans="1:6" x14ac:dyDescent="0.3">
      <c r="A52" t="s">
        <v>232</v>
      </c>
      <c r="B52" s="4" t="s">
        <v>233</v>
      </c>
      <c r="C52" s="220"/>
      <c r="D52" s="241"/>
      <c r="E52" s="249"/>
      <c r="F52" s="247"/>
    </row>
    <row r="53" spans="1:6" x14ac:dyDescent="0.3">
      <c r="A53" t="s">
        <v>234</v>
      </c>
      <c r="B53" s="4" t="s">
        <v>235</v>
      </c>
      <c r="C53" s="217">
        <v>6.8000000000000005E-2</v>
      </c>
      <c r="D53" s="244">
        <v>6.8000000000000005E-2</v>
      </c>
      <c r="E53" s="249"/>
      <c r="F53" s="247"/>
    </row>
    <row r="54" spans="1:6" x14ac:dyDescent="0.3">
      <c r="A54" t="s">
        <v>236</v>
      </c>
      <c r="B54" s="4" t="s">
        <v>237</v>
      </c>
      <c r="C54" s="217">
        <v>0.14499999999999999</v>
      </c>
      <c r="D54" s="244">
        <v>0.14499999999999999</v>
      </c>
      <c r="E54" s="249"/>
      <c r="F54" s="247"/>
    </row>
    <row r="55" spans="1:6" x14ac:dyDescent="0.3">
      <c r="A55" t="s">
        <v>238</v>
      </c>
      <c r="B55" s="4" t="s">
        <v>239</v>
      </c>
      <c r="C55" s="217">
        <v>4.2300000000000004</v>
      </c>
      <c r="D55" s="244">
        <v>4.2300000000000004</v>
      </c>
      <c r="E55" s="245">
        <v>2.2675601733559501</v>
      </c>
      <c r="F55" s="243">
        <v>1.8717575827723576</v>
      </c>
    </row>
    <row r="56" spans="1:6" x14ac:dyDescent="0.3">
      <c r="A56" t="s">
        <v>240</v>
      </c>
      <c r="B56" s="4" t="s">
        <v>241</v>
      </c>
      <c r="C56" s="220"/>
      <c r="D56" s="241"/>
      <c r="E56" s="249"/>
      <c r="F56" s="247"/>
    </row>
    <row r="57" spans="1:6" x14ac:dyDescent="0.3">
      <c r="A57" t="s">
        <v>242</v>
      </c>
      <c r="B57" s="4" t="s">
        <v>243</v>
      </c>
      <c r="C57" s="217">
        <v>16.600000000000001</v>
      </c>
      <c r="D57" s="244">
        <v>16.600000000000001</v>
      </c>
      <c r="E57" s="246">
        <v>0</v>
      </c>
      <c r="F57" s="247"/>
    </row>
    <row r="58" spans="1:6" x14ac:dyDescent="0.3">
      <c r="A58" t="s">
        <v>244</v>
      </c>
      <c r="B58" s="4" t="s">
        <v>245</v>
      </c>
      <c r="C58" s="217">
        <v>2.37</v>
      </c>
      <c r="D58" s="244">
        <v>2.37</v>
      </c>
      <c r="E58" s="246">
        <v>0</v>
      </c>
      <c r="F58" s="247"/>
    </row>
    <row r="59" spans="1:6" x14ac:dyDescent="0.3">
      <c r="A59" s="7" t="s">
        <v>247</v>
      </c>
      <c r="B59" s="4" t="s">
        <v>79</v>
      </c>
      <c r="C59" s="217">
        <v>0.38879499299199277</v>
      </c>
      <c r="D59" s="244">
        <v>8.3199999999999996E-2</v>
      </c>
      <c r="E59" s="246">
        <v>0</v>
      </c>
      <c r="F59" s="243">
        <v>0.38879499299199277</v>
      </c>
    </row>
    <row r="60" spans="1:6" x14ac:dyDescent="0.3">
      <c r="A60" s="7" t="s">
        <v>248</v>
      </c>
      <c r="B60" s="4" t="s">
        <v>68</v>
      </c>
      <c r="C60" s="217">
        <v>0.121</v>
      </c>
      <c r="D60" s="244">
        <v>0.121</v>
      </c>
      <c r="E60" s="246">
        <v>0</v>
      </c>
      <c r="F60" s="243">
        <v>9.7018743705848398E-2</v>
      </c>
    </row>
    <row r="61" spans="1:6" x14ac:dyDescent="0.3">
      <c r="A61" s="7" t="s">
        <v>249</v>
      </c>
      <c r="B61" s="4" t="s">
        <v>250</v>
      </c>
      <c r="C61" s="217">
        <v>0.17300000000000001</v>
      </c>
      <c r="D61" s="244">
        <v>0.17300000000000001</v>
      </c>
      <c r="E61" s="249"/>
      <c r="F61" s="247"/>
    </row>
    <row r="62" spans="1:6" x14ac:dyDescent="0.3">
      <c r="A62" s="7" t="s">
        <v>251</v>
      </c>
      <c r="B62" s="4" t="s">
        <v>252</v>
      </c>
      <c r="C62" s="217">
        <v>9.24</v>
      </c>
      <c r="D62" s="244">
        <v>9.24</v>
      </c>
      <c r="E62" s="249"/>
      <c r="F62" s="247"/>
    </row>
    <row r="63" spans="1:6" x14ac:dyDescent="0.3">
      <c r="A63" t="s">
        <v>253</v>
      </c>
      <c r="B63" s="4" t="s">
        <v>113</v>
      </c>
      <c r="C63" s="217">
        <v>1.0023445928216399</v>
      </c>
      <c r="D63" s="241"/>
      <c r="E63" s="249"/>
      <c r="F63" s="243">
        <v>1.0023445928216399</v>
      </c>
    </row>
    <row r="64" spans="1:6" x14ac:dyDescent="0.3">
      <c r="A64" s="7" t="s">
        <v>254</v>
      </c>
      <c r="B64" s="4" t="s">
        <v>396</v>
      </c>
      <c r="C64" s="219"/>
      <c r="D64" s="241"/>
      <c r="E64" s="249"/>
      <c r="F64" s="247"/>
    </row>
    <row r="65" spans="1:6" x14ac:dyDescent="0.3">
      <c r="A65" s="7" t="s">
        <v>256</v>
      </c>
      <c r="B65" s="4" t="s">
        <v>257</v>
      </c>
      <c r="C65" s="220"/>
      <c r="D65" s="241"/>
      <c r="E65" s="249"/>
      <c r="F65" s="247"/>
    </row>
    <row r="66" spans="1:6" x14ac:dyDescent="0.3">
      <c r="A66" s="7" t="s">
        <v>258</v>
      </c>
      <c r="B66" s="4" t="s">
        <v>259</v>
      </c>
      <c r="C66" s="217">
        <v>8.6180131291808598E-2</v>
      </c>
      <c r="D66" s="244">
        <v>1.61E-2</v>
      </c>
      <c r="E66" s="245">
        <v>8.6180131291808598E-2</v>
      </c>
      <c r="F66" s="247"/>
    </row>
    <row r="67" spans="1:6" x14ac:dyDescent="0.3">
      <c r="A67" s="7" t="s">
        <v>260</v>
      </c>
      <c r="B67" s="4" t="s">
        <v>98</v>
      </c>
      <c r="C67" s="217">
        <v>0.60599999999999998</v>
      </c>
      <c r="D67" s="244">
        <v>0.60599999999999998</v>
      </c>
      <c r="E67" s="246">
        <v>0</v>
      </c>
      <c r="F67" s="247"/>
    </row>
    <row r="68" spans="1:6" x14ac:dyDescent="0.3">
      <c r="A68" s="7" t="s">
        <v>261</v>
      </c>
      <c r="B68" s="4" t="s">
        <v>262</v>
      </c>
      <c r="C68" s="220"/>
      <c r="D68" s="241"/>
      <c r="E68" s="249"/>
      <c r="F68" s="247"/>
    </row>
    <row r="69" spans="1:6" x14ac:dyDescent="0.3">
      <c r="A69" s="7" t="s">
        <v>263</v>
      </c>
      <c r="B69" s="4" t="s">
        <v>264</v>
      </c>
      <c r="C69" s="217">
        <v>4.62</v>
      </c>
      <c r="D69" s="244">
        <v>4.62</v>
      </c>
      <c r="E69" s="249"/>
      <c r="F69" s="247"/>
    </row>
    <row r="70" spans="1:6" x14ac:dyDescent="0.3">
      <c r="A70" t="s">
        <v>266</v>
      </c>
      <c r="B70" s="4" t="s">
        <v>267</v>
      </c>
      <c r="C70" s="220"/>
      <c r="D70" s="241"/>
      <c r="E70" s="249"/>
      <c r="F70" s="247"/>
    </row>
    <row r="71" spans="1:6" x14ac:dyDescent="0.3">
      <c r="A71" t="s">
        <v>268</v>
      </c>
      <c r="B71" s="4" t="s">
        <v>269</v>
      </c>
      <c r="C71" s="217">
        <v>5.1200777719425709E-2</v>
      </c>
      <c r="D71" s="241"/>
      <c r="E71" s="249"/>
      <c r="F71" s="243">
        <v>5.1200777719425709E-2</v>
      </c>
    </row>
    <row r="72" spans="1:6" x14ac:dyDescent="0.3">
      <c r="A72" t="s">
        <v>270</v>
      </c>
      <c r="B72" s="4" t="s">
        <v>271</v>
      </c>
      <c r="C72" s="217">
        <v>0.36333648011568037</v>
      </c>
      <c r="D72" s="241"/>
      <c r="E72" s="246">
        <v>0</v>
      </c>
      <c r="F72" s="243">
        <v>0.36333648011568037</v>
      </c>
    </row>
    <row r="73" spans="1:6" x14ac:dyDescent="0.3">
      <c r="A73" t="s">
        <v>272</v>
      </c>
      <c r="B73" s="4" t="s">
        <v>273</v>
      </c>
      <c r="C73" s="220"/>
      <c r="D73" s="241"/>
      <c r="E73" s="249"/>
      <c r="F73" s="247"/>
    </row>
    <row r="74" spans="1:6" x14ac:dyDescent="0.3">
      <c r="A74" t="s">
        <v>274</v>
      </c>
      <c r="B74" s="4" t="s">
        <v>275</v>
      </c>
      <c r="C74" s="220"/>
      <c r="D74" s="241"/>
      <c r="E74" s="249"/>
      <c r="F74" s="247"/>
    </row>
    <row r="75" spans="1:6" x14ac:dyDescent="0.3">
      <c r="A75" s="221" t="s">
        <v>276</v>
      </c>
      <c r="B75" s="222" t="s">
        <v>40</v>
      </c>
      <c r="C75" s="223"/>
      <c r="D75" s="250"/>
      <c r="E75" s="251"/>
      <c r="F75" s="252"/>
    </row>
    <row r="76" spans="1:6" x14ac:dyDescent="0.3">
      <c r="A76" s="221" t="s">
        <v>277</v>
      </c>
      <c r="B76" s="222" t="s">
        <v>41</v>
      </c>
      <c r="C76" s="223"/>
      <c r="D76" s="250"/>
      <c r="E76" s="251"/>
      <c r="F76" s="252"/>
    </row>
    <row r="77" spans="1:6" x14ac:dyDescent="0.3">
      <c r="A77" s="221" t="s">
        <v>278</v>
      </c>
      <c r="B77" s="222" t="s">
        <v>42</v>
      </c>
      <c r="C77" s="223"/>
      <c r="D77" s="250"/>
      <c r="E77" s="251"/>
      <c r="F77" s="252"/>
    </row>
    <row r="78" spans="1:6" x14ac:dyDescent="0.3">
      <c r="A78" s="221" t="s">
        <v>279</v>
      </c>
      <c r="B78" s="222" t="s">
        <v>43</v>
      </c>
      <c r="C78" s="223"/>
      <c r="D78" s="250"/>
      <c r="E78" s="251"/>
      <c r="F78" s="252"/>
    </row>
    <row r="79" spans="1:6" x14ac:dyDescent="0.3">
      <c r="A79" s="221" t="s">
        <v>280</v>
      </c>
      <c r="B79" s="222" t="s">
        <v>44</v>
      </c>
      <c r="C79" s="223"/>
      <c r="D79" s="250"/>
      <c r="E79" s="251"/>
      <c r="F79" s="252"/>
    </row>
    <row r="80" spans="1:6" x14ac:dyDescent="0.3">
      <c r="A80" s="221" t="s">
        <v>281</v>
      </c>
      <c r="B80" s="222" t="s">
        <v>282</v>
      </c>
      <c r="C80" s="223"/>
      <c r="D80" s="250"/>
      <c r="E80" s="251"/>
      <c r="F80" s="252"/>
    </row>
    <row r="81" spans="1:6" x14ac:dyDescent="0.3">
      <c r="A81" t="s">
        <v>284</v>
      </c>
      <c r="B81" s="4" t="s">
        <v>285</v>
      </c>
      <c r="C81" s="217">
        <v>0.52590577843600606</v>
      </c>
      <c r="D81" s="244">
        <v>0.5109999999999999</v>
      </c>
      <c r="E81" s="245">
        <v>0.52590577843600606</v>
      </c>
      <c r="F81" s="243">
        <v>0.38192709038862088</v>
      </c>
    </row>
    <row r="82" spans="1:6" x14ac:dyDescent="0.3">
      <c r="A82" t="s">
        <v>286</v>
      </c>
      <c r="B82" s="4" t="s">
        <v>287</v>
      </c>
      <c r="C82" s="217">
        <v>6.7600000000000007E-2</v>
      </c>
      <c r="D82" s="244">
        <v>6.7600000000000007E-2</v>
      </c>
      <c r="E82" s="249"/>
      <c r="F82" s="247"/>
    </row>
    <row r="83" spans="1:6" x14ac:dyDescent="0.3">
      <c r="A83" t="s">
        <v>288</v>
      </c>
      <c r="B83" s="4" t="s">
        <v>289</v>
      </c>
      <c r="C83" s="217">
        <v>0.117834130172853</v>
      </c>
      <c r="D83" s="244">
        <v>1.8199999999999997E-2</v>
      </c>
      <c r="E83" s="245">
        <v>0.117834130172853</v>
      </c>
      <c r="F83" s="243">
        <v>9.3828111734029884E-2</v>
      </c>
    </row>
    <row r="84" spans="1:6" x14ac:dyDescent="0.3">
      <c r="A84" t="s">
        <v>290</v>
      </c>
      <c r="B84" s="4" t="s">
        <v>291</v>
      </c>
      <c r="C84" s="218">
        <v>0.30299999999999999</v>
      </c>
      <c r="D84" s="253">
        <v>0.30299999999999999</v>
      </c>
      <c r="E84" s="249"/>
      <c r="F84" s="247"/>
    </row>
    <row r="85" spans="1:6" x14ac:dyDescent="0.3">
      <c r="A85" t="s">
        <v>292</v>
      </c>
      <c r="B85" s="4" t="s">
        <v>293</v>
      </c>
      <c r="C85" s="224"/>
      <c r="D85" s="241"/>
      <c r="E85" s="249"/>
      <c r="F85" s="247"/>
    </row>
    <row r="86" spans="1:6" x14ac:dyDescent="0.3">
      <c r="A86" t="s">
        <v>294</v>
      </c>
      <c r="B86" s="4" t="s">
        <v>295</v>
      </c>
      <c r="C86" s="220"/>
      <c r="D86" s="241"/>
      <c r="E86" s="249"/>
      <c r="F86" s="247"/>
    </row>
    <row r="87" spans="1:6" x14ac:dyDescent="0.3">
      <c r="A87" t="s">
        <v>296</v>
      </c>
      <c r="B87" s="4" t="s">
        <v>297</v>
      </c>
      <c r="C87" s="217">
        <v>1.41E-2</v>
      </c>
      <c r="D87" s="244">
        <v>1.41E-2</v>
      </c>
      <c r="E87" s="249"/>
      <c r="F87" s="247"/>
    </row>
    <row r="88" spans="1:6" x14ac:dyDescent="0.3">
      <c r="A88" t="s">
        <v>298</v>
      </c>
      <c r="B88" s="4" t="s">
        <v>299</v>
      </c>
      <c r="C88" s="217">
        <v>1.01E-2</v>
      </c>
      <c r="D88" s="244">
        <v>1.01E-2</v>
      </c>
      <c r="E88" s="249"/>
      <c r="F88" s="247"/>
    </row>
    <row r="89" spans="1:6" x14ac:dyDescent="0.3">
      <c r="A89" s="16" t="s">
        <v>300</v>
      </c>
      <c r="B89" s="225" t="s">
        <v>301</v>
      </c>
      <c r="C89" s="226"/>
      <c r="D89" s="227"/>
      <c r="E89" s="228"/>
      <c r="F89" s="254"/>
    </row>
  </sheetData>
  <conditionalFormatting sqref="A88 A51:A55 A81:A86">
    <cfRule type="duplicateValues" dxfId="74"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3C4ED-35E3-4EB7-97E4-F4C672563132}">
  <dimension ref="A1:AE31"/>
  <sheetViews>
    <sheetView zoomScale="70" zoomScaleNormal="70" workbookViewId="0"/>
  </sheetViews>
  <sheetFormatPr defaultRowHeight="14.4" x14ac:dyDescent="0.3"/>
  <cols>
    <col min="2" max="2" width="9.109375" style="6"/>
    <col min="16" max="16" width="11" style="4" customWidth="1"/>
    <col min="19" max="19" width="11.88671875" style="4" customWidth="1"/>
    <col min="22" max="22" width="8.88671875" style="4"/>
    <col min="25" max="25" width="8.88671875" style="4"/>
  </cols>
  <sheetData>
    <row r="1" spans="1:31" s="16" customFormat="1" x14ac:dyDescent="0.3">
      <c r="A1" s="120" t="s">
        <v>32</v>
      </c>
      <c r="B1" s="122" t="s">
        <v>33</v>
      </c>
      <c r="C1" s="122" t="s">
        <v>34</v>
      </c>
      <c r="D1" s="115" t="s">
        <v>35</v>
      </c>
      <c r="E1" s="127" t="s">
        <v>69</v>
      </c>
      <c r="F1" s="115" t="s">
        <v>36</v>
      </c>
      <c r="G1" s="115" t="s">
        <v>37</v>
      </c>
      <c r="H1" s="115" t="s">
        <v>38</v>
      </c>
      <c r="I1" s="115" t="s">
        <v>39</v>
      </c>
      <c r="J1" s="115" t="s">
        <v>40</v>
      </c>
      <c r="K1" s="115" t="s">
        <v>41</v>
      </c>
      <c r="L1" s="115" t="s">
        <v>42</v>
      </c>
      <c r="M1" s="115" t="s">
        <v>43</v>
      </c>
      <c r="N1" s="115" t="s">
        <v>44</v>
      </c>
      <c r="O1" s="128" t="s">
        <v>317</v>
      </c>
      <c r="P1" s="121" t="s">
        <v>313</v>
      </c>
      <c r="Q1" s="122" t="s">
        <v>45</v>
      </c>
      <c r="R1" s="122" t="s">
        <v>46</v>
      </c>
      <c r="S1" s="121" t="s">
        <v>314</v>
      </c>
      <c r="T1" s="122" t="s">
        <v>47</v>
      </c>
      <c r="U1" s="122" t="s">
        <v>48</v>
      </c>
      <c r="V1" s="121" t="s">
        <v>315</v>
      </c>
      <c r="W1" s="122" t="s">
        <v>49</v>
      </c>
      <c r="X1" s="122" t="s">
        <v>50</v>
      </c>
      <c r="Y1" s="121" t="s">
        <v>316</v>
      </c>
      <c r="Z1" s="122" t="s">
        <v>51</v>
      </c>
      <c r="AA1" s="122" t="s">
        <v>52</v>
      </c>
      <c r="AB1" s="123" t="s">
        <v>54</v>
      </c>
      <c r="AC1" s="115" t="s">
        <v>55</v>
      </c>
      <c r="AD1" s="115" t="s">
        <v>56</v>
      </c>
      <c r="AE1" s="124" t="s">
        <v>57</v>
      </c>
    </row>
    <row r="2" spans="1:31" x14ac:dyDescent="0.3">
      <c r="A2" s="50">
        <v>1</v>
      </c>
      <c r="B2" s="6" t="s">
        <v>58</v>
      </c>
      <c r="C2" t="s">
        <v>0</v>
      </c>
      <c r="D2" s="4">
        <v>1</v>
      </c>
      <c r="E2" t="s">
        <v>30</v>
      </c>
      <c r="F2" s="3" t="s">
        <v>59</v>
      </c>
      <c r="G2" s="3" t="s">
        <v>59</v>
      </c>
      <c r="H2" t="s">
        <v>60</v>
      </c>
      <c r="I2" s="118" t="s">
        <v>60</v>
      </c>
      <c r="J2">
        <v>0</v>
      </c>
      <c r="K2">
        <v>0</v>
      </c>
      <c r="L2">
        <v>0</v>
      </c>
      <c r="M2">
        <v>0</v>
      </c>
      <c r="N2">
        <v>0</v>
      </c>
      <c r="O2" t="s">
        <v>19</v>
      </c>
      <c r="P2" s="4">
        <v>0</v>
      </c>
      <c r="Q2" t="s">
        <v>61</v>
      </c>
      <c r="R2" s="4">
        <v>275.0167931483</v>
      </c>
      <c r="S2" s="4">
        <v>1</v>
      </c>
      <c r="T2" t="s">
        <v>62</v>
      </c>
      <c r="U2" s="4">
        <v>743.07543707299999</v>
      </c>
      <c r="V2" s="4">
        <v>1</v>
      </c>
      <c r="W2" t="s">
        <v>63</v>
      </c>
      <c r="X2" s="4">
        <v>229.011313839899</v>
      </c>
      <c r="Y2" s="4">
        <v>1</v>
      </c>
      <c r="Z2" t="s">
        <v>64</v>
      </c>
      <c r="AA2" s="4">
        <v>744.08326210510006</v>
      </c>
      <c r="AB2" s="125" t="s">
        <v>65</v>
      </c>
      <c r="AC2" s="4" t="s">
        <v>66</v>
      </c>
      <c r="AD2" s="4" t="s">
        <v>67</v>
      </c>
      <c r="AE2" s="126" t="s">
        <v>68</v>
      </c>
    </row>
    <row r="3" spans="1:31" x14ac:dyDescent="0.3">
      <c r="A3" s="50">
        <v>3</v>
      </c>
      <c r="B3" s="6" t="s">
        <v>1</v>
      </c>
      <c r="C3" t="s">
        <v>1</v>
      </c>
      <c r="D3" s="4">
        <v>1</v>
      </c>
      <c r="E3" t="s">
        <v>30</v>
      </c>
      <c r="F3" s="3" t="s">
        <v>59</v>
      </c>
      <c r="G3" s="3" t="s">
        <v>59</v>
      </c>
      <c r="H3" t="s">
        <v>70</v>
      </c>
      <c r="I3" t="s">
        <v>71</v>
      </c>
      <c r="J3">
        <v>0</v>
      </c>
      <c r="K3">
        <v>0</v>
      </c>
      <c r="L3">
        <v>0</v>
      </c>
      <c r="M3">
        <v>0</v>
      </c>
      <c r="N3">
        <v>0</v>
      </c>
      <c r="O3" t="s">
        <v>20</v>
      </c>
      <c r="P3" s="4">
        <v>1</v>
      </c>
      <c r="Q3" t="s">
        <v>72</v>
      </c>
      <c r="R3" s="4">
        <v>133.01368330310001</v>
      </c>
      <c r="S3" s="4">
        <v>1</v>
      </c>
      <c r="T3" t="s">
        <v>73</v>
      </c>
      <c r="U3" s="4">
        <v>663.10910666459904</v>
      </c>
      <c r="V3" s="4">
        <v>0</v>
      </c>
      <c r="W3" t="s">
        <v>74</v>
      </c>
      <c r="X3" s="4">
        <v>87.008203994699997</v>
      </c>
      <c r="Y3" s="4">
        <v>0</v>
      </c>
      <c r="Z3" t="s">
        <v>75</v>
      </c>
      <c r="AA3" s="4">
        <v>664.116931696699</v>
      </c>
      <c r="AB3" s="125" t="s">
        <v>76</v>
      </c>
      <c r="AC3" s="4" t="s">
        <v>77</v>
      </c>
      <c r="AD3" s="4" t="s">
        <v>78</v>
      </c>
      <c r="AE3" s="126" t="s">
        <v>79</v>
      </c>
    </row>
    <row r="4" spans="1:31" x14ac:dyDescent="0.3">
      <c r="A4" s="50">
        <v>4</v>
      </c>
      <c r="B4" s="6" t="s">
        <v>2</v>
      </c>
      <c r="C4" t="s">
        <v>2</v>
      </c>
      <c r="D4" s="4">
        <v>1</v>
      </c>
      <c r="E4" t="s">
        <v>30</v>
      </c>
      <c r="F4" s="3" t="s">
        <v>59</v>
      </c>
      <c r="G4" s="3" t="s">
        <v>59</v>
      </c>
      <c r="H4" t="s">
        <v>60</v>
      </c>
      <c r="I4" s="118" t="s">
        <v>60</v>
      </c>
      <c r="J4">
        <v>0</v>
      </c>
      <c r="K4">
        <v>0</v>
      </c>
      <c r="L4">
        <v>0</v>
      </c>
      <c r="M4">
        <v>0</v>
      </c>
      <c r="N4">
        <v>0</v>
      </c>
      <c r="O4" t="s">
        <v>20</v>
      </c>
      <c r="P4" s="4">
        <v>1</v>
      </c>
      <c r="Q4" t="s">
        <v>81</v>
      </c>
      <c r="R4" s="4">
        <v>166.97453440310002</v>
      </c>
      <c r="S4" s="4">
        <v>1</v>
      </c>
      <c r="T4" t="s">
        <v>82</v>
      </c>
      <c r="U4" s="4">
        <v>426.02157474850003</v>
      </c>
      <c r="V4" s="4">
        <v>0</v>
      </c>
      <c r="W4" t="s">
        <v>74</v>
      </c>
      <c r="X4" s="4">
        <v>87.008203994699997</v>
      </c>
      <c r="Y4" s="4">
        <v>0</v>
      </c>
      <c r="Z4" s="7" t="s">
        <v>83</v>
      </c>
      <c r="AA4" s="4">
        <v>505.98790515689899</v>
      </c>
      <c r="AB4" s="125" t="s">
        <v>84</v>
      </c>
      <c r="AC4" s="4" t="s">
        <v>85</v>
      </c>
      <c r="AD4" s="4" t="s">
        <v>78</v>
      </c>
      <c r="AE4" s="126" t="s">
        <v>86</v>
      </c>
    </row>
    <row r="5" spans="1:31" x14ac:dyDescent="0.3">
      <c r="A5" s="50">
        <v>7</v>
      </c>
      <c r="B5" s="6" t="s">
        <v>3</v>
      </c>
      <c r="C5" t="s">
        <v>3</v>
      </c>
      <c r="D5" s="4">
        <v>1</v>
      </c>
      <c r="E5" t="s">
        <v>31</v>
      </c>
      <c r="F5" s="9" t="s">
        <v>87</v>
      </c>
      <c r="G5" s="9" t="s">
        <v>88</v>
      </c>
      <c r="H5" t="s">
        <v>60</v>
      </c>
      <c r="I5" s="118" t="s">
        <v>60</v>
      </c>
      <c r="J5">
        <v>-1</v>
      </c>
      <c r="K5">
        <v>0</v>
      </c>
      <c r="L5">
        <v>0</v>
      </c>
      <c r="M5">
        <v>0</v>
      </c>
      <c r="N5">
        <v>0</v>
      </c>
      <c r="O5" t="s">
        <v>21</v>
      </c>
      <c r="P5" s="4">
        <v>0</v>
      </c>
      <c r="Q5" t="s">
        <v>61</v>
      </c>
      <c r="R5" s="4">
        <v>275.0167931483</v>
      </c>
      <c r="S5" s="4">
        <v>0</v>
      </c>
      <c r="T5" t="s">
        <v>89</v>
      </c>
      <c r="U5" s="4">
        <v>0</v>
      </c>
      <c r="V5" s="4">
        <v>1</v>
      </c>
      <c r="W5" t="s">
        <v>90</v>
      </c>
      <c r="X5" s="4">
        <v>257.00622846200002</v>
      </c>
      <c r="Y5" s="4">
        <v>0</v>
      </c>
      <c r="Z5" s="7" t="s">
        <v>89</v>
      </c>
      <c r="AA5" s="4">
        <v>0</v>
      </c>
      <c r="AB5" s="125" t="s">
        <v>65</v>
      </c>
      <c r="AC5" s="4" t="s">
        <v>89</v>
      </c>
      <c r="AD5" s="4" t="s">
        <v>91</v>
      </c>
      <c r="AE5" s="126" t="s">
        <v>89</v>
      </c>
    </row>
    <row r="6" spans="1:31" x14ac:dyDescent="0.3">
      <c r="A6" s="50">
        <v>26</v>
      </c>
      <c r="B6" s="6" t="s">
        <v>92</v>
      </c>
      <c r="C6" t="s">
        <v>4</v>
      </c>
      <c r="D6" s="4">
        <v>1</v>
      </c>
      <c r="E6" t="s">
        <v>30</v>
      </c>
      <c r="F6" s="3" t="s">
        <v>59</v>
      </c>
      <c r="G6" s="3" t="s">
        <v>59</v>
      </c>
      <c r="H6" t="s">
        <v>60</v>
      </c>
      <c r="I6" s="118" t="s">
        <v>60</v>
      </c>
      <c r="J6">
        <v>-1</v>
      </c>
      <c r="K6">
        <v>0</v>
      </c>
      <c r="L6">
        <v>0</v>
      </c>
      <c r="M6">
        <v>0</v>
      </c>
      <c r="N6">
        <v>0</v>
      </c>
      <c r="O6" t="s">
        <v>22</v>
      </c>
      <c r="P6" s="4">
        <v>1</v>
      </c>
      <c r="Q6" t="s">
        <v>81</v>
      </c>
      <c r="R6" s="4">
        <v>166.97453440310002</v>
      </c>
      <c r="S6" s="4">
        <v>0</v>
      </c>
      <c r="T6" t="s">
        <v>89</v>
      </c>
      <c r="U6" s="4">
        <v>0</v>
      </c>
      <c r="V6" s="4">
        <v>0</v>
      </c>
      <c r="W6" t="s">
        <v>93</v>
      </c>
      <c r="X6" s="4">
        <v>130.99803323890001</v>
      </c>
      <c r="Y6" s="4">
        <v>0</v>
      </c>
      <c r="Z6" s="7" t="s">
        <v>89</v>
      </c>
      <c r="AA6" s="4">
        <v>0</v>
      </c>
      <c r="AB6" s="125" t="s">
        <v>84</v>
      </c>
      <c r="AC6" s="4" t="s">
        <v>89</v>
      </c>
      <c r="AD6" s="4" t="s">
        <v>94</v>
      </c>
      <c r="AE6" s="126" t="s">
        <v>89</v>
      </c>
    </row>
    <row r="7" spans="1:31" x14ac:dyDescent="0.3">
      <c r="A7" s="50">
        <v>9</v>
      </c>
      <c r="B7" s="6" t="s">
        <v>5</v>
      </c>
      <c r="C7" t="s">
        <v>5</v>
      </c>
      <c r="D7" s="4">
        <v>1</v>
      </c>
      <c r="E7" t="s">
        <v>30</v>
      </c>
      <c r="F7" s="3" t="s">
        <v>59</v>
      </c>
      <c r="G7" s="3" t="s">
        <v>59</v>
      </c>
      <c r="H7" t="s">
        <v>60</v>
      </c>
      <c r="I7" s="118" t="s">
        <v>60</v>
      </c>
      <c r="J7">
        <v>0</v>
      </c>
      <c r="K7">
        <v>0</v>
      </c>
      <c r="L7">
        <v>0</v>
      </c>
      <c r="M7">
        <v>0</v>
      </c>
      <c r="N7">
        <v>0</v>
      </c>
      <c r="O7" t="s">
        <v>23</v>
      </c>
      <c r="P7" s="4">
        <v>1</v>
      </c>
      <c r="Q7" t="s">
        <v>95</v>
      </c>
      <c r="R7" s="4">
        <v>808.11793305189997</v>
      </c>
      <c r="S7" s="4">
        <v>0</v>
      </c>
      <c r="T7" t="s">
        <v>96</v>
      </c>
      <c r="U7" s="4">
        <v>72.992553930499994</v>
      </c>
      <c r="V7" s="4">
        <v>1</v>
      </c>
      <c r="W7" t="s">
        <v>72</v>
      </c>
      <c r="X7" s="4">
        <v>133.01368330310001</v>
      </c>
      <c r="Y7" s="4">
        <v>1</v>
      </c>
      <c r="Z7" t="s">
        <v>97</v>
      </c>
      <c r="AA7" s="4">
        <v>766.1073683656</v>
      </c>
      <c r="AB7" s="125" t="s">
        <v>98</v>
      </c>
      <c r="AC7" s="4" t="s">
        <v>99</v>
      </c>
      <c r="AD7" s="4" t="s">
        <v>76</v>
      </c>
      <c r="AE7" s="126" t="s">
        <v>100</v>
      </c>
    </row>
    <row r="8" spans="1:31" x14ac:dyDescent="0.3">
      <c r="A8" s="50">
        <v>10</v>
      </c>
      <c r="B8" s="6" t="s">
        <v>6</v>
      </c>
      <c r="C8" t="s">
        <v>6</v>
      </c>
      <c r="D8" s="4">
        <v>1</v>
      </c>
      <c r="E8" t="s">
        <v>30</v>
      </c>
      <c r="F8" s="3" t="s">
        <v>59</v>
      </c>
      <c r="G8" s="3" t="s">
        <v>59</v>
      </c>
      <c r="H8" t="s">
        <v>60</v>
      </c>
      <c r="I8" s="118" t="s">
        <v>60</v>
      </c>
      <c r="J8">
        <v>0</v>
      </c>
      <c r="K8">
        <v>0</v>
      </c>
      <c r="L8">
        <v>0</v>
      </c>
      <c r="M8">
        <v>0</v>
      </c>
      <c r="N8">
        <v>0</v>
      </c>
      <c r="O8" t="s">
        <v>23</v>
      </c>
      <c r="P8" s="4">
        <v>1</v>
      </c>
      <c r="Q8" t="s">
        <v>95</v>
      </c>
      <c r="R8" s="4">
        <v>808.11793305189997</v>
      </c>
      <c r="S8" s="4">
        <v>0</v>
      </c>
      <c r="T8" t="s">
        <v>93</v>
      </c>
      <c r="U8" s="4">
        <v>130.99803323890001</v>
      </c>
      <c r="V8" s="4">
        <v>1</v>
      </c>
      <c r="W8" t="s">
        <v>101</v>
      </c>
      <c r="X8" s="4">
        <v>191.01916261150001</v>
      </c>
      <c r="Y8" s="4">
        <v>1</v>
      </c>
      <c r="Z8" t="s">
        <v>97</v>
      </c>
      <c r="AA8" s="4">
        <v>766.1073683656</v>
      </c>
      <c r="AB8" s="125" t="s">
        <v>98</v>
      </c>
      <c r="AC8" s="4" t="s">
        <v>94</v>
      </c>
      <c r="AD8" s="4" t="s">
        <v>102</v>
      </c>
      <c r="AE8" s="126" t="s">
        <v>100</v>
      </c>
    </row>
    <row r="9" spans="1:31" x14ac:dyDescent="0.3">
      <c r="A9" s="50">
        <v>11</v>
      </c>
      <c r="B9" s="6" t="s">
        <v>7</v>
      </c>
      <c r="C9" t="s">
        <v>7</v>
      </c>
      <c r="D9" s="4">
        <v>1</v>
      </c>
      <c r="E9" t="s">
        <v>30</v>
      </c>
      <c r="F9" s="11" t="s">
        <v>103</v>
      </c>
      <c r="G9" s="11" t="s">
        <v>103</v>
      </c>
      <c r="H9" t="s">
        <v>60</v>
      </c>
      <c r="I9" s="118" t="s">
        <v>60</v>
      </c>
      <c r="J9">
        <v>-1</v>
      </c>
      <c r="K9">
        <v>-1</v>
      </c>
      <c r="L9">
        <v>0</v>
      </c>
      <c r="M9">
        <v>-1</v>
      </c>
      <c r="N9">
        <v>0</v>
      </c>
      <c r="O9" t="s">
        <v>20</v>
      </c>
      <c r="P9" s="4">
        <v>1</v>
      </c>
      <c r="Q9" t="s">
        <v>81</v>
      </c>
      <c r="R9" s="4">
        <v>166.97453440310002</v>
      </c>
      <c r="S9" s="4">
        <v>1</v>
      </c>
      <c r="T9" t="s">
        <v>82</v>
      </c>
      <c r="U9" s="4">
        <v>426.02157474850003</v>
      </c>
      <c r="V9" s="4">
        <v>0</v>
      </c>
      <c r="W9" t="s">
        <v>74</v>
      </c>
      <c r="X9" s="4">
        <v>87.008203994699997</v>
      </c>
      <c r="Y9" s="4">
        <v>0</v>
      </c>
      <c r="Z9" t="s">
        <v>83</v>
      </c>
      <c r="AA9" s="4">
        <v>505.98790515689899</v>
      </c>
      <c r="AB9" s="125" t="s">
        <v>84</v>
      </c>
      <c r="AC9" s="4" t="s">
        <v>85</v>
      </c>
      <c r="AD9" s="4" t="s">
        <v>78</v>
      </c>
      <c r="AE9" s="126" t="s">
        <v>86</v>
      </c>
    </row>
    <row r="10" spans="1:31" x14ac:dyDescent="0.3">
      <c r="A10" s="50">
        <v>12</v>
      </c>
      <c r="B10" s="6" t="s">
        <v>8</v>
      </c>
      <c r="C10" t="s">
        <v>8</v>
      </c>
      <c r="D10" s="4">
        <v>1</v>
      </c>
      <c r="E10" t="s">
        <v>31</v>
      </c>
      <c r="F10" s="3" t="s">
        <v>59</v>
      </c>
      <c r="G10" s="3" t="s">
        <v>59</v>
      </c>
      <c r="H10" t="s">
        <v>60</v>
      </c>
      <c r="I10" s="118" t="s">
        <v>60</v>
      </c>
      <c r="J10">
        <v>-1</v>
      </c>
      <c r="K10">
        <v>0</v>
      </c>
      <c r="L10">
        <v>0</v>
      </c>
      <c r="M10">
        <v>0</v>
      </c>
      <c r="N10">
        <v>0</v>
      </c>
      <c r="O10" t="s">
        <v>24</v>
      </c>
      <c r="P10" s="4">
        <v>1</v>
      </c>
      <c r="Q10" s="12" t="s">
        <v>104</v>
      </c>
      <c r="R10" s="4">
        <v>184.98509908940002</v>
      </c>
      <c r="S10" s="4">
        <v>0</v>
      </c>
      <c r="T10" t="s">
        <v>89</v>
      </c>
      <c r="U10" s="4">
        <v>0</v>
      </c>
      <c r="V10" s="4">
        <v>1</v>
      </c>
      <c r="W10" t="s">
        <v>81</v>
      </c>
      <c r="X10" s="4">
        <v>166.97453440310002</v>
      </c>
      <c r="Y10" s="4">
        <v>0</v>
      </c>
      <c r="Z10" t="s">
        <v>89</v>
      </c>
      <c r="AA10" s="4">
        <v>0</v>
      </c>
      <c r="AB10" s="125" t="s">
        <v>105</v>
      </c>
      <c r="AC10" s="4" t="s">
        <v>89</v>
      </c>
      <c r="AD10" s="4" t="s">
        <v>84</v>
      </c>
      <c r="AE10" s="126" t="s">
        <v>89</v>
      </c>
    </row>
    <row r="11" spans="1:31" x14ac:dyDescent="0.3">
      <c r="A11" s="50">
        <v>23</v>
      </c>
      <c r="B11" s="6" t="s">
        <v>106</v>
      </c>
      <c r="C11" t="s">
        <v>9</v>
      </c>
      <c r="D11" s="4">
        <v>1</v>
      </c>
      <c r="E11" t="s">
        <v>30</v>
      </c>
      <c r="F11" s="9" t="s">
        <v>107</v>
      </c>
      <c r="G11" s="9" t="s">
        <v>108</v>
      </c>
      <c r="H11" t="s">
        <v>60</v>
      </c>
      <c r="I11" s="118" t="s">
        <v>60</v>
      </c>
      <c r="J11">
        <v>0</v>
      </c>
      <c r="K11">
        <v>-1</v>
      </c>
      <c r="L11">
        <v>1</v>
      </c>
      <c r="M11">
        <v>0</v>
      </c>
      <c r="N11">
        <v>0</v>
      </c>
      <c r="O11" t="s">
        <v>19</v>
      </c>
      <c r="P11" s="4">
        <v>0</v>
      </c>
      <c r="Q11" t="s">
        <v>83</v>
      </c>
      <c r="R11" s="4">
        <v>505.98790515689899</v>
      </c>
      <c r="S11" s="4">
        <v>1</v>
      </c>
      <c r="T11" t="s">
        <v>97</v>
      </c>
      <c r="U11" s="4">
        <v>766.1073683656</v>
      </c>
      <c r="V11" s="4">
        <v>1</v>
      </c>
      <c r="W11" t="s">
        <v>95</v>
      </c>
      <c r="X11" s="4">
        <v>808.11793305189997</v>
      </c>
      <c r="Y11" s="4">
        <v>1</v>
      </c>
      <c r="Z11" t="s">
        <v>109</v>
      </c>
      <c r="AA11" s="4">
        <v>346.05524434009999</v>
      </c>
      <c r="AB11" s="125" t="s">
        <v>86</v>
      </c>
      <c r="AC11" s="4" t="s">
        <v>100</v>
      </c>
      <c r="AD11" s="4" t="s">
        <v>98</v>
      </c>
      <c r="AE11" s="126" t="s">
        <v>110</v>
      </c>
    </row>
    <row r="12" spans="1:31" x14ac:dyDescent="0.3">
      <c r="A12" s="50">
        <v>14</v>
      </c>
      <c r="B12" s="6" t="s">
        <v>10</v>
      </c>
      <c r="C12" t="s">
        <v>10</v>
      </c>
      <c r="D12" s="4">
        <v>1</v>
      </c>
      <c r="E12" t="s">
        <v>31</v>
      </c>
      <c r="F12" s="3" t="s">
        <v>59</v>
      </c>
      <c r="G12" s="9" t="s">
        <v>111</v>
      </c>
      <c r="H12" t="s">
        <v>60</v>
      </c>
      <c r="I12" s="118" t="s">
        <v>60</v>
      </c>
      <c r="J12">
        <v>1</v>
      </c>
      <c r="K12">
        <v>0</v>
      </c>
      <c r="L12">
        <v>0</v>
      </c>
      <c r="M12">
        <v>0</v>
      </c>
      <c r="N12">
        <v>0</v>
      </c>
      <c r="O12" t="s">
        <v>22</v>
      </c>
      <c r="P12" s="4">
        <v>1</v>
      </c>
      <c r="Q12" t="s">
        <v>90</v>
      </c>
      <c r="R12" s="4">
        <v>257.00622846200002</v>
      </c>
      <c r="S12" s="4">
        <v>0</v>
      </c>
      <c r="T12" t="s">
        <v>89</v>
      </c>
      <c r="U12" s="4">
        <v>0</v>
      </c>
      <c r="V12" s="4">
        <v>0</v>
      </c>
      <c r="W12" t="s">
        <v>112</v>
      </c>
      <c r="X12" s="4">
        <v>168.99018446730003</v>
      </c>
      <c r="Y12" s="4">
        <v>0</v>
      </c>
      <c r="Z12" t="s">
        <v>74</v>
      </c>
      <c r="AA12" s="4">
        <v>87.008203994699997</v>
      </c>
      <c r="AB12" s="125" t="s">
        <v>91</v>
      </c>
      <c r="AC12" s="4" t="s">
        <v>89</v>
      </c>
      <c r="AD12" s="4" t="s">
        <v>113</v>
      </c>
      <c r="AE12" s="126" t="s">
        <v>78</v>
      </c>
    </row>
    <row r="13" spans="1:31" x14ac:dyDescent="0.3">
      <c r="A13" s="50">
        <v>25</v>
      </c>
      <c r="B13" s="6" t="s">
        <v>114</v>
      </c>
      <c r="C13" t="s">
        <v>11</v>
      </c>
      <c r="D13" s="4">
        <v>1</v>
      </c>
      <c r="E13" t="s">
        <v>30</v>
      </c>
      <c r="F13" s="3" t="s">
        <v>59</v>
      </c>
      <c r="G13" s="3" t="s">
        <v>59</v>
      </c>
      <c r="H13" t="s">
        <v>60</v>
      </c>
      <c r="I13" s="118" t="s">
        <v>60</v>
      </c>
      <c r="J13">
        <v>-1</v>
      </c>
      <c r="K13">
        <v>0</v>
      </c>
      <c r="L13">
        <v>0</v>
      </c>
      <c r="M13">
        <v>0</v>
      </c>
      <c r="N13">
        <v>0</v>
      </c>
      <c r="O13" t="s">
        <v>25</v>
      </c>
      <c r="P13" s="4">
        <v>0</v>
      </c>
      <c r="Q13" t="s">
        <v>115</v>
      </c>
      <c r="R13" s="4">
        <v>138.97961978100003</v>
      </c>
      <c r="S13" s="4">
        <v>1</v>
      </c>
      <c r="T13" t="s">
        <v>82</v>
      </c>
      <c r="U13" s="4">
        <v>426.02157474850003</v>
      </c>
      <c r="V13" s="4">
        <v>0</v>
      </c>
      <c r="W13" t="s">
        <v>116</v>
      </c>
      <c r="X13">
        <f>60.021129-1</f>
        <v>59.021129000000002</v>
      </c>
      <c r="Y13" s="4">
        <v>1</v>
      </c>
      <c r="Z13" t="s">
        <v>83</v>
      </c>
      <c r="AA13" s="4">
        <v>505.98790515689899</v>
      </c>
      <c r="AB13" s="125" t="s">
        <v>117</v>
      </c>
      <c r="AC13" s="4" t="s">
        <v>85</v>
      </c>
      <c r="AD13" s="4" t="s">
        <v>118</v>
      </c>
      <c r="AE13" s="126" t="s">
        <v>86</v>
      </c>
    </row>
    <row r="14" spans="1:31" x14ac:dyDescent="0.3">
      <c r="A14" s="50">
        <v>16</v>
      </c>
      <c r="B14" s="6" t="s">
        <v>12</v>
      </c>
      <c r="C14" t="s">
        <v>12</v>
      </c>
      <c r="D14" s="4">
        <v>1</v>
      </c>
      <c r="E14" t="s">
        <v>30</v>
      </c>
      <c r="F14" s="9" t="s">
        <v>119</v>
      </c>
      <c r="G14" s="9" t="s">
        <v>120</v>
      </c>
      <c r="H14" t="s">
        <v>60</v>
      </c>
      <c r="I14" s="118" t="s">
        <v>60</v>
      </c>
      <c r="J14">
        <v>-1</v>
      </c>
      <c r="K14">
        <v>0</v>
      </c>
      <c r="L14">
        <v>1</v>
      </c>
      <c r="M14">
        <v>0</v>
      </c>
      <c r="N14">
        <v>0</v>
      </c>
      <c r="O14" t="s">
        <v>25</v>
      </c>
      <c r="P14" s="4">
        <v>0</v>
      </c>
      <c r="Q14" t="s">
        <v>115</v>
      </c>
      <c r="R14" s="4">
        <v>138.97961978100003</v>
      </c>
      <c r="S14" s="4">
        <v>1</v>
      </c>
      <c r="T14" t="s">
        <v>97</v>
      </c>
      <c r="U14" s="4">
        <v>766.1073683656</v>
      </c>
      <c r="V14" s="4">
        <v>0</v>
      </c>
      <c r="W14" s="7" t="s">
        <v>89</v>
      </c>
      <c r="X14" s="4">
        <v>0</v>
      </c>
      <c r="Y14" s="4">
        <v>1</v>
      </c>
      <c r="Z14" t="s">
        <v>95</v>
      </c>
      <c r="AA14" s="4">
        <v>808.11793305189997</v>
      </c>
      <c r="AB14" s="125" t="s">
        <v>117</v>
      </c>
      <c r="AC14" s="4" t="s">
        <v>100</v>
      </c>
      <c r="AD14" s="2" t="s">
        <v>121</v>
      </c>
      <c r="AE14" s="126" t="s">
        <v>98</v>
      </c>
    </row>
    <row r="15" spans="1:31" x14ac:dyDescent="0.3">
      <c r="A15" s="50">
        <v>17</v>
      </c>
      <c r="B15" s="6" t="s">
        <v>13</v>
      </c>
      <c r="C15" t="s">
        <v>13</v>
      </c>
      <c r="D15" s="4">
        <v>1</v>
      </c>
      <c r="E15" t="s">
        <v>31</v>
      </c>
      <c r="F15" s="3" t="s">
        <v>59</v>
      </c>
      <c r="G15" s="3" t="s">
        <v>59</v>
      </c>
      <c r="H15" t="s">
        <v>60</v>
      </c>
      <c r="I15" s="118" t="s">
        <v>60</v>
      </c>
      <c r="J15">
        <v>0</v>
      </c>
      <c r="K15">
        <v>-1</v>
      </c>
      <c r="L15">
        <v>0</v>
      </c>
      <c r="M15">
        <v>-1</v>
      </c>
      <c r="N15">
        <v>0</v>
      </c>
      <c r="O15" t="s">
        <v>26</v>
      </c>
      <c r="P15" s="4">
        <v>1</v>
      </c>
      <c r="Q15" t="s">
        <v>101</v>
      </c>
      <c r="R15" s="4">
        <v>191.01916261150001</v>
      </c>
      <c r="S15" s="4">
        <v>0</v>
      </c>
      <c r="T15" t="s">
        <v>89</v>
      </c>
      <c r="U15" s="4">
        <v>0</v>
      </c>
      <c r="V15" s="4">
        <v>0</v>
      </c>
      <c r="W15" t="s">
        <v>96</v>
      </c>
      <c r="X15" s="4">
        <v>72.992553930499994</v>
      </c>
      <c r="Y15" s="4">
        <v>1</v>
      </c>
      <c r="Z15" t="s">
        <v>122</v>
      </c>
      <c r="AA15" s="4">
        <v>117.018768681</v>
      </c>
      <c r="AB15" s="125" t="s">
        <v>102</v>
      </c>
      <c r="AC15" s="4" t="s">
        <v>102</v>
      </c>
      <c r="AD15" s="4" t="s">
        <v>99</v>
      </c>
      <c r="AE15" s="126" t="s">
        <v>123</v>
      </c>
    </row>
    <row r="16" spans="1:31" x14ac:dyDescent="0.3">
      <c r="A16" s="50">
        <v>18</v>
      </c>
      <c r="B16" s="6" t="s">
        <v>14</v>
      </c>
      <c r="C16" t="s">
        <v>14</v>
      </c>
      <c r="D16" s="4">
        <v>1</v>
      </c>
      <c r="E16" t="s">
        <v>30</v>
      </c>
      <c r="F16" s="3" t="s">
        <v>59</v>
      </c>
      <c r="G16" s="3" t="s">
        <v>59</v>
      </c>
      <c r="H16" t="s">
        <v>60</v>
      </c>
      <c r="I16" s="118" t="s">
        <v>60</v>
      </c>
      <c r="J16">
        <v>-1</v>
      </c>
      <c r="K16">
        <v>0</v>
      </c>
      <c r="L16">
        <v>1</v>
      </c>
      <c r="M16">
        <v>0</v>
      </c>
      <c r="N16">
        <v>0</v>
      </c>
      <c r="O16" t="s">
        <v>27</v>
      </c>
      <c r="P16" s="4">
        <v>1</v>
      </c>
      <c r="Q16" t="s">
        <v>124</v>
      </c>
      <c r="R16" s="4">
        <v>259.0218785262</v>
      </c>
      <c r="S16" s="4">
        <v>1</v>
      </c>
      <c r="T16" t="s">
        <v>83</v>
      </c>
      <c r="U16" s="4">
        <v>505.98790515689899</v>
      </c>
      <c r="V16" s="4">
        <v>0</v>
      </c>
      <c r="W16" t="s">
        <v>125</v>
      </c>
      <c r="X16" s="4">
        <v>338.98820893460004</v>
      </c>
      <c r="Y16" s="4">
        <v>1</v>
      </c>
      <c r="Z16" t="s">
        <v>82</v>
      </c>
      <c r="AA16" s="4">
        <v>426.02157474850003</v>
      </c>
      <c r="AB16" s="125" t="s">
        <v>126</v>
      </c>
      <c r="AC16" s="4" t="s">
        <v>86</v>
      </c>
      <c r="AD16" s="4" t="s">
        <v>127</v>
      </c>
      <c r="AE16" s="126" t="s">
        <v>85</v>
      </c>
    </row>
    <row r="17" spans="1:31" ht="13.95" customHeight="1" x14ac:dyDescent="0.3">
      <c r="A17" s="50">
        <v>19</v>
      </c>
      <c r="B17" s="6" t="s">
        <v>15</v>
      </c>
      <c r="C17" t="s">
        <v>15</v>
      </c>
      <c r="D17" s="4">
        <v>1</v>
      </c>
      <c r="E17" t="s">
        <v>30</v>
      </c>
      <c r="F17" s="9" t="s">
        <v>128</v>
      </c>
      <c r="G17" s="3" t="s">
        <v>59</v>
      </c>
      <c r="H17" t="s">
        <v>60</v>
      </c>
      <c r="I17" s="118" t="s">
        <v>60</v>
      </c>
      <c r="J17">
        <v>-1</v>
      </c>
      <c r="K17">
        <v>0</v>
      </c>
      <c r="L17">
        <v>0</v>
      </c>
      <c r="M17">
        <v>0</v>
      </c>
      <c r="O17" t="s">
        <v>28</v>
      </c>
      <c r="P17" s="4">
        <v>0</v>
      </c>
      <c r="Q17" t="s">
        <v>93</v>
      </c>
      <c r="R17" s="4">
        <v>130.99803323890001</v>
      </c>
      <c r="S17" s="4">
        <v>0</v>
      </c>
      <c r="T17" t="s">
        <v>83</v>
      </c>
      <c r="U17" s="4">
        <v>505.98790515689899</v>
      </c>
      <c r="V17" s="4">
        <v>1</v>
      </c>
      <c r="W17" t="s">
        <v>81</v>
      </c>
      <c r="X17" s="4">
        <v>166.97453440310002</v>
      </c>
      <c r="Y17" s="4">
        <v>1</v>
      </c>
      <c r="Z17" t="s">
        <v>82</v>
      </c>
      <c r="AA17" s="4">
        <v>426.02157474849997</v>
      </c>
      <c r="AB17" s="125" t="s">
        <v>99</v>
      </c>
      <c r="AC17" s="4" t="s">
        <v>86</v>
      </c>
      <c r="AD17" s="4" t="s">
        <v>84</v>
      </c>
      <c r="AE17" s="126" t="s">
        <v>85</v>
      </c>
    </row>
    <row r="18" spans="1:31" x14ac:dyDescent="0.3">
      <c r="A18" s="50">
        <v>6</v>
      </c>
      <c r="B18" s="6" t="s">
        <v>16</v>
      </c>
      <c r="C18" t="s">
        <v>16</v>
      </c>
      <c r="D18" s="4">
        <v>1</v>
      </c>
      <c r="E18" t="s">
        <v>31</v>
      </c>
      <c r="F18" s="3" t="s">
        <v>59</v>
      </c>
      <c r="G18" s="9" t="s">
        <v>129</v>
      </c>
      <c r="H18" t="s">
        <v>60</v>
      </c>
      <c r="I18" s="118" t="s">
        <v>60</v>
      </c>
      <c r="J18">
        <v>0</v>
      </c>
      <c r="K18">
        <v>-1</v>
      </c>
      <c r="L18">
        <v>0</v>
      </c>
      <c r="M18">
        <v>0</v>
      </c>
      <c r="N18">
        <v>0</v>
      </c>
      <c r="O18" t="s">
        <v>21</v>
      </c>
      <c r="P18" s="4">
        <v>0</v>
      </c>
      <c r="Q18" t="s">
        <v>125</v>
      </c>
      <c r="R18" s="4">
        <v>338.98820893460004</v>
      </c>
      <c r="S18" s="4">
        <v>0</v>
      </c>
      <c r="T18" t="s">
        <v>89</v>
      </c>
      <c r="U18" s="4">
        <v>0</v>
      </c>
      <c r="V18" s="4">
        <v>1</v>
      </c>
      <c r="W18" t="s">
        <v>124</v>
      </c>
      <c r="X18" s="4">
        <v>259.0218785262</v>
      </c>
      <c r="Y18" s="4">
        <v>0</v>
      </c>
      <c r="Z18" s="7" t="s">
        <v>89</v>
      </c>
      <c r="AA18" s="4">
        <v>0</v>
      </c>
      <c r="AB18" s="125" t="s">
        <v>127</v>
      </c>
      <c r="AC18" s="4" t="s">
        <v>89</v>
      </c>
      <c r="AD18" s="4" t="s">
        <v>126</v>
      </c>
      <c r="AE18" s="126" t="s">
        <v>89</v>
      </c>
    </row>
    <row r="19" spans="1:31" ht="19.2" customHeight="1" x14ac:dyDescent="0.3">
      <c r="A19" s="50">
        <v>33</v>
      </c>
      <c r="B19" s="6" t="s">
        <v>130</v>
      </c>
      <c r="C19" t="s">
        <v>17</v>
      </c>
      <c r="D19" s="4">
        <v>1</v>
      </c>
      <c r="E19" t="s">
        <v>30</v>
      </c>
      <c r="F19" s="3" t="s">
        <v>59</v>
      </c>
      <c r="G19" s="9" t="s">
        <v>131</v>
      </c>
      <c r="H19" t="s">
        <v>70</v>
      </c>
      <c r="I19" t="s">
        <v>71</v>
      </c>
      <c r="J19">
        <v>1</v>
      </c>
      <c r="K19">
        <v>0</v>
      </c>
      <c r="L19">
        <v>0</v>
      </c>
      <c r="M19">
        <v>0</v>
      </c>
      <c r="N19">
        <v>0</v>
      </c>
      <c r="O19" t="s">
        <v>22</v>
      </c>
      <c r="P19" s="4">
        <v>1</v>
      </c>
      <c r="Q19" t="s">
        <v>101</v>
      </c>
      <c r="R19" s="4">
        <v>191.01916261150001</v>
      </c>
      <c r="S19" s="4">
        <v>0</v>
      </c>
      <c r="T19" t="s">
        <v>62</v>
      </c>
      <c r="U19" s="4">
        <v>743.07543707299999</v>
      </c>
      <c r="V19" s="4">
        <v>0</v>
      </c>
      <c r="W19" t="s">
        <v>132</v>
      </c>
      <c r="X19" s="4">
        <v>145.01368330310001</v>
      </c>
      <c r="Y19" s="4">
        <v>0</v>
      </c>
      <c r="Z19" t="s">
        <v>64</v>
      </c>
      <c r="AA19" s="4">
        <v>744.08326210510006</v>
      </c>
      <c r="AB19" s="125" t="s">
        <v>102</v>
      </c>
      <c r="AC19" s="4" t="s">
        <v>66</v>
      </c>
      <c r="AD19" s="4" t="s">
        <v>133</v>
      </c>
      <c r="AE19" s="126" t="s">
        <v>68</v>
      </c>
    </row>
    <row r="20" spans="1:31" x14ac:dyDescent="0.3">
      <c r="A20" s="7">
        <v>31</v>
      </c>
      <c r="B20" s="6" t="s">
        <v>134</v>
      </c>
      <c r="C20" t="s">
        <v>18</v>
      </c>
      <c r="D20" s="4">
        <v>1</v>
      </c>
      <c r="E20" t="s">
        <v>30</v>
      </c>
      <c r="F20" s="9" t="s">
        <v>135</v>
      </c>
      <c r="G20" s="9" t="s">
        <v>136</v>
      </c>
      <c r="H20" t="s">
        <v>70</v>
      </c>
      <c r="I20" t="s">
        <v>71</v>
      </c>
      <c r="J20">
        <v>-1</v>
      </c>
      <c r="K20">
        <v>0</v>
      </c>
      <c r="L20">
        <v>1</v>
      </c>
      <c r="M20">
        <v>-1</v>
      </c>
      <c r="N20">
        <v>0</v>
      </c>
      <c r="O20" t="s">
        <v>29</v>
      </c>
      <c r="P20" s="4">
        <v>1</v>
      </c>
      <c r="Q20" t="s">
        <v>72</v>
      </c>
      <c r="R20" s="4">
        <v>133.01368330310001</v>
      </c>
      <c r="S20" s="4">
        <v>0</v>
      </c>
      <c r="T20" t="s">
        <v>62</v>
      </c>
      <c r="U20" s="4">
        <v>743.07543707299999</v>
      </c>
      <c r="V20" s="4">
        <v>0</v>
      </c>
      <c r="W20" t="s">
        <v>74</v>
      </c>
      <c r="X20" s="4">
        <v>87.008203994699997</v>
      </c>
      <c r="Y20" s="4">
        <v>12</v>
      </c>
      <c r="Z20" t="s">
        <v>64</v>
      </c>
      <c r="AA20" s="4">
        <v>744.08326210510006</v>
      </c>
      <c r="AB20" s="125" t="s">
        <v>76</v>
      </c>
      <c r="AC20" s="4" t="s">
        <v>66</v>
      </c>
      <c r="AD20" s="4" t="s">
        <v>78</v>
      </c>
      <c r="AE20" s="126" t="s">
        <v>68</v>
      </c>
    </row>
    <row r="24" spans="1:31" x14ac:dyDescent="0.3">
      <c r="I24" s="117"/>
      <c r="J24" s="119"/>
      <c r="K24" s="117"/>
      <c r="L24" s="117"/>
      <c r="M24" s="117"/>
      <c r="N24" s="117"/>
    </row>
    <row r="26" spans="1:31" x14ac:dyDescent="0.3">
      <c r="J26" s="118"/>
    </row>
    <row r="27" spans="1:31" x14ac:dyDescent="0.3">
      <c r="J27" s="118"/>
    </row>
    <row r="29" spans="1:31" x14ac:dyDescent="0.3">
      <c r="D29" s="116"/>
      <c r="J29" s="118"/>
    </row>
    <row r="30" spans="1:31" x14ac:dyDescent="0.3">
      <c r="D30" s="6"/>
      <c r="E30" s="6"/>
      <c r="F30" s="6"/>
      <c r="G30" s="6"/>
    </row>
    <row r="31" spans="1:31" x14ac:dyDescent="0.3">
      <c r="D31" s="116"/>
    </row>
  </sheetData>
  <phoneticPr fontId="13" type="noConversion"/>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CCDE33-56FE-40FE-ACD9-75F3DBCDC78B}">
  <dimension ref="A1:AF1861"/>
  <sheetViews>
    <sheetView topLeftCell="I1820" zoomScale="70" zoomScaleNormal="70" workbookViewId="0">
      <selection activeCell="AA1861" sqref="AA1861"/>
    </sheetView>
  </sheetViews>
  <sheetFormatPr defaultRowHeight="14.4" x14ac:dyDescent="0.3"/>
  <sheetData>
    <row r="1" spans="1:28" x14ac:dyDescent="0.3">
      <c r="A1" s="257" t="s">
        <v>623</v>
      </c>
      <c r="B1" s="257" t="s">
        <v>624</v>
      </c>
      <c r="C1" s="257" t="s">
        <v>760</v>
      </c>
      <c r="D1" s="257" t="s">
        <v>761</v>
      </c>
      <c r="E1" s="257" t="s">
        <v>762</v>
      </c>
      <c r="F1" s="257" t="s">
        <v>763</v>
      </c>
      <c r="G1" s="257" t="s">
        <v>764</v>
      </c>
      <c r="H1" s="257" t="s">
        <v>765</v>
      </c>
      <c r="I1" s="257" t="s">
        <v>631</v>
      </c>
      <c r="J1" s="257" t="s">
        <v>632</v>
      </c>
      <c r="K1" s="257" t="s">
        <v>633</v>
      </c>
      <c r="L1" s="257" t="s">
        <v>634</v>
      </c>
      <c r="M1" s="257" t="s">
        <v>635</v>
      </c>
      <c r="N1" s="285" t="s">
        <v>636</v>
      </c>
      <c r="O1" s="257" t="s">
        <v>637</v>
      </c>
      <c r="P1" s="257" t="s">
        <v>638</v>
      </c>
      <c r="Q1" s="257" t="s">
        <v>639</v>
      </c>
      <c r="R1" s="257" t="s">
        <v>640</v>
      </c>
      <c r="S1" s="257" t="s">
        <v>641</v>
      </c>
      <c r="T1" s="257" t="s">
        <v>642</v>
      </c>
      <c r="U1" s="257" t="s">
        <v>643</v>
      </c>
      <c r="V1" s="257" t="s">
        <v>644</v>
      </c>
      <c r="W1" s="257" t="s">
        <v>645</v>
      </c>
      <c r="X1" s="114" t="s">
        <v>646</v>
      </c>
      <c r="Y1" s="257" t="s">
        <v>647</v>
      </c>
      <c r="Z1" s="114" t="s">
        <v>648</v>
      </c>
      <c r="AA1" s="286" t="s">
        <v>766</v>
      </c>
      <c r="AB1" s="259" t="s">
        <v>652</v>
      </c>
    </row>
    <row r="2" spans="1:28" x14ac:dyDescent="0.3">
      <c r="A2" s="15" t="s">
        <v>13</v>
      </c>
      <c r="B2" s="265" t="s">
        <v>271</v>
      </c>
      <c r="C2" s="47">
        <v>-4.5433022551708104</v>
      </c>
      <c r="D2" s="47">
        <v>-4.52395576242668</v>
      </c>
      <c r="E2" s="47">
        <v>-4.6187792445326901</v>
      </c>
      <c r="F2" s="47">
        <v>-4.4583674207991004</v>
      </c>
      <c r="G2" s="47">
        <v>-4.4583674207991004</v>
      </c>
      <c r="H2" s="287">
        <f t="shared" ref="H2:H65" si="0">ABS(G2)</f>
        <v>4.4583674207991004</v>
      </c>
      <c r="I2" s="4" t="b">
        <f t="shared" ref="I2:I65" si="1">H2&gt;1.131</f>
        <v>1</v>
      </c>
      <c r="J2" s="4" t="b">
        <f t="shared" ref="J2:J65" si="2">H2&gt;(1.131/2)</f>
        <v>1</v>
      </c>
      <c r="K2" s="26" t="str">
        <f t="shared" ref="K2:K65" si="3">IF(AND(C2&lt;0,I2=TRUE),"inhibitor",IF(AND(C2&gt;0,I2=TRUE),"activator",))</f>
        <v>inhibitor</v>
      </c>
      <c r="L2" s="26" t="str">
        <f t="shared" ref="L2:L65" si="4">IF(AND(OR(K2="inhibitor",K2="activator"),H2&gt;2),"strong",)</f>
        <v>strong</v>
      </c>
      <c r="M2" s="26" t="str">
        <f t="shared" ref="M2:M65" si="5">IF(AND(OR(K2="inhibitor",K2="activator"),AND(S2=0,T2=0,V2=0)),"novel",IF(OR(K2="inhibitor",K2="activator"),"known",""))</f>
        <v>novel</v>
      </c>
      <c r="N2" s="288">
        <v>0</v>
      </c>
      <c r="O2" s="4">
        <v>0</v>
      </c>
      <c r="P2" s="75">
        <f t="shared" ref="P2:P65" si="6">IF(OR(S2&lt;&gt;0,T2&lt;&gt;0,U2&lt;&gt;0),1,0)</f>
        <v>0</v>
      </c>
      <c r="Q2" s="75">
        <f t="shared" ref="Q2:Q65" si="7">IF(AND(S2&lt;&gt;0,T2=0),1,0)</f>
        <v>0</v>
      </c>
      <c r="R2" s="75">
        <f t="shared" ref="R2:R65" si="8">IF(AND(S2=0,T2&lt;&gt;0),1,0)</f>
        <v>0</v>
      </c>
      <c r="S2" s="4">
        <v>0</v>
      </c>
      <c r="T2" s="4">
        <v>0</v>
      </c>
      <c r="U2" s="4">
        <f t="shared" ref="U2:U65" si="9">IF(AND(S2&lt;&gt;0,T2&lt;&gt;0),1,0)</f>
        <v>0</v>
      </c>
      <c r="V2" s="4">
        <v>0</v>
      </c>
      <c r="W2" s="49">
        <v>0</v>
      </c>
      <c r="X2" s="4">
        <v>2</v>
      </c>
      <c r="Y2" s="118" t="s">
        <v>26</v>
      </c>
      <c r="Z2" s="118" t="s">
        <v>31</v>
      </c>
      <c r="AA2" s="289">
        <v>0</v>
      </c>
      <c r="AB2" s="81" t="str">
        <f>A2&amp;"-"&amp;B2</f>
        <v>AceA-f1p</v>
      </c>
    </row>
    <row r="3" spans="1:28" x14ac:dyDescent="0.3">
      <c r="A3" s="15" t="s">
        <v>13</v>
      </c>
      <c r="B3" s="265" t="s">
        <v>94</v>
      </c>
      <c r="C3" s="47">
        <v>-3.4007954508454499</v>
      </c>
      <c r="D3" s="47">
        <v>-3.3776103724613802</v>
      </c>
      <c r="E3" s="47">
        <v>-3.5486832181571799</v>
      </c>
      <c r="F3" s="47">
        <v>-3.2576344361537899</v>
      </c>
      <c r="G3" s="47">
        <v>-3.2576344361537899</v>
      </c>
      <c r="H3" s="287">
        <f t="shared" si="0"/>
        <v>3.2576344361537899</v>
      </c>
      <c r="I3" s="4" t="b">
        <f t="shared" si="1"/>
        <v>1</v>
      </c>
      <c r="J3" s="4" t="b">
        <f t="shared" si="2"/>
        <v>1</v>
      </c>
      <c r="K3" s="26" t="str">
        <f t="shared" si="3"/>
        <v>inhibitor</v>
      </c>
      <c r="L3" s="26" t="str">
        <f t="shared" si="4"/>
        <v>strong</v>
      </c>
      <c r="M3" s="26" t="str">
        <f t="shared" si="5"/>
        <v>novel</v>
      </c>
      <c r="N3" s="288">
        <v>0</v>
      </c>
      <c r="O3" s="4">
        <v>0</v>
      </c>
      <c r="P3" s="75">
        <f t="shared" si="6"/>
        <v>0</v>
      </c>
      <c r="Q3" s="75">
        <f t="shared" si="7"/>
        <v>0</v>
      </c>
      <c r="R3" s="75">
        <f t="shared" si="8"/>
        <v>0</v>
      </c>
      <c r="S3" s="4">
        <v>0</v>
      </c>
      <c r="T3" s="4">
        <v>0</v>
      </c>
      <c r="U3" s="4">
        <f t="shared" si="9"/>
        <v>0</v>
      </c>
      <c r="V3" s="4">
        <v>0</v>
      </c>
      <c r="W3" s="49">
        <v>0</v>
      </c>
      <c r="X3" s="4">
        <v>2</v>
      </c>
      <c r="Y3" s="118" t="s">
        <v>26</v>
      </c>
      <c r="Z3" s="118" t="s">
        <v>31</v>
      </c>
      <c r="AA3" s="289">
        <v>0.25</v>
      </c>
      <c r="AB3" s="81" t="str">
        <f t="shared" ref="AB3:AB66" si="10">A3&amp;"-"&amp;B3</f>
        <v>AceA-oaa</v>
      </c>
    </row>
    <row r="4" spans="1:28" x14ac:dyDescent="0.3">
      <c r="A4" s="15" t="s">
        <v>114</v>
      </c>
      <c r="B4" s="265" t="s">
        <v>195</v>
      </c>
      <c r="C4" s="47">
        <v>-3.29064112579429</v>
      </c>
      <c r="D4" s="47">
        <v>-3.3260945730964901</v>
      </c>
      <c r="E4" s="47">
        <v>-3.4286643067370299</v>
      </c>
      <c r="F4" s="47">
        <v>-3.1615972117379898</v>
      </c>
      <c r="G4" s="47">
        <v>-3.1615972117379898</v>
      </c>
      <c r="H4" s="287">
        <f t="shared" si="0"/>
        <v>3.1615972117379898</v>
      </c>
      <c r="I4" s="4" t="b">
        <f t="shared" si="1"/>
        <v>1</v>
      </c>
      <c r="J4" s="4" t="b">
        <f t="shared" si="2"/>
        <v>1</v>
      </c>
      <c r="K4" s="26" t="str">
        <f t="shared" si="3"/>
        <v>inhibitor</v>
      </c>
      <c r="L4" s="26" t="str">
        <f t="shared" si="4"/>
        <v>strong</v>
      </c>
      <c r="M4" s="26" t="str">
        <f t="shared" si="5"/>
        <v>novel</v>
      </c>
      <c r="N4" s="288">
        <v>0</v>
      </c>
      <c r="O4" s="4">
        <v>0</v>
      </c>
      <c r="P4" s="75">
        <f t="shared" si="6"/>
        <v>0</v>
      </c>
      <c r="Q4" s="75">
        <f t="shared" si="7"/>
        <v>0</v>
      </c>
      <c r="R4" s="75">
        <f t="shared" si="8"/>
        <v>0</v>
      </c>
      <c r="S4" s="4">
        <v>0</v>
      </c>
      <c r="T4" s="4">
        <v>0</v>
      </c>
      <c r="U4" s="4">
        <f t="shared" si="9"/>
        <v>0</v>
      </c>
      <c r="V4" s="4">
        <v>0</v>
      </c>
      <c r="W4" s="49">
        <v>0</v>
      </c>
      <c r="X4" s="4">
        <v>2</v>
      </c>
      <c r="Y4" s="118" t="s">
        <v>25</v>
      </c>
      <c r="Z4" s="118" t="s">
        <v>30</v>
      </c>
      <c r="AA4" s="289">
        <v>0.75718799999999997</v>
      </c>
      <c r="AB4" s="81" t="str">
        <f t="shared" si="10"/>
        <v>AckA-gmp</v>
      </c>
    </row>
    <row r="5" spans="1:28" x14ac:dyDescent="0.3">
      <c r="A5" s="15" t="s">
        <v>7</v>
      </c>
      <c r="B5" s="265" t="s">
        <v>396</v>
      </c>
      <c r="C5" s="47">
        <v>-3.7586156729801901</v>
      </c>
      <c r="D5" s="47">
        <v>-3.45921236510106</v>
      </c>
      <c r="E5" s="47">
        <v>-4.3747154601621796</v>
      </c>
      <c r="F5" s="47">
        <v>-2.92725648319096</v>
      </c>
      <c r="G5" s="47">
        <v>-2.92725648319096</v>
      </c>
      <c r="H5" s="287">
        <f t="shared" si="0"/>
        <v>2.92725648319096</v>
      </c>
      <c r="I5" s="4" t="b">
        <f t="shared" si="1"/>
        <v>1</v>
      </c>
      <c r="J5" s="4" t="b">
        <f t="shared" si="2"/>
        <v>1</v>
      </c>
      <c r="K5" s="26" t="str">
        <f t="shared" si="3"/>
        <v>inhibitor</v>
      </c>
      <c r="L5" s="26" t="str">
        <f t="shared" si="4"/>
        <v>strong</v>
      </c>
      <c r="M5" s="26" t="str">
        <f t="shared" si="5"/>
        <v>novel</v>
      </c>
      <c r="N5" s="288">
        <v>0</v>
      </c>
      <c r="O5" s="4">
        <v>0</v>
      </c>
      <c r="P5" s="75">
        <f t="shared" si="6"/>
        <v>0</v>
      </c>
      <c r="Q5" s="75">
        <f t="shared" si="7"/>
        <v>0</v>
      </c>
      <c r="R5" s="75">
        <f t="shared" si="8"/>
        <v>0</v>
      </c>
      <c r="S5" s="4">
        <v>0</v>
      </c>
      <c r="T5" s="4">
        <v>0</v>
      </c>
      <c r="U5" s="4">
        <f t="shared" si="9"/>
        <v>0</v>
      </c>
      <c r="V5" s="4">
        <v>0</v>
      </c>
      <c r="W5" s="49">
        <v>0</v>
      </c>
      <c r="X5" s="4">
        <v>2</v>
      </c>
      <c r="Y5" s="118" t="s">
        <v>20</v>
      </c>
      <c r="Z5" s="118" t="s">
        <v>30</v>
      </c>
      <c r="AA5" s="289">
        <v>0</v>
      </c>
      <c r="AB5" s="81" t="str">
        <f t="shared" si="10"/>
        <v>PykF-spermi</v>
      </c>
    </row>
    <row r="6" spans="1:28" x14ac:dyDescent="0.3">
      <c r="A6" s="15" t="s">
        <v>114</v>
      </c>
      <c r="B6" s="265" t="s">
        <v>199</v>
      </c>
      <c r="C6" s="47">
        <v>-3.5837214924768399</v>
      </c>
      <c r="D6" s="47">
        <v>-3.2106321251306</v>
      </c>
      <c r="E6" s="47">
        <v>-4.3260945730964897</v>
      </c>
      <c r="F6" s="47">
        <v>-2.88999545828981</v>
      </c>
      <c r="G6" s="47">
        <v>-2.88999545828981</v>
      </c>
      <c r="H6" s="287">
        <f t="shared" si="0"/>
        <v>2.88999545828981</v>
      </c>
      <c r="I6" s="4" t="b">
        <f t="shared" si="1"/>
        <v>1</v>
      </c>
      <c r="J6" s="4" t="b">
        <f t="shared" si="2"/>
        <v>1</v>
      </c>
      <c r="K6" s="26" t="str">
        <f t="shared" si="3"/>
        <v>inhibitor</v>
      </c>
      <c r="L6" s="26" t="str">
        <f t="shared" si="4"/>
        <v>strong</v>
      </c>
      <c r="M6" s="26" t="str">
        <f t="shared" si="5"/>
        <v>novel</v>
      </c>
      <c r="N6" s="288">
        <v>0</v>
      </c>
      <c r="O6" s="4">
        <v>0</v>
      </c>
      <c r="P6" s="75">
        <f t="shared" si="6"/>
        <v>0</v>
      </c>
      <c r="Q6" s="75">
        <f t="shared" si="7"/>
        <v>0</v>
      </c>
      <c r="R6" s="75">
        <f t="shared" si="8"/>
        <v>0</v>
      </c>
      <c r="S6" s="4">
        <v>0</v>
      </c>
      <c r="T6" s="4">
        <v>0</v>
      </c>
      <c r="U6" s="4">
        <f t="shared" si="9"/>
        <v>0</v>
      </c>
      <c r="V6" s="4">
        <v>0</v>
      </c>
      <c r="W6" s="49">
        <v>0</v>
      </c>
      <c r="X6" s="4">
        <v>2</v>
      </c>
      <c r="Y6" s="118" t="s">
        <v>25</v>
      </c>
      <c r="Z6" s="118" t="s">
        <v>30</v>
      </c>
      <c r="AA6" s="289">
        <v>0.90340900000000002</v>
      </c>
      <c r="AB6" s="81" t="str">
        <f t="shared" si="10"/>
        <v>AckA-gtp</v>
      </c>
    </row>
    <row r="7" spans="1:28" x14ac:dyDescent="0.3">
      <c r="A7" s="15" t="s">
        <v>1</v>
      </c>
      <c r="B7" s="265" t="s">
        <v>133</v>
      </c>
      <c r="C7" s="47">
        <v>-2.8295323696307801</v>
      </c>
      <c r="D7" s="47">
        <v>-2.8314374808445799</v>
      </c>
      <c r="E7" s="47">
        <v>-2.8706482013553698</v>
      </c>
      <c r="F7" s="47">
        <v>-2.7825172910767</v>
      </c>
      <c r="G7" s="47">
        <v>-2.7825172910767</v>
      </c>
      <c r="H7" s="287">
        <f t="shared" si="0"/>
        <v>2.7825172910767</v>
      </c>
      <c r="I7" s="4" t="b">
        <f t="shared" si="1"/>
        <v>1</v>
      </c>
      <c r="J7" s="4" t="b">
        <f t="shared" si="2"/>
        <v>1</v>
      </c>
      <c r="K7" s="26" t="str">
        <f t="shared" si="3"/>
        <v>inhibitor</v>
      </c>
      <c r="L7" s="26" t="str">
        <f t="shared" si="4"/>
        <v>strong</v>
      </c>
      <c r="M7" s="26" t="str">
        <f t="shared" si="5"/>
        <v>novel</v>
      </c>
      <c r="N7" s="288">
        <v>0</v>
      </c>
      <c r="O7" s="4">
        <v>0</v>
      </c>
      <c r="P7" s="75">
        <f t="shared" si="6"/>
        <v>0</v>
      </c>
      <c r="Q7" s="75">
        <f t="shared" si="7"/>
        <v>0</v>
      </c>
      <c r="R7" s="75">
        <f t="shared" si="8"/>
        <v>0</v>
      </c>
      <c r="S7" s="4">
        <v>0</v>
      </c>
      <c r="T7" s="4">
        <v>0</v>
      </c>
      <c r="U7" s="4">
        <f t="shared" si="9"/>
        <v>0</v>
      </c>
      <c r="V7" s="4">
        <v>0</v>
      </c>
      <c r="W7" s="49">
        <v>0</v>
      </c>
      <c r="X7" s="4">
        <v>2</v>
      </c>
      <c r="Y7" s="118" t="s">
        <v>20</v>
      </c>
      <c r="Z7" s="118" t="s">
        <v>30</v>
      </c>
      <c r="AA7" s="289">
        <v>0.538462</v>
      </c>
      <c r="AB7" s="81" t="str">
        <f t="shared" si="10"/>
        <v>MaeA-akg</v>
      </c>
    </row>
    <row r="8" spans="1:28" x14ac:dyDescent="0.3">
      <c r="A8" s="15" t="s">
        <v>7</v>
      </c>
      <c r="B8" s="265" t="s">
        <v>264</v>
      </c>
      <c r="C8" s="47">
        <v>-2.4940936470142399</v>
      </c>
      <c r="D8" s="47">
        <v>-2.4854189245684002</v>
      </c>
      <c r="E8" s="47">
        <v>-2.6945957264006801</v>
      </c>
      <c r="F8" s="47">
        <v>-2.3066753705128198</v>
      </c>
      <c r="G8" s="47">
        <v>-2.3066753705128198</v>
      </c>
      <c r="H8" s="287">
        <f t="shared" si="0"/>
        <v>2.3066753705128198</v>
      </c>
      <c r="I8" s="4" t="b">
        <f t="shared" si="1"/>
        <v>1</v>
      </c>
      <c r="J8" s="4" t="b">
        <f t="shared" si="2"/>
        <v>1</v>
      </c>
      <c r="K8" s="26" t="str">
        <f t="shared" si="3"/>
        <v>inhibitor</v>
      </c>
      <c r="L8" s="26" t="str">
        <f t="shared" si="4"/>
        <v>strong</v>
      </c>
      <c r="M8" s="26" t="str">
        <f t="shared" si="5"/>
        <v>novel</v>
      </c>
      <c r="N8" s="288">
        <v>0</v>
      </c>
      <c r="O8" s="4">
        <v>0</v>
      </c>
      <c r="P8" s="75">
        <f t="shared" si="6"/>
        <v>0</v>
      </c>
      <c r="Q8" s="75">
        <f t="shared" si="7"/>
        <v>0</v>
      </c>
      <c r="R8" s="75">
        <f t="shared" si="8"/>
        <v>0</v>
      </c>
      <c r="S8" s="4">
        <v>0</v>
      </c>
      <c r="T8" s="4">
        <v>0</v>
      </c>
      <c r="U8" s="4">
        <f t="shared" si="9"/>
        <v>0</v>
      </c>
      <c r="V8" s="4">
        <v>0</v>
      </c>
      <c r="W8" s="49">
        <v>0</v>
      </c>
      <c r="X8" s="4">
        <v>2</v>
      </c>
      <c r="Y8" s="118" t="s">
        <v>20</v>
      </c>
      <c r="Z8" s="118" t="s">
        <v>30</v>
      </c>
      <c r="AA8" s="289">
        <v>0.64490899999999995</v>
      </c>
      <c r="AB8" s="81" t="str">
        <f t="shared" si="10"/>
        <v>PykF-dttp</v>
      </c>
    </row>
    <row r="9" spans="1:28" x14ac:dyDescent="0.3">
      <c r="A9" s="15" t="s">
        <v>114</v>
      </c>
      <c r="B9" s="265" t="s">
        <v>113</v>
      </c>
      <c r="C9" s="47">
        <v>-2.8786142204235401</v>
      </c>
      <c r="D9" s="47">
        <v>-2.9528243697015699</v>
      </c>
      <c r="E9" s="47">
        <v>-3.5939299484602598</v>
      </c>
      <c r="F9" s="47">
        <v>-2.30190998681599</v>
      </c>
      <c r="G9" s="47">
        <v>-2.30190998681599</v>
      </c>
      <c r="H9" s="287">
        <f t="shared" si="0"/>
        <v>2.30190998681599</v>
      </c>
      <c r="I9" s="4" t="b">
        <f t="shared" si="1"/>
        <v>1</v>
      </c>
      <c r="J9" s="4" t="b">
        <f t="shared" si="2"/>
        <v>1</v>
      </c>
      <c r="K9" s="26" t="str">
        <f t="shared" si="3"/>
        <v>inhibitor</v>
      </c>
      <c r="L9" s="26" t="str">
        <f t="shared" si="4"/>
        <v>strong</v>
      </c>
      <c r="M9" s="26" t="str">
        <f t="shared" si="5"/>
        <v>novel</v>
      </c>
      <c r="N9" s="288">
        <v>0</v>
      </c>
      <c r="O9" s="4">
        <v>0</v>
      </c>
      <c r="P9" s="75">
        <f t="shared" si="6"/>
        <v>0</v>
      </c>
      <c r="Q9" s="75">
        <f t="shared" si="7"/>
        <v>0</v>
      </c>
      <c r="R9" s="75">
        <f t="shared" si="8"/>
        <v>0</v>
      </c>
      <c r="S9" s="4">
        <v>0</v>
      </c>
      <c r="T9" s="4">
        <v>0</v>
      </c>
      <c r="U9" s="4">
        <f t="shared" si="9"/>
        <v>0</v>
      </c>
      <c r="V9" s="4">
        <v>0</v>
      </c>
      <c r="W9" s="49">
        <v>0</v>
      </c>
      <c r="X9" s="4">
        <v>2</v>
      </c>
      <c r="Y9" s="118" t="s">
        <v>25</v>
      </c>
      <c r="Z9" s="118" t="s">
        <v>30</v>
      </c>
      <c r="AA9" s="289">
        <v>0.230769</v>
      </c>
      <c r="AB9" s="81" t="str">
        <f t="shared" si="10"/>
        <v>AckA-gap</v>
      </c>
    </row>
    <row r="10" spans="1:28" x14ac:dyDescent="0.3">
      <c r="A10" s="15" t="s">
        <v>134</v>
      </c>
      <c r="B10" s="265" t="s">
        <v>98</v>
      </c>
      <c r="C10" s="47">
        <v>-2.3538762062094301</v>
      </c>
      <c r="D10" s="47">
        <v>-2.3064591827510301</v>
      </c>
      <c r="E10" s="47">
        <v>-2.3891413897339802</v>
      </c>
      <c r="F10" s="47">
        <v>-2.26496197851325</v>
      </c>
      <c r="G10" s="47">
        <v>-2.26496197851325</v>
      </c>
      <c r="H10" s="287">
        <f t="shared" si="0"/>
        <v>2.26496197851325</v>
      </c>
      <c r="I10" s="4" t="b">
        <f t="shared" si="1"/>
        <v>1</v>
      </c>
      <c r="J10" s="4" t="b">
        <f t="shared" si="2"/>
        <v>1</v>
      </c>
      <c r="K10" s="26" t="str">
        <f t="shared" si="3"/>
        <v>inhibitor</v>
      </c>
      <c r="L10" s="26" t="str">
        <f t="shared" si="4"/>
        <v>strong</v>
      </c>
      <c r="M10" s="26" t="str">
        <f t="shared" si="5"/>
        <v>known</v>
      </c>
      <c r="N10" s="288">
        <v>0</v>
      </c>
      <c r="O10" s="4">
        <v>0</v>
      </c>
      <c r="P10" s="75">
        <f t="shared" si="6"/>
        <v>1</v>
      </c>
      <c r="Q10" s="75">
        <f t="shared" si="7"/>
        <v>0</v>
      </c>
      <c r="R10" s="75">
        <f t="shared" si="8"/>
        <v>0</v>
      </c>
      <c r="S10" s="4">
        <v>-1</v>
      </c>
      <c r="T10" s="4">
        <v>-1</v>
      </c>
      <c r="U10" s="4">
        <f t="shared" si="9"/>
        <v>1</v>
      </c>
      <c r="V10" s="4">
        <v>0</v>
      </c>
      <c r="W10" s="49">
        <v>0</v>
      </c>
      <c r="X10" s="4">
        <v>1</v>
      </c>
      <c r="Y10" s="118" t="s">
        <v>29</v>
      </c>
      <c r="Z10" s="118" t="s">
        <v>30</v>
      </c>
      <c r="AA10" s="289">
        <v>0.43051800000000001</v>
      </c>
      <c r="AB10" s="81" t="str">
        <f t="shared" si="10"/>
        <v>MaeB-accoa</v>
      </c>
    </row>
    <row r="11" spans="1:28" x14ac:dyDescent="0.3">
      <c r="A11" s="15" t="s">
        <v>134</v>
      </c>
      <c r="B11" s="265" t="s">
        <v>110</v>
      </c>
      <c r="C11" s="47">
        <v>-2.7708932386240899</v>
      </c>
      <c r="D11" s="47">
        <v>-2.54867732488063</v>
      </c>
      <c r="E11" s="47">
        <v>-3.0526422766211398</v>
      </c>
      <c r="F11" s="47">
        <v>-2.2031016594586599</v>
      </c>
      <c r="G11" s="47">
        <v>-2.2031016594586599</v>
      </c>
      <c r="H11" s="287">
        <f t="shared" si="0"/>
        <v>2.2031016594586599</v>
      </c>
      <c r="I11" s="4" t="b">
        <f t="shared" si="1"/>
        <v>1</v>
      </c>
      <c r="J11" s="4" t="b">
        <f t="shared" si="2"/>
        <v>1</v>
      </c>
      <c r="K11" s="26" t="str">
        <f t="shared" si="3"/>
        <v>inhibitor</v>
      </c>
      <c r="L11" s="26" t="str">
        <f t="shared" si="4"/>
        <v>strong</v>
      </c>
      <c r="M11" s="26" t="str">
        <f t="shared" si="5"/>
        <v>novel</v>
      </c>
      <c r="N11" s="288">
        <v>0</v>
      </c>
      <c r="O11" s="4">
        <v>0</v>
      </c>
      <c r="P11" s="75">
        <f t="shared" si="6"/>
        <v>0</v>
      </c>
      <c r="Q11" s="75">
        <f t="shared" si="7"/>
        <v>0</v>
      </c>
      <c r="R11" s="75">
        <f t="shared" si="8"/>
        <v>0</v>
      </c>
      <c r="S11" s="4">
        <v>0</v>
      </c>
      <c r="T11" s="4">
        <v>0</v>
      </c>
      <c r="U11" s="4">
        <f t="shared" si="9"/>
        <v>0</v>
      </c>
      <c r="V11" s="4">
        <v>0</v>
      </c>
      <c r="W11" s="49">
        <v>0</v>
      </c>
      <c r="X11" s="4">
        <v>1</v>
      </c>
      <c r="Y11" s="118" t="s">
        <v>29</v>
      </c>
      <c r="Z11" s="118" t="s">
        <v>30</v>
      </c>
      <c r="AA11" s="289">
        <v>0.47509600000000002</v>
      </c>
      <c r="AB11" s="81" t="str">
        <f t="shared" si="10"/>
        <v>MaeB-amp</v>
      </c>
    </row>
    <row r="12" spans="1:28" x14ac:dyDescent="0.3">
      <c r="A12" s="15" t="s">
        <v>114</v>
      </c>
      <c r="B12" s="265" t="s">
        <v>214</v>
      </c>
      <c r="C12" s="47">
        <v>-2.19212772526024</v>
      </c>
      <c r="D12" s="47">
        <v>-2.1976200151476801</v>
      </c>
      <c r="E12" s="47">
        <v>-2.2638102948421399</v>
      </c>
      <c r="F12" s="47">
        <v>-2.11893991710456</v>
      </c>
      <c r="G12" s="47">
        <v>-2.11893991710456</v>
      </c>
      <c r="H12" s="287">
        <f t="shared" si="0"/>
        <v>2.11893991710456</v>
      </c>
      <c r="I12" s="4" t="b">
        <f t="shared" si="1"/>
        <v>1</v>
      </c>
      <c r="J12" s="4" t="b">
        <f t="shared" si="2"/>
        <v>1</v>
      </c>
      <c r="K12" s="26" t="str">
        <f t="shared" si="3"/>
        <v>inhibitor</v>
      </c>
      <c r="L12" s="26" t="str">
        <f t="shared" si="4"/>
        <v>strong</v>
      </c>
      <c r="M12" s="26" t="str">
        <f t="shared" si="5"/>
        <v>novel</v>
      </c>
      <c r="N12" s="288">
        <v>0</v>
      </c>
      <c r="O12" s="4">
        <v>0</v>
      </c>
      <c r="P12" s="75">
        <f t="shared" si="6"/>
        <v>0</v>
      </c>
      <c r="Q12" s="75">
        <f t="shared" si="7"/>
        <v>0</v>
      </c>
      <c r="R12" s="75">
        <f t="shared" si="8"/>
        <v>0</v>
      </c>
      <c r="S12" s="4">
        <v>0</v>
      </c>
      <c r="T12" s="4">
        <v>0</v>
      </c>
      <c r="U12" s="4">
        <f t="shared" si="9"/>
        <v>0</v>
      </c>
      <c r="V12" s="4">
        <v>0</v>
      </c>
      <c r="W12" s="49">
        <v>0</v>
      </c>
      <c r="X12" s="4">
        <v>2</v>
      </c>
      <c r="Y12" s="118" t="s">
        <v>25</v>
      </c>
      <c r="Z12" s="118" t="s">
        <v>30</v>
      </c>
      <c r="AA12" s="289">
        <v>0.78807899999999997</v>
      </c>
      <c r="AB12" s="81" t="str">
        <f t="shared" si="10"/>
        <v>AckA-imp</v>
      </c>
    </row>
    <row r="13" spans="1:28" x14ac:dyDescent="0.3">
      <c r="A13" s="15" t="s">
        <v>13</v>
      </c>
      <c r="B13" s="265" t="s">
        <v>222</v>
      </c>
      <c r="C13" s="47">
        <v>-2.3593559456836499</v>
      </c>
      <c r="D13" s="47">
        <v>-2.49370743738426</v>
      </c>
      <c r="E13" s="47">
        <v>-2.5099176645655201</v>
      </c>
      <c r="F13" s="47">
        <v>-2.05720734631414</v>
      </c>
      <c r="G13" s="47">
        <v>-2.05720734631414</v>
      </c>
      <c r="H13" s="287">
        <f t="shared" si="0"/>
        <v>2.05720734631414</v>
      </c>
      <c r="I13" s="4" t="b">
        <f t="shared" si="1"/>
        <v>1</v>
      </c>
      <c r="J13" s="4" t="b">
        <f t="shared" si="2"/>
        <v>1</v>
      </c>
      <c r="K13" s="26" t="str">
        <f t="shared" si="3"/>
        <v>inhibitor</v>
      </c>
      <c r="L13" s="26" t="str">
        <f t="shared" si="4"/>
        <v>strong</v>
      </c>
      <c r="M13" s="26" t="str">
        <f t="shared" si="5"/>
        <v>novel</v>
      </c>
      <c r="N13" s="288">
        <v>0</v>
      </c>
      <c r="O13" s="4">
        <v>0</v>
      </c>
      <c r="P13" s="75">
        <f t="shared" si="6"/>
        <v>0</v>
      </c>
      <c r="Q13" s="75">
        <f t="shared" si="7"/>
        <v>0</v>
      </c>
      <c r="R13" s="75">
        <f t="shared" si="8"/>
        <v>0</v>
      </c>
      <c r="S13" s="4">
        <v>0</v>
      </c>
      <c r="T13" s="4">
        <v>0</v>
      </c>
      <c r="U13" s="4">
        <f t="shared" si="9"/>
        <v>0</v>
      </c>
      <c r="V13" s="4">
        <v>0</v>
      </c>
      <c r="W13" s="49">
        <v>0</v>
      </c>
      <c r="X13" s="4">
        <v>2</v>
      </c>
      <c r="Y13" s="118" t="s">
        <v>26</v>
      </c>
      <c r="Z13" s="118" t="s">
        <v>31</v>
      </c>
      <c r="AA13" s="289">
        <v>0.311475</v>
      </c>
      <c r="AB13" s="81" t="str">
        <f t="shared" si="10"/>
        <v>AceA-phepyr</v>
      </c>
    </row>
    <row r="14" spans="1:28" x14ac:dyDescent="0.3">
      <c r="A14" s="15" t="s">
        <v>13</v>
      </c>
      <c r="B14" s="265" t="s">
        <v>78</v>
      </c>
      <c r="C14" s="47">
        <v>-2.2910222614331599</v>
      </c>
      <c r="D14" s="47">
        <v>-2.2576344361537899</v>
      </c>
      <c r="E14" s="47">
        <v>-2.5491675917127599</v>
      </c>
      <c r="F14" s="47">
        <v>-2.05720734631414</v>
      </c>
      <c r="G14" s="47">
        <v>-2.05720734631414</v>
      </c>
      <c r="H14" s="287">
        <f t="shared" si="0"/>
        <v>2.05720734631414</v>
      </c>
      <c r="I14" s="4" t="b">
        <f t="shared" si="1"/>
        <v>1</v>
      </c>
      <c r="J14" s="4" t="b">
        <f t="shared" si="2"/>
        <v>1</v>
      </c>
      <c r="K14" s="26" t="str">
        <f t="shared" si="3"/>
        <v>inhibitor</v>
      </c>
      <c r="L14" s="26" t="str">
        <f t="shared" si="4"/>
        <v>strong</v>
      </c>
      <c r="M14" s="26" t="str">
        <f t="shared" si="5"/>
        <v>novel</v>
      </c>
      <c r="N14" s="288">
        <v>0</v>
      </c>
      <c r="O14" s="4">
        <v>0</v>
      </c>
      <c r="P14" s="75">
        <f t="shared" si="6"/>
        <v>0</v>
      </c>
      <c r="Q14" s="75">
        <f t="shared" si="7"/>
        <v>0</v>
      </c>
      <c r="R14" s="75">
        <f t="shared" si="8"/>
        <v>0</v>
      </c>
      <c r="S14" s="4">
        <v>0</v>
      </c>
      <c r="T14" s="4">
        <v>0</v>
      </c>
      <c r="U14" s="4">
        <f t="shared" si="9"/>
        <v>0</v>
      </c>
      <c r="V14" s="4">
        <v>0</v>
      </c>
      <c r="W14" s="49">
        <v>0</v>
      </c>
      <c r="X14" s="4">
        <v>2</v>
      </c>
      <c r="Y14" s="118" t="s">
        <v>26</v>
      </c>
      <c r="Z14" s="118" t="s">
        <v>31</v>
      </c>
      <c r="AA14" s="289">
        <v>0.730769</v>
      </c>
      <c r="AB14" s="81" t="str">
        <f t="shared" si="10"/>
        <v>AceA-pyr</v>
      </c>
    </row>
    <row r="15" spans="1:28" x14ac:dyDescent="0.3">
      <c r="A15" s="15" t="s">
        <v>134</v>
      </c>
      <c r="B15" s="265" t="s">
        <v>133</v>
      </c>
      <c r="C15" s="47">
        <v>-2.09102398108972</v>
      </c>
      <c r="D15" s="47">
        <v>-2.0703749321437699</v>
      </c>
      <c r="E15" s="47">
        <v>-2.1511575868598198</v>
      </c>
      <c r="F15" s="47">
        <v>-2.0143408972294399</v>
      </c>
      <c r="G15" s="47">
        <v>-2.0143408972294399</v>
      </c>
      <c r="H15" s="287">
        <f t="shared" si="0"/>
        <v>2.0143408972294399</v>
      </c>
      <c r="I15" s="4" t="b">
        <f t="shared" si="1"/>
        <v>1</v>
      </c>
      <c r="J15" s="4" t="b">
        <f t="shared" si="2"/>
        <v>1</v>
      </c>
      <c r="K15" s="26" t="str">
        <f t="shared" si="3"/>
        <v>inhibitor</v>
      </c>
      <c r="L15" s="26" t="str">
        <f t="shared" si="4"/>
        <v>strong</v>
      </c>
      <c r="M15" s="26" t="str">
        <f t="shared" si="5"/>
        <v>novel</v>
      </c>
      <c r="N15" s="288">
        <v>0</v>
      </c>
      <c r="O15" s="4">
        <v>0</v>
      </c>
      <c r="P15" s="75">
        <f t="shared" si="6"/>
        <v>0</v>
      </c>
      <c r="Q15" s="75">
        <f t="shared" si="7"/>
        <v>0</v>
      </c>
      <c r="R15" s="75">
        <f t="shared" si="8"/>
        <v>0</v>
      </c>
      <c r="S15" s="4">
        <v>0</v>
      </c>
      <c r="T15" s="4">
        <v>0</v>
      </c>
      <c r="U15" s="4">
        <f t="shared" si="9"/>
        <v>0</v>
      </c>
      <c r="V15" s="4">
        <v>0</v>
      </c>
      <c r="W15" s="49">
        <v>0</v>
      </c>
      <c r="X15" s="4">
        <v>1</v>
      </c>
      <c r="Y15" s="118" t="s">
        <v>29</v>
      </c>
      <c r="Z15" s="118" t="s">
        <v>30</v>
      </c>
      <c r="AA15" s="289">
        <v>0.538462</v>
      </c>
      <c r="AB15" s="81" t="str">
        <f t="shared" si="10"/>
        <v>MaeB-akg</v>
      </c>
    </row>
    <row r="16" spans="1:28" x14ac:dyDescent="0.3">
      <c r="A16" s="15" t="s">
        <v>134</v>
      </c>
      <c r="B16" s="265" t="s">
        <v>222</v>
      </c>
      <c r="C16" s="47">
        <v>-2.0047138023729398</v>
      </c>
      <c r="D16" s="47">
        <v>-2.0074872261883798</v>
      </c>
      <c r="E16" s="47">
        <v>-2.0281466967544701</v>
      </c>
      <c r="F16" s="47">
        <v>-1.98711942849442</v>
      </c>
      <c r="G16" s="47">
        <v>-1.98711942849442</v>
      </c>
      <c r="H16" s="287">
        <f t="shared" si="0"/>
        <v>1.98711942849442</v>
      </c>
      <c r="I16" s="4" t="b">
        <f t="shared" si="1"/>
        <v>1</v>
      </c>
      <c r="J16" s="4" t="b">
        <f t="shared" si="2"/>
        <v>1</v>
      </c>
      <c r="K16" s="26" t="str">
        <f t="shared" si="3"/>
        <v>inhibitor</v>
      </c>
      <c r="L16" s="4">
        <f t="shared" si="4"/>
        <v>0</v>
      </c>
      <c r="M16" s="26" t="str">
        <f t="shared" si="5"/>
        <v>novel</v>
      </c>
      <c r="N16" s="288">
        <v>0</v>
      </c>
      <c r="O16" s="4">
        <v>0</v>
      </c>
      <c r="P16" s="75">
        <f t="shared" si="6"/>
        <v>0</v>
      </c>
      <c r="Q16" s="75">
        <f t="shared" si="7"/>
        <v>0</v>
      </c>
      <c r="R16" s="75">
        <f t="shared" si="8"/>
        <v>0</v>
      </c>
      <c r="S16" s="4">
        <v>0</v>
      </c>
      <c r="T16" s="4">
        <v>0</v>
      </c>
      <c r="U16" s="4">
        <f t="shared" si="9"/>
        <v>0</v>
      </c>
      <c r="V16" s="4">
        <v>0</v>
      </c>
      <c r="W16" s="49">
        <v>0</v>
      </c>
      <c r="X16" s="4">
        <v>1</v>
      </c>
      <c r="Y16" s="118" t="s">
        <v>29</v>
      </c>
      <c r="Z16" s="118" t="s">
        <v>30</v>
      </c>
      <c r="AA16" s="289">
        <v>0.40495900000000001</v>
      </c>
      <c r="AB16" s="81" t="str">
        <f t="shared" si="10"/>
        <v>MaeB-phepyr</v>
      </c>
    </row>
    <row r="17" spans="1:28" x14ac:dyDescent="0.3">
      <c r="A17" s="269" t="s">
        <v>106</v>
      </c>
      <c r="B17" s="270" t="s">
        <v>231</v>
      </c>
      <c r="C17" s="47">
        <v>-1.93015136465818</v>
      </c>
      <c r="D17" s="47">
        <v>-1.9310327078512399</v>
      </c>
      <c r="E17" s="47">
        <v>-1.9310327078512399</v>
      </c>
      <c r="F17" s="47">
        <v>-1.9310327078512399</v>
      </c>
      <c r="G17" s="47">
        <v>-1.9310327078512399</v>
      </c>
      <c r="H17" s="287">
        <f t="shared" si="0"/>
        <v>1.9310327078512399</v>
      </c>
      <c r="I17" s="4" t="b">
        <f t="shared" si="1"/>
        <v>1</v>
      </c>
      <c r="J17" s="4" t="b">
        <f t="shared" si="2"/>
        <v>1</v>
      </c>
      <c r="K17" s="26" t="str">
        <f t="shared" si="3"/>
        <v>inhibitor</v>
      </c>
      <c r="L17" s="4">
        <f t="shared" si="4"/>
        <v>0</v>
      </c>
      <c r="M17" s="26" t="str">
        <f t="shared" si="5"/>
        <v>novel</v>
      </c>
      <c r="N17" s="288">
        <v>0</v>
      </c>
      <c r="O17" s="4">
        <v>0</v>
      </c>
      <c r="P17" s="75">
        <f t="shared" si="6"/>
        <v>0</v>
      </c>
      <c r="Q17" s="75">
        <f t="shared" si="7"/>
        <v>0</v>
      </c>
      <c r="R17" s="75">
        <f t="shared" si="8"/>
        <v>0</v>
      </c>
      <c r="S17" s="4">
        <v>0</v>
      </c>
      <c r="T17" s="4">
        <v>0</v>
      </c>
      <c r="U17" s="4">
        <f t="shared" si="9"/>
        <v>0</v>
      </c>
      <c r="V17" s="4">
        <v>0</v>
      </c>
      <c r="W17" s="49">
        <v>0</v>
      </c>
      <c r="X17" s="4">
        <v>3</v>
      </c>
      <c r="Y17" s="118" t="s">
        <v>19</v>
      </c>
      <c r="Z17" s="118" t="s">
        <v>30</v>
      </c>
      <c r="AA17" s="289">
        <v>0.40845100000000001</v>
      </c>
      <c r="AB17" s="81" t="str">
        <f t="shared" si="10"/>
        <v>Acs-hcys</v>
      </c>
    </row>
    <row r="18" spans="1:28" x14ac:dyDescent="0.3">
      <c r="A18" s="15" t="s">
        <v>6</v>
      </c>
      <c r="B18" s="265" t="s">
        <v>79</v>
      </c>
      <c r="C18" s="47">
        <v>-2.36154370124031</v>
      </c>
      <c r="D18" s="47">
        <v>-2.3370249461653301</v>
      </c>
      <c r="E18" s="47">
        <v>-2.7919827803997501</v>
      </c>
      <c r="F18" s="47">
        <v>-1.9257333467909099</v>
      </c>
      <c r="G18" s="47">
        <v>-1.9257333467909099</v>
      </c>
      <c r="H18" s="287">
        <f t="shared" si="0"/>
        <v>1.9257333467909099</v>
      </c>
      <c r="I18" s="4" t="b">
        <f t="shared" si="1"/>
        <v>1</v>
      </c>
      <c r="J18" s="4" t="b">
        <f t="shared" si="2"/>
        <v>1</v>
      </c>
      <c r="K18" s="26" t="str">
        <f t="shared" si="3"/>
        <v>inhibitor</v>
      </c>
      <c r="L18" s="4">
        <f t="shared" si="4"/>
        <v>0</v>
      </c>
      <c r="M18" s="26" t="str">
        <f t="shared" si="5"/>
        <v>known</v>
      </c>
      <c r="N18" s="288">
        <v>0</v>
      </c>
      <c r="O18" s="4">
        <v>0</v>
      </c>
      <c r="P18" s="75">
        <f t="shared" si="6"/>
        <v>1</v>
      </c>
      <c r="Q18" s="75">
        <f t="shared" si="7"/>
        <v>0</v>
      </c>
      <c r="R18" s="75">
        <f t="shared" si="8"/>
        <v>0</v>
      </c>
      <c r="S18" s="4">
        <v>-1</v>
      </c>
      <c r="T18" s="4">
        <v>-1</v>
      </c>
      <c r="U18" s="4">
        <f t="shared" si="9"/>
        <v>1</v>
      </c>
      <c r="V18" s="4">
        <v>0</v>
      </c>
      <c r="W18" s="49">
        <v>0</v>
      </c>
      <c r="X18" s="4">
        <v>3</v>
      </c>
      <c r="Y18" s="118" t="s">
        <v>23</v>
      </c>
      <c r="Z18" s="118" t="s">
        <v>30</v>
      </c>
      <c r="AA18" s="289">
        <v>0.50076600000000004</v>
      </c>
      <c r="AB18" s="81" t="str">
        <f t="shared" si="10"/>
        <v>GltA-nadh</v>
      </c>
    </row>
    <row r="19" spans="1:28" x14ac:dyDescent="0.3">
      <c r="A19" s="15" t="s">
        <v>14</v>
      </c>
      <c r="B19" s="265" t="s">
        <v>167</v>
      </c>
      <c r="C19" s="47">
        <v>-2.0462817297255</v>
      </c>
      <c r="D19" s="47">
        <v>-2.0270122407342299</v>
      </c>
      <c r="E19" s="47">
        <v>-2.1989433524727602</v>
      </c>
      <c r="F19" s="47">
        <v>-1.8971482081794599</v>
      </c>
      <c r="G19" s="47">
        <v>-1.8971482081794599</v>
      </c>
      <c r="H19" s="287">
        <f t="shared" si="0"/>
        <v>1.8971482081794599</v>
      </c>
      <c r="I19" s="4" t="b">
        <f t="shared" si="1"/>
        <v>1</v>
      </c>
      <c r="J19" s="4" t="b">
        <f t="shared" si="2"/>
        <v>1</v>
      </c>
      <c r="K19" s="26" t="str">
        <f t="shared" si="3"/>
        <v>inhibitor</v>
      </c>
      <c r="L19" s="4">
        <f t="shared" si="4"/>
        <v>0</v>
      </c>
      <c r="M19" s="26" t="str">
        <f t="shared" si="5"/>
        <v>novel</v>
      </c>
      <c r="N19" s="288">
        <v>0</v>
      </c>
      <c r="O19" s="4">
        <v>0</v>
      </c>
      <c r="P19" s="75">
        <f t="shared" si="6"/>
        <v>0</v>
      </c>
      <c r="Q19" s="75">
        <f t="shared" si="7"/>
        <v>0</v>
      </c>
      <c r="R19" s="75">
        <f t="shared" si="8"/>
        <v>0</v>
      </c>
      <c r="S19" s="4">
        <v>0</v>
      </c>
      <c r="T19" s="4">
        <v>0</v>
      </c>
      <c r="U19" s="4">
        <f t="shared" si="9"/>
        <v>0</v>
      </c>
      <c r="V19" s="4">
        <v>0</v>
      </c>
      <c r="W19" s="49">
        <v>0</v>
      </c>
      <c r="X19" s="4">
        <v>3</v>
      </c>
      <c r="Y19" s="118" t="s">
        <v>27</v>
      </c>
      <c r="Z19" s="118" t="s">
        <v>30</v>
      </c>
      <c r="AA19" s="289">
        <v>0.35416700000000001</v>
      </c>
      <c r="AB19" s="81" t="str">
        <f t="shared" si="10"/>
        <v>PfkA-3pg</v>
      </c>
    </row>
    <row r="20" spans="1:28" x14ac:dyDescent="0.3">
      <c r="A20" s="15" t="s">
        <v>13</v>
      </c>
      <c r="B20" s="265" t="s">
        <v>84</v>
      </c>
      <c r="C20" s="47">
        <v>-1.9566679043005899</v>
      </c>
      <c r="D20" s="47">
        <v>-1.95116247139612</v>
      </c>
      <c r="E20" s="47">
        <v>-2.0646338784185501</v>
      </c>
      <c r="F20" s="47">
        <v>-1.8443319882457001</v>
      </c>
      <c r="G20" s="47">
        <v>-1.8443319882457001</v>
      </c>
      <c r="H20" s="287">
        <f t="shared" si="0"/>
        <v>1.8443319882457001</v>
      </c>
      <c r="I20" s="4" t="b">
        <f t="shared" si="1"/>
        <v>1</v>
      </c>
      <c r="J20" s="4" t="b">
        <f t="shared" si="2"/>
        <v>1</v>
      </c>
      <c r="K20" s="26" t="str">
        <f t="shared" si="3"/>
        <v>inhibitor</v>
      </c>
      <c r="L20" s="4">
        <f t="shared" si="4"/>
        <v>0</v>
      </c>
      <c r="M20" s="26" t="str">
        <f t="shared" si="5"/>
        <v>known</v>
      </c>
      <c r="N20" s="288">
        <v>0</v>
      </c>
      <c r="O20" s="4">
        <v>0</v>
      </c>
      <c r="P20" s="75">
        <f t="shared" si="6"/>
        <v>1</v>
      </c>
      <c r="Q20" s="75">
        <f t="shared" si="7"/>
        <v>0</v>
      </c>
      <c r="R20" s="75">
        <f t="shared" si="8"/>
        <v>0</v>
      </c>
      <c r="S20" s="4">
        <v>-1</v>
      </c>
      <c r="T20" s="4">
        <v>-1</v>
      </c>
      <c r="U20" s="4">
        <f t="shared" si="9"/>
        <v>1</v>
      </c>
      <c r="V20" s="4">
        <v>-1</v>
      </c>
      <c r="W20" s="49">
        <v>0</v>
      </c>
      <c r="X20" s="4">
        <v>2</v>
      </c>
      <c r="Y20" s="118" t="s">
        <v>26</v>
      </c>
      <c r="Z20" s="118" t="s">
        <v>31</v>
      </c>
      <c r="AA20" s="289">
        <v>0.18181800000000001</v>
      </c>
      <c r="AB20" s="81" t="str">
        <f t="shared" si="10"/>
        <v>AceA-pep</v>
      </c>
    </row>
    <row r="21" spans="1:28" x14ac:dyDescent="0.3">
      <c r="A21" s="15" t="s">
        <v>1</v>
      </c>
      <c r="B21" s="265" t="s">
        <v>222</v>
      </c>
      <c r="C21" s="47">
        <v>-2.3194857329771699</v>
      </c>
      <c r="D21" s="47">
        <v>-2.3201740770194998</v>
      </c>
      <c r="E21" s="47">
        <v>-2.7300498711825698</v>
      </c>
      <c r="F21" s="47">
        <v>-1.8425246004409801</v>
      </c>
      <c r="G21" s="47">
        <v>-1.8425246004409801</v>
      </c>
      <c r="H21" s="287">
        <f t="shared" si="0"/>
        <v>1.8425246004409801</v>
      </c>
      <c r="I21" s="4" t="b">
        <f t="shared" si="1"/>
        <v>1</v>
      </c>
      <c r="J21" s="4" t="b">
        <f t="shared" si="2"/>
        <v>1</v>
      </c>
      <c r="K21" s="26" t="str">
        <f t="shared" si="3"/>
        <v>inhibitor</v>
      </c>
      <c r="L21" s="4">
        <f t="shared" si="4"/>
        <v>0</v>
      </c>
      <c r="M21" s="26" t="str">
        <f t="shared" si="5"/>
        <v>novel</v>
      </c>
      <c r="N21" s="288">
        <v>0</v>
      </c>
      <c r="O21" s="4">
        <v>0</v>
      </c>
      <c r="P21" s="75">
        <f t="shared" si="6"/>
        <v>0</v>
      </c>
      <c r="Q21" s="75">
        <f t="shared" si="7"/>
        <v>0</v>
      </c>
      <c r="R21" s="75">
        <f t="shared" si="8"/>
        <v>0</v>
      </c>
      <c r="S21" s="4">
        <v>0</v>
      </c>
      <c r="T21" s="4">
        <v>0</v>
      </c>
      <c r="U21" s="4">
        <f t="shared" si="9"/>
        <v>0</v>
      </c>
      <c r="V21" s="4">
        <v>0</v>
      </c>
      <c r="W21" s="49">
        <v>0</v>
      </c>
      <c r="X21" s="4">
        <v>2</v>
      </c>
      <c r="Y21" s="118" t="s">
        <v>20</v>
      </c>
      <c r="Z21" s="118" t="s">
        <v>30</v>
      </c>
      <c r="AA21" s="289">
        <v>0.40495900000000001</v>
      </c>
      <c r="AB21" s="81" t="str">
        <f t="shared" si="10"/>
        <v>MaeA-phepyr</v>
      </c>
    </row>
    <row r="22" spans="1:28" x14ac:dyDescent="0.3">
      <c r="A22" s="269" t="s">
        <v>106</v>
      </c>
      <c r="B22" s="270" t="s">
        <v>295</v>
      </c>
      <c r="C22" s="47">
        <v>-1.8220236479298699</v>
      </c>
      <c r="D22" s="47">
        <v>-1.8212691416256901</v>
      </c>
      <c r="E22" s="47">
        <v>-1.85874384704436</v>
      </c>
      <c r="F22" s="47">
        <v>-1.7899049707163599</v>
      </c>
      <c r="G22" s="47">
        <v>-1.7899049707163599</v>
      </c>
      <c r="H22" s="287">
        <f t="shared" si="0"/>
        <v>1.7899049707163599</v>
      </c>
      <c r="I22" s="4" t="b">
        <f t="shared" si="1"/>
        <v>1</v>
      </c>
      <c r="J22" s="4" t="b">
        <f t="shared" si="2"/>
        <v>1</v>
      </c>
      <c r="K22" s="26" t="str">
        <f t="shared" si="3"/>
        <v>inhibitor</v>
      </c>
      <c r="L22" s="4">
        <f t="shared" si="4"/>
        <v>0</v>
      </c>
      <c r="M22" s="26" t="str">
        <f t="shared" si="5"/>
        <v>novel</v>
      </c>
      <c r="N22" s="288">
        <v>0</v>
      </c>
      <c r="O22" s="4">
        <v>0</v>
      </c>
      <c r="P22" s="75">
        <f t="shared" si="6"/>
        <v>0</v>
      </c>
      <c r="Q22" s="75">
        <f t="shared" si="7"/>
        <v>0</v>
      </c>
      <c r="R22" s="75">
        <f t="shared" si="8"/>
        <v>0</v>
      </c>
      <c r="S22" s="4">
        <v>0</v>
      </c>
      <c r="T22" s="4">
        <v>0</v>
      </c>
      <c r="U22" s="4">
        <f t="shared" si="9"/>
        <v>0</v>
      </c>
      <c r="V22" s="4">
        <v>0</v>
      </c>
      <c r="W22" s="49">
        <v>0</v>
      </c>
      <c r="X22" s="4">
        <v>3</v>
      </c>
      <c r="Y22" s="118" t="s">
        <v>19</v>
      </c>
      <c r="Z22" s="118" t="s">
        <v>30</v>
      </c>
      <c r="AA22" s="289">
        <v>0.47541</v>
      </c>
      <c r="AB22" s="81" t="str">
        <f t="shared" si="10"/>
        <v>Acs-cys</v>
      </c>
    </row>
    <row r="23" spans="1:28" x14ac:dyDescent="0.3">
      <c r="A23" s="15" t="s">
        <v>13</v>
      </c>
      <c r="B23" s="265" t="s">
        <v>167</v>
      </c>
      <c r="C23" s="47">
        <v>-1.95562800180265</v>
      </c>
      <c r="D23" s="47">
        <v>-1.9222407791473199</v>
      </c>
      <c r="E23" s="47">
        <v>-2.11333706999423</v>
      </c>
      <c r="F23" s="47">
        <v>-1.7881491528525699</v>
      </c>
      <c r="G23" s="47">
        <v>-1.7881491528525699</v>
      </c>
      <c r="H23" s="287">
        <f t="shared" si="0"/>
        <v>1.7881491528525699</v>
      </c>
      <c r="I23" s="4" t="b">
        <f t="shared" si="1"/>
        <v>1</v>
      </c>
      <c r="J23" s="4" t="b">
        <f t="shared" si="2"/>
        <v>1</v>
      </c>
      <c r="K23" s="26" t="str">
        <f t="shared" si="3"/>
        <v>inhibitor</v>
      </c>
      <c r="L23" s="4">
        <f t="shared" si="4"/>
        <v>0</v>
      </c>
      <c r="M23" s="26" t="str">
        <f t="shared" si="5"/>
        <v>known</v>
      </c>
      <c r="N23" s="288">
        <v>0</v>
      </c>
      <c r="O23" s="4">
        <v>0</v>
      </c>
      <c r="P23" s="75">
        <f t="shared" si="6"/>
        <v>1</v>
      </c>
      <c r="Q23" s="75">
        <f t="shared" si="7"/>
        <v>0</v>
      </c>
      <c r="R23" s="75">
        <f t="shared" si="8"/>
        <v>0</v>
      </c>
      <c r="S23" s="4">
        <v>-1</v>
      </c>
      <c r="T23" s="4">
        <v>-1</v>
      </c>
      <c r="U23" s="4">
        <f t="shared" si="9"/>
        <v>1</v>
      </c>
      <c r="V23" s="4">
        <v>0</v>
      </c>
      <c r="W23" s="49">
        <v>0</v>
      </c>
      <c r="X23" s="4">
        <v>2</v>
      </c>
      <c r="Y23" s="118" t="s">
        <v>26</v>
      </c>
      <c r="Z23" s="118" t="s">
        <v>31</v>
      </c>
      <c r="AA23" s="289">
        <v>0.29770999999999997</v>
      </c>
      <c r="AB23" s="81" t="str">
        <f t="shared" si="10"/>
        <v>AceA-3pg</v>
      </c>
    </row>
    <row r="24" spans="1:28" x14ac:dyDescent="0.3">
      <c r="A24" s="15" t="s">
        <v>7</v>
      </c>
      <c r="B24" s="265" t="s">
        <v>250</v>
      </c>
      <c r="C24" s="47">
        <v>-1.7850167556294201</v>
      </c>
      <c r="D24" s="47">
        <v>-1.77278708274594</v>
      </c>
      <c r="E24" s="47">
        <v>-1.8236113418236199</v>
      </c>
      <c r="F24" s="47">
        <v>-1.7398724602732001</v>
      </c>
      <c r="G24" s="47">
        <v>-1.7398724602732001</v>
      </c>
      <c r="H24" s="287">
        <f t="shared" si="0"/>
        <v>1.7398724602732001</v>
      </c>
      <c r="I24" s="4" t="b">
        <f t="shared" si="1"/>
        <v>1</v>
      </c>
      <c r="J24" s="4" t="b">
        <f t="shared" si="2"/>
        <v>1</v>
      </c>
      <c r="K24" s="26" t="str">
        <f t="shared" si="3"/>
        <v>inhibitor</v>
      </c>
      <c r="L24" s="4">
        <f t="shared" si="4"/>
        <v>0</v>
      </c>
      <c r="M24" s="26" t="str">
        <f t="shared" si="5"/>
        <v>novel</v>
      </c>
      <c r="N24" s="288">
        <v>0</v>
      </c>
      <c r="O24" s="4">
        <v>0</v>
      </c>
      <c r="P24" s="75">
        <f t="shared" si="6"/>
        <v>0</v>
      </c>
      <c r="Q24" s="75">
        <f t="shared" si="7"/>
        <v>0</v>
      </c>
      <c r="R24" s="75">
        <f t="shared" si="8"/>
        <v>0</v>
      </c>
      <c r="S24" s="4">
        <v>0</v>
      </c>
      <c r="T24" s="4">
        <v>0</v>
      </c>
      <c r="U24" s="4">
        <f t="shared" si="9"/>
        <v>0</v>
      </c>
      <c r="V24" s="4">
        <v>0</v>
      </c>
      <c r="W24" s="49">
        <v>0</v>
      </c>
      <c r="X24" s="4">
        <v>2</v>
      </c>
      <c r="Y24" s="118" t="s">
        <v>20</v>
      </c>
      <c r="Z24" s="118" t="s">
        <v>30</v>
      </c>
      <c r="AA24" s="289">
        <v>0.49741800000000003</v>
      </c>
      <c r="AB24" s="81" t="str">
        <f t="shared" si="10"/>
        <v>PykF-fad</v>
      </c>
    </row>
    <row r="25" spans="1:28" x14ac:dyDescent="0.3">
      <c r="A25" s="269" t="s">
        <v>106</v>
      </c>
      <c r="B25" s="270" t="s">
        <v>257</v>
      </c>
      <c r="C25" s="47">
        <v>-1.87238159715613</v>
      </c>
      <c r="D25" s="47">
        <v>-1.77541672006778</v>
      </c>
      <c r="E25" s="47">
        <v>-2.0920830195690598</v>
      </c>
      <c r="F25" s="47">
        <v>-1.72915093963726</v>
      </c>
      <c r="G25" s="47">
        <v>-1.72915093963726</v>
      </c>
      <c r="H25" s="287">
        <f t="shared" si="0"/>
        <v>1.72915093963726</v>
      </c>
      <c r="I25" s="4" t="b">
        <f t="shared" si="1"/>
        <v>1</v>
      </c>
      <c r="J25" s="4" t="b">
        <f t="shared" si="2"/>
        <v>1</v>
      </c>
      <c r="K25" s="26" t="str">
        <f t="shared" si="3"/>
        <v>inhibitor</v>
      </c>
      <c r="L25" s="4">
        <f t="shared" si="4"/>
        <v>0</v>
      </c>
      <c r="M25" s="26" t="str">
        <f t="shared" si="5"/>
        <v>novel</v>
      </c>
      <c r="N25" s="288">
        <v>0</v>
      </c>
      <c r="O25" s="4">
        <v>0</v>
      </c>
      <c r="P25" s="75">
        <f t="shared" si="6"/>
        <v>0</v>
      </c>
      <c r="Q25" s="75">
        <f t="shared" si="7"/>
        <v>0</v>
      </c>
      <c r="R25" s="75">
        <f t="shared" si="8"/>
        <v>0</v>
      </c>
      <c r="S25" s="4">
        <v>0</v>
      </c>
      <c r="T25" s="4">
        <v>0</v>
      </c>
      <c r="U25" s="4">
        <f t="shared" si="9"/>
        <v>0</v>
      </c>
      <c r="V25" s="4">
        <v>0</v>
      </c>
      <c r="W25" s="49">
        <v>0</v>
      </c>
      <c r="X25" s="4">
        <v>3</v>
      </c>
      <c r="Y25" s="118" t="s">
        <v>19</v>
      </c>
      <c r="Z25" s="118" t="s">
        <v>30</v>
      </c>
      <c r="AA25" s="289">
        <v>0.63594499999999998</v>
      </c>
      <c r="AB25" s="81" t="str">
        <f t="shared" si="10"/>
        <v>Acs-ppgpp</v>
      </c>
    </row>
    <row r="26" spans="1:28" x14ac:dyDescent="0.3">
      <c r="A26" s="15" t="s">
        <v>92</v>
      </c>
      <c r="B26" s="265" t="s">
        <v>182</v>
      </c>
      <c r="C26" s="47">
        <v>-1.7321235563333099</v>
      </c>
      <c r="D26" s="47">
        <v>-1.7726267386175301</v>
      </c>
      <c r="E26" s="47">
        <v>-1.7913434894618701</v>
      </c>
      <c r="F26" s="47">
        <v>-1.68001529366183</v>
      </c>
      <c r="G26" s="47">
        <v>-1.68001529366183</v>
      </c>
      <c r="H26" s="287">
        <f t="shared" si="0"/>
        <v>1.68001529366183</v>
      </c>
      <c r="I26" s="4" t="b">
        <f t="shared" si="1"/>
        <v>1</v>
      </c>
      <c r="J26" s="4" t="b">
        <f t="shared" si="2"/>
        <v>1</v>
      </c>
      <c r="K26" s="26" t="str">
        <f t="shared" si="3"/>
        <v>inhibitor</v>
      </c>
      <c r="L26" s="4">
        <f t="shared" si="4"/>
        <v>0</v>
      </c>
      <c r="M26" s="26" t="str">
        <f t="shared" si="5"/>
        <v>known</v>
      </c>
      <c r="N26" s="288">
        <v>0</v>
      </c>
      <c r="O26" s="4">
        <v>0</v>
      </c>
      <c r="P26" s="75">
        <f t="shared" si="6"/>
        <v>1</v>
      </c>
      <c r="Q26" s="75">
        <f t="shared" si="7"/>
        <v>0</v>
      </c>
      <c r="R26" s="75">
        <f t="shared" si="8"/>
        <v>0</v>
      </c>
      <c r="S26" s="4">
        <v>-1</v>
      </c>
      <c r="T26" s="4">
        <v>-1</v>
      </c>
      <c r="U26" s="4">
        <f t="shared" si="9"/>
        <v>1</v>
      </c>
      <c r="V26" s="4">
        <v>0</v>
      </c>
      <c r="W26" s="49">
        <v>0</v>
      </c>
      <c r="X26" s="4">
        <v>1</v>
      </c>
      <c r="Y26" s="118" t="s">
        <v>22</v>
      </c>
      <c r="Z26" s="118" t="s">
        <v>30</v>
      </c>
      <c r="AA26" s="289">
        <v>0.17647099999999999</v>
      </c>
      <c r="AB26" s="81" t="str">
        <f t="shared" si="10"/>
        <v>Ppc-cit</v>
      </c>
    </row>
    <row r="27" spans="1:28" x14ac:dyDescent="0.3">
      <c r="A27" s="269" t="s">
        <v>114</v>
      </c>
      <c r="B27" s="270" t="s">
        <v>110</v>
      </c>
      <c r="C27" s="47">
        <v>-1.7003634623028601</v>
      </c>
      <c r="D27" s="47">
        <v>-1.6892265373932001</v>
      </c>
      <c r="E27" s="47">
        <v>-1.7223934013283999</v>
      </c>
      <c r="F27" s="47">
        <v>-1.6676030369533701</v>
      </c>
      <c r="G27" s="47">
        <v>-1.6676030369533701</v>
      </c>
      <c r="H27" s="287">
        <f t="shared" si="0"/>
        <v>1.6676030369533701</v>
      </c>
      <c r="I27" s="4" t="b">
        <f t="shared" si="1"/>
        <v>1</v>
      </c>
      <c r="J27" s="4" t="b">
        <f t="shared" si="2"/>
        <v>1</v>
      </c>
      <c r="K27" s="26" t="str">
        <f t="shared" si="3"/>
        <v>inhibitor</v>
      </c>
      <c r="L27" s="4">
        <f t="shared" si="4"/>
        <v>0</v>
      </c>
      <c r="M27" s="26" t="str">
        <f t="shared" si="5"/>
        <v>novel</v>
      </c>
      <c r="N27" s="288">
        <v>0</v>
      </c>
      <c r="O27" s="4">
        <v>0</v>
      </c>
      <c r="P27" s="75">
        <f t="shared" si="6"/>
        <v>0</v>
      </c>
      <c r="Q27" s="75">
        <f t="shared" si="7"/>
        <v>0</v>
      </c>
      <c r="R27" s="75">
        <f t="shared" si="8"/>
        <v>0</v>
      </c>
      <c r="S27" s="4">
        <v>0</v>
      </c>
      <c r="T27" s="4">
        <v>0</v>
      </c>
      <c r="U27" s="4">
        <f t="shared" si="9"/>
        <v>0</v>
      </c>
      <c r="V27" s="4">
        <v>0</v>
      </c>
      <c r="W27" s="49">
        <v>0</v>
      </c>
      <c r="X27" s="4">
        <v>2</v>
      </c>
      <c r="Y27" s="118" t="s">
        <v>25</v>
      </c>
      <c r="Z27" s="118" t="s">
        <v>30</v>
      </c>
      <c r="AA27" s="289">
        <v>0.85567000000000004</v>
      </c>
      <c r="AB27" s="81" t="str">
        <f t="shared" si="10"/>
        <v>AckA-amp</v>
      </c>
    </row>
    <row r="28" spans="1:28" x14ac:dyDescent="0.3">
      <c r="A28" s="15" t="s">
        <v>2</v>
      </c>
      <c r="B28" s="265" t="s">
        <v>396</v>
      </c>
      <c r="C28" s="47">
        <v>-1.71696039349158</v>
      </c>
      <c r="D28" s="47">
        <v>-1.8228846203512099</v>
      </c>
      <c r="E28" s="47">
        <v>-1.8337649386305199</v>
      </c>
      <c r="F28" s="47">
        <v>-1.6575025274658599</v>
      </c>
      <c r="G28" s="47">
        <v>-1.6575025274658599</v>
      </c>
      <c r="H28" s="287">
        <f t="shared" si="0"/>
        <v>1.6575025274658599</v>
      </c>
      <c r="I28" s="4" t="b">
        <f t="shared" si="1"/>
        <v>1</v>
      </c>
      <c r="J28" s="4" t="b">
        <f t="shared" si="2"/>
        <v>1</v>
      </c>
      <c r="K28" s="26" t="str">
        <f t="shared" si="3"/>
        <v>inhibitor</v>
      </c>
      <c r="L28" s="4">
        <f t="shared" si="4"/>
        <v>0</v>
      </c>
      <c r="M28" s="26" t="str">
        <f t="shared" si="5"/>
        <v>novel</v>
      </c>
      <c r="N28" s="288">
        <v>0</v>
      </c>
      <c r="O28" s="4">
        <v>0</v>
      </c>
      <c r="P28" s="75">
        <f t="shared" si="6"/>
        <v>0</v>
      </c>
      <c r="Q28" s="75">
        <f t="shared" si="7"/>
        <v>0</v>
      </c>
      <c r="R28" s="75">
        <f t="shared" si="8"/>
        <v>0</v>
      </c>
      <c r="S28" s="4">
        <v>0</v>
      </c>
      <c r="T28" s="4">
        <v>0</v>
      </c>
      <c r="U28" s="4">
        <f t="shared" si="9"/>
        <v>0</v>
      </c>
      <c r="V28" s="4">
        <v>0</v>
      </c>
      <c r="W28" s="49">
        <v>0</v>
      </c>
      <c r="X28" s="4">
        <v>2</v>
      </c>
      <c r="Y28" s="118" t="s">
        <v>20</v>
      </c>
      <c r="Z28" s="118" t="s">
        <v>30</v>
      </c>
      <c r="AA28" s="289">
        <v>0</v>
      </c>
      <c r="AB28" s="81" t="str">
        <f t="shared" si="10"/>
        <v>PykA-spermi</v>
      </c>
    </row>
    <row r="29" spans="1:28" x14ac:dyDescent="0.3">
      <c r="A29" s="269" t="s">
        <v>13</v>
      </c>
      <c r="B29" s="270" t="s">
        <v>257</v>
      </c>
      <c r="C29" s="47">
        <v>-1.8660132515172401</v>
      </c>
      <c r="D29" s="47">
        <v>-1.8124433510483799</v>
      </c>
      <c r="E29" s="47">
        <v>-2.1016009709485601</v>
      </c>
      <c r="F29" s="47">
        <v>-1.6394190105917299</v>
      </c>
      <c r="G29" s="47">
        <v>-1.6394190105917299</v>
      </c>
      <c r="H29" s="287">
        <f t="shared" si="0"/>
        <v>1.6394190105917299</v>
      </c>
      <c r="I29" s="4" t="b">
        <f t="shared" si="1"/>
        <v>1</v>
      </c>
      <c r="J29" s="4" t="b">
        <f t="shared" si="2"/>
        <v>1</v>
      </c>
      <c r="K29" s="26" t="str">
        <f t="shared" si="3"/>
        <v>inhibitor</v>
      </c>
      <c r="L29" s="4">
        <f t="shared" si="4"/>
        <v>0</v>
      </c>
      <c r="M29" s="26" t="str">
        <f t="shared" si="5"/>
        <v>novel</v>
      </c>
      <c r="N29" s="288">
        <v>0</v>
      </c>
      <c r="O29" s="4">
        <v>0</v>
      </c>
      <c r="P29" s="75">
        <f t="shared" si="6"/>
        <v>0</v>
      </c>
      <c r="Q29" s="75">
        <f t="shared" si="7"/>
        <v>0</v>
      </c>
      <c r="R29" s="75">
        <f t="shared" si="8"/>
        <v>0</v>
      </c>
      <c r="S29" s="4">
        <v>0</v>
      </c>
      <c r="T29" s="4">
        <v>0</v>
      </c>
      <c r="U29" s="4">
        <f t="shared" si="9"/>
        <v>0</v>
      </c>
      <c r="V29" s="4">
        <v>0</v>
      </c>
      <c r="W29" s="49">
        <v>0</v>
      </c>
      <c r="X29" s="4">
        <v>2</v>
      </c>
      <c r="Y29" s="118" t="s">
        <v>26</v>
      </c>
      <c r="Z29" s="118" t="s">
        <v>31</v>
      </c>
      <c r="AA29" s="289">
        <v>0</v>
      </c>
      <c r="AB29" s="81" t="str">
        <f t="shared" si="10"/>
        <v>AceA-ppgpp</v>
      </c>
    </row>
    <row r="30" spans="1:28" x14ac:dyDescent="0.3">
      <c r="A30" s="15" t="s">
        <v>16</v>
      </c>
      <c r="B30" s="265" t="s">
        <v>102</v>
      </c>
      <c r="C30" s="47">
        <v>-1.60920173721057</v>
      </c>
      <c r="D30" s="47">
        <v>-1.61098519937026</v>
      </c>
      <c r="E30" s="47">
        <v>-1.6242412960725201</v>
      </c>
      <c r="F30" s="47">
        <v>-1.5934977726414199</v>
      </c>
      <c r="G30" s="47">
        <v>-1.5934977726414199</v>
      </c>
      <c r="H30" s="287">
        <f t="shared" si="0"/>
        <v>1.5934977726414199</v>
      </c>
      <c r="I30" s="4" t="b">
        <f t="shared" si="1"/>
        <v>1</v>
      </c>
      <c r="J30" s="4" t="b">
        <f t="shared" si="2"/>
        <v>1</v>
      </c>
      <c r="K30" s="26" t="str">
        <f t="shared" si="3"/>
        <v>inhibitor</v>
      </c>
      <c r="L30" s="4">
        <f t="shared" si="4"/>
        <v>0</v>
      </c>
      <c r="M30" s="26" t="str">
        <f t="shared" si="5"/>
        <v>novel</v>
      </c>
      <c r="N30" s="288">
        <v>0</v>
      </c>
      <c r="O30" s="4">
        <v>0</v>
      </c>
      <c r="P30" s="75">
        <f t="shared" si="6"/>
        <v>0</v>
      </c>
      <c r="Q30" s="75">
        <f t="shared" si="7"/>
        <v>0</v>
      </c>
      <c r="R30" s="75">
        <f t="shared" si="8"/>
        <v>0</v>
      </c>
      <c r="S30" s="4">
        <v>0</v>
      </c>
      <c r="T30" s="4">
        <v>0</v>
      </c>
      <c r="U30" s="4">
        <f t="shared" si="9"/>
        <v>0</v>
      </c>
      <c r="V30" s="4">
        <v>0</v>
      </c>
      <c r="W30" s="49">
        <v>0</v>
      </c>
      <c r="X30" s="4">
        <v>1</v>
      </c>
      <c r="Y30" s="118" t="s">
        <v>21</v>
      </c>
      <c r="Z30" s="118" t="s">
        <v>31</v>
      </c>
      <c r="AA30" s="289">
        <v>0</v>
      </c>
      <c r="AB30" s="81" t="str">
        <f t="shared" si="10"/>
        <v>Fbp-icit</v>
      </c>
    </row>
    <row r="31" spans="1:28" x14ac:dyDescent="0.3">
      <c r="A31" s="269" t="s">
        <v>13</v>
      </c>
      <c r="B31" s="270" t="s">
        <v>113</v>
      </c>
      <c r="C31" s="47">
        <v>-1.8140666950401501</v>
      </c>
      <c r="D31" s="47">
        <v>-1.9018285741737599</v>
      </c>
      <c r="E31" s="47">
        <v>-2.0077060117895398</v>
      </c>
      <c r="F31" s="47">
        <v>-1.56251102488595</v>
      </c>
      <c r="G31" s="47">
        <v>-1.56251102488595</v>
      </c>
      <c r="H31" s="287">
        <f t="shared" si="0"/>
        <v>1.56251102488595</v>
      </c>
      <c r="I31" s="4" t="b">
        <f t="shared" si="1"/>
        <v>1</v>
      </c>
      <c r="J31" s="4" t="b">
        <f t="shared" si="2"/>
        <v>1</v>
      </c>
      <c r="K31" s="26" t="str">
        <f t="shared" si="3"/>
        <v>inhibitor</v>
      </c>
      <c r="L31" s="4">
        <f t="shared" si="4"/>
        <v>0</v>
      </c>
      <c r="M31" s="26" t="str">
        <f t="shared" si="5"/>
        <v>novel</v>
      </c>
      <c r="N31" s="288">
        <v>0</v>
      </c>
      <c r="O31" s="4">
        <v>0</v>
      </c>
      <c r="P31" s="75">
        <f t="shared" si="6"/>
        <v>0</v>
      </c>
      <c r="Q31" s="75">
        <f t="shared" si="7"/>
        <v>0</v>
      </c>
      <c r="R31" s="75">
        <f t="shared" si="8"/>
        <v>0</v>
      </c>
      <c r="S31" s="4">
        <v>0</v>
      </c>
      <c r="T31" s="4">
        <v>0</v>
      </c>
      <c r="U31" s="4">
        <f t="shared" si="9"/>
        <v>0</v>
      </c>
      <c r="V31" s="4">
        <v>0</v>
      </c>
      <c r="W31" s="49">
        <v>0</v>
      </c>
      <c r="X31" s="4">
        <v>2</v>
      </c>
      <c r="Y31" s="118" t="s">
        <v>26</v>
      </c>
      <c r="Z31" s="118" t="s">
        <v>31</v>
      </c>
      <c r="AA31" s="289">
        <v>8.3333000000000004E-2</v>
      </c>
      <c r="AB31" s="81" t="str">
        <f t="shared" si="10"/>
        <v>AceA-gap</v>
      </c>
    </row>
    <row r="32" spans="1:28" x14ac:dyDescent="0.3">
      <c r="A32" s="15" t="s">
        <v>7</v>
      </c>
      <c r="B32" s="265" t="s">
        <v>199</v>
      </c>
      <c r="C32" s="47">
        <v>-1.5305997599574099</v>
      </c>
      <c r="D32" s="47">
        <v>-1.55930904722576</v>
      </c>
      <c r="E32" s="47">
        <v>-1.56400074255048</v>
      </c>
      <c r="F32" s="47">
        <v>-1.5268875695333799</v>
      </c>
      <c r="G32" s="47">
        <v>-1.5268875695333799</v>
      </c>
      <c r="H32" s="287">
        <f t="shared" si="0"/>
        <v>1.5268875695333799</v>
      </c>
      <c r="I32" s="4" t="b">
        <f t="shared" si="1"/>
        <v>1</v>
      </c>
      <c r="J32" s="4" t="b">
        <f t="shared" si="2"/>
        <v>1</v>
      </c>
      <c r="K32" s="26" t="str">
        <f t="shared" si="3"/>
        <v>inhibitor</v>
      </c>
      <c r="L32" s="4">
        <f t="shared" si="4"/>
        <v>0</v>
      </c>
      <c r="M32" s="26" t="str">
        <f t="shared" si="5"/>
        <v>known</v>
      </c>
      <c r="N32" s="288">
        <v>0</v>
      </c>
      <c r="O32" s="4">
        <v>0</v>
      </c>
      <c r="P32" s="75">
        <f t="shared" si="6"/>
        <v>1</v>
      </c>
      <c r="Q32" s="75">
        <f t="shared" si="7"/>
        <v>1</v>
      </c>
      <c r="R32" s="75">
        <f t="shared" si="8"/>
        <v>0</v>
      </c>
      <c r="S32" s="4">
        <v>-1</v>
      </c>
      <c r="T32" s="4">
        <v>0</v>
      </c>
      <c r="U32" s="4">
        <f t="shared" si="9"/>
        <v>0</v>
      </c>
      <c r="V32" s="4">
        <v>0</v>
      </c>
      <c r="W32" s="49">
        <v>0</v>
      </c>
      <c r="X32" s="4">
        <v>2</v>
      </c>
      <c r="Y32" s="118" t="s">
        <v>20</v>
      </c>
      <c r="Z32" s="118" t="s">
        <v>30</v>
      </c>
      <c r="AA32" s="289">
        <v>0.90340900000000002</v>
      </c>
      <c r="AB32" s="81" t="str">
        <f t="shared" si="10"/>
        <v>PykF-gtp</v>
      </c>
    </row>
    <row r="33" spans="1:32" x14ac:dyDescent="0.3">
      <c r="A33" s="15" t="s">
        <v>16</v>
      </c>
      <c r="B33" s="265" t="s">
        <v>220</v>
      </c>
      <c r="C33" s="47">
        <v>-1.51290060923096</v>
      </c>
      <c r="D33" s="47">
        <v>-1.5173260921560101</v>
      </c>
      <c r="E33" s="47">
        <v>-1.53390897635162</v>
      </c>
      <c r="F33" s="47">
        <v>-1.4968619895963</v>
      </c>
      <c r="G33" s="47">
        <v>-1.4968619895963</v>
      </c>
      <c r="H33" s="287">
        <f t="shared" si="0"/>
        <v>1.4968619895963</v>
      </c>
      <c r="I33" s="4" t="b">
        <f t="shared" si="1"/>
        <v>1</v>
      </c>
      <c r="J33" s="4" t="b">
        <f t="shared" si="2"/>
        <v>1</v>
      </c>
      <c r="K33" s="26" t="str">
        <f t="shared" si="3"/>
        <v>inhibitor</v>
      </c>
      <c r="L33" s="4">
        <f t="shared" si="4"/>
        <v>0</v>
      </c>
      <c r="M33" s="26" t="str">
        <f t="shared" si="5"/>
        <v>novel</v>
      </c>
      <c r="N33" s="288">
        <v>0</v>
      </c>
      <c r="O33" s="4">
        <v>0</v>
      </c>
      <c r="P33" s="75">
        <f t="shared" si="6"/>
        <v>0</v>
      </c>
      <c r="Q33" s="75">
        <f t="shared" si="7"/>
        <v>0</v>
      </c>
      <c r="R33" s="75">
        <f t="shared" si="8"/>
        <v>0</v>
      </c>
      <c r="S33" s="4">
        <v>0</v>
      </c>
      <c r="T33" s="4">
        <v>0</v>
      </c>
      <c r="U33" s="4">
        <f t="shared" si="9"/>
        <v>0</v>
      </c>
      <c r="V33" s="4">
        <v>0</v>
      </c>
      <c r="W33" s="49">
        <v>0</v>
      </c>
      <c r="X33" s="4">
        <v>1</v>
      </c>
      <c r="Y33" s="118" t="s">
        <v>21</v>
      </c>
      <c r="Z33" s="118" t="s">
        <v>31</v>
      </c>
      <c r="AA33" s="289">
        <v>0.55737700000000001</v>
      </c>
      <c r="AB33" s="81" t="str">
        <f t="shared" si="10"/>
        <v>Fbp-prpp</v>
      </c>
    </row>
    <row r="34" spans="1:32" x14ac:dyDescent="0.3">
      <c r="A34" s="269" t="s">
        <v>13</v>
      </c>
      <c r="B34" s="270" t="s">
        <v>239</v>
      </c>
      <c r="C34" s="47">
        <v>-1.5080131739643501</v>
      </c>
      <c r="D34" s="47">
        <v>-1.5159684389489201</v>
      </c>
      <c r="E34" s="47">
        <v>-1.5390520520619599</v>
      </c>
      <c r="F34" s="47">
        <v>-1.49324836244883</v>
      </c>
      <c r="G34" s="47">
        <v>-1.49324836244883</v>
      </c>
      <c r="H34" s="287">
        <f t="shared" si="0"/>
        <v>1.49324836244883</v>
      </c>
      <c r="I34" s="4" t="b">
        <f t="shared" si="1"/>
        <v>1</v>
      </c>
      <c r="J34" s="4" t="b">
        <f t="shared" si="2"/>
        <v>1</v>
      </c>
      <c r="K34" s="26" t="str">
        <f t="shared" si="3"/>
        <v>inhibitor</v>
      </c>
      <c r="L34" s="4">
        <f t="shared" si="4"/>
        <v>0</v>
      </c>
      <c r="M34" s="26" t="str">
        <f t="shared" si="5"/>
        <v>novel</v>
      </c>
      <c r="N34" s="288">
        <v>0</v>
      </c>
      <c r="O34" s="4">
        <v>0</v>
      </c>
      <c r="P34" s="75">
        <f t="shared" si="6"/>
        <v>0</v>
      </c>
      <c r="Q34" s="75">
        <f t="shared" si="7"/>
        <v>0</v>
      </c>
      <c r="R34" s="75">
        <f t="shared" si="8"/>
        <v>0</v>
      </c>
      <c r="S34" s="4">
        <v>0</v>
      </c>
      <c r="T34" s="4">
        <v>0</v>
      </c>
      <c r="U34" s="4">
        <f t="shared" si="9"/>
        <v>0</v>
      </c>
      <c r="V34" s="4">
        <v>0</v>
      </c>
      <c r="W34" s="49">
        <v>0</v>
      </c>
      <c r="X34" s="4">
        <v>2</v>
      </c>
      <c r="Y34" s="118" t="s">
        <v>26</v>
      </c>
      <c r="Z34" s="118" t="s">
        <v>31</v>
      </c>
      <c r="AA34" s="289">
        <v>0.85185200000000005</v>
      </c>
      <c r="AB34" s="81" t="str">
        <f t="shared" si="10"/>
        <v>AceA-asp</v>
      </c>
    </row>
    <row r="35" spans="1:32" x14ac:dyDescent="0.3">
      <c r="A35" s="269" t="s">
        <v>114</v>
      </c>
      <c r="B35" s="270" t="s">
        <v>250</v>
      </c>
      <c r="C35" s="47">
        <v>-1.7895975122399299</v>
      </c>
      <c r="D35" s="47">
        <v>-1.6464125957487299</v>
      </c>
      <c r="E35" s="47">
        <v>-2.1097304246740198</v>
      </c>
      <c r="F35" s="47">
        <v>-1.48714607580514</v>
      </c>
      <c r="G35" s="47">
        <v>-1.48714607580514</v>
      </c>
      <c r="H35" s="287">
        <f t="shared" si="0"/>
        <v>1.48714607580514</v>
      </c>
      <c r="I35" s="4" t="b">
        <f t="shared" si="1"/>
        <v>1</v>
      </c>
      <c r="J35" s="4" t="b">
        <f t="shared" si="2"/>
        <v>1</v>
      </c>
      <c r="K35" s="26" t="str">
        <f t="shared" si="3"/>
        <v>inhibitor</v>
      </c>
      <c r="L35" s="4">
        <f t="shared" si="4"/>
        <v>0</v>
      </c>
      <c r="M35" s="26" t="str">
        <f t="shared" si="5"/>
        <v>novel</v>
      </c>
      <c r="N35" s="288">
        <v>0</v>
      </c>
      <c r="O35" s="4">
        <v>0</v>
      </c>
      <c r="P35" s="75">
        <f t="shared" si="6"/>
        <v>0</v>
      </c>
      <c r="Q35" s="75">
        <f t="shared" si="7"/>
        <v>0</v>
      </c>
      <c r="R35" s="75">
        <f t="shared" si="8"/>
        <v>0</v>
      </c>
      <c r="S35" s="4">
        <v>0</v>
      </c>
      <c r="T35" s="4">
        <v>0</v>
      </c>
      <c r="U35" s="4">
        <f t="shared" si="9"/>
        <v>0</v>
      </c>
      <c r="V35" s="4">
        <v>0</v>
      </c>
      <c r="W35" s="49">
        <v>0</v>
      </c>
      <c r="X35" s="4">
        <v>2</v>
      </c>
      <c r="Y35" s="118" t="s">
        <v>25</v>
      </c>
      <c r="Z35" s="118" t="s">
        <v>30</v>
      </c>
      <c r="AA35" s="289">
        <v>0.49741800000000003</v>
      </c>
      <c r="AB35" s="81" t="str">
        <f t="shared" si="10"/>
        <v>AckA-fad</v>
      </c>
    </row>
    <row r="36" spans="1:32" x14ac:dyDescent="0.3">
      <c r="A36" s="15" t="s">
        <v>16</v>
      </c>
      <c r="B36" s="265" t="s">
        <v>177</v>
      </c>
      <c r="C36" s="47">
        <v>-1.4844381142946099</v>
      </c>
      <c r="D36" s="47">
        <v>-1.48069717016529</v>
      </c>
      <c r="E36" s="47">
        <v>-1.52145397777869</v>
      </c>
      <c r="F36" s="47">
        <v>-1.4489009511451301</v>
      </c>
      <c r="G36" s="47">
        <v>-1.4489009511451301</v>
      </c>
      <c r="H36" s="287">
        <f t="shared" si="0"/>
        <v>1.4489009511451301</v>
      </c>
      <c r="I36" s="4" t="b">
        <f t="shared" si="1"/>
        <v>1</v>
      </c>
      <c r="J36" s="4" t="b">
        <f t="shared" si="2"/>
        <v>1</v>
      </c>
      <c r="K36" s="26" t="str">
        <f t="shared" si="3"/>
        <v>inhibitor</v>
      </c>
      <c r="L36" s="4">
        <f t="shared" si="4"/>
        <v>0</v>
      </c>
      <c r="M36" s="26" t="str">
        <f t="shared" si="5"/>
        <v>novel</v>
      </c>
      <c r="N36" s="288">
        <v>0</v>
      </c>
      <c r="O36" s="4">
        <v>0</v>
      </c>
      <c r="P36" s="75">
        <f t="shared" si="6"/>
        <v>0</v>
      </c>
      <c r="Q36" s="75">
        <f t="shared" si="7"/>
        <v>0</v>
      </c>
      <c r="R36" s="75">
        <f t="shared" si="8"/>
        <v>0</v>
      </c>
      <c r="S36" s="4">
        <v>0</v>
      </c>
      <c r="T36" s="4">
        <v>0</v>
      </c>
      <c r="U36" s="4">
        <f t="shared" si="9"/>
        <v>0</v>
      </c>
      <c r="V36" s="4">
        <v>0</v>
      </c>
      <c r="W36" s="49">
        <v>0</v>
      </c>
      <c r="X36" s="4">
        <v>1</v>
      </c>
      <c r="Y36" s="118" t="s">
        <v>21</v>
      </c>
      <c r="Z36" s="118" t="s">
        <v>31</v>
      </c>
      <c r="AA36" s="289">
        <v>0.47541</v>
      </c>
      <c r="AB36" s="81" t="str">
        <f t="shared" si="10"/>
        <v>Fbp-e4p</v>
      </c>
    </row>
    <row r="37" spans="1:32" x14ac:dyDescent="0.3">
      <c r="A37" s="269" t="s">
        <v>13</v>
      </c>
      <c r="B37" s="270" t="s">
        <v>65</v>
      </c>
      <c r="C37" s="47">
        <v>-1.5514652309086501</v>
      </c>
      <c r="D37" s="47">
        <v>-1.5234459266581599</v>
      </c>
      <c r="E37" s="47">
        <v>-1.7201353719558601</v>
      </c>
      <c r="F37" s="47">
        <v>-1.4463215005275001</v>
      </c>
      <c r="G37" s="47">
        <v>-1.4463215005275001</v>
      </c>
      <c r="H37" s="287">
        <f t="shared" si="0"/>
        <v>1.4463215005275001</v>
      </c>
      <c r="I37" s="4" t="b">
        <f t="shared" si="1"/>
        <v>1</v>
      </c>
      <c r="J37" s="4" t="b">
        <f t="shared" si="2"/>
        <v>1</v>
      </c>
      <c r="K37" s="26" t="str">
        <f t="shared" si="3"/>
        <v>inhibitor</v>
      </c>
      <c r="L37" s="4">
        <f t="shared" si="4"/>
        <v>0</v>
      </c>
      <c r="M37" s="26" t="str">
        <f t="shared" si="5"/>
        <v>novel</v>
      </c>
      <c r="N37" s="288">
        <v>0</v>
      </c>
      <c r="O37" s="4">
        <v>0</v>
      </c>
      <c r="P37" s="75">
        <f t="shared" si="6"/>
        <v>0</v>
      </c>
      <c r="Q37" s="75">
        <f t="shared" si="7"/>
        <v>0</v>
      </c>
      <c r="R37" s="75">
        <f t="shared" si="8"/>
        <v>0</v>
      </c>
      <c r="S37" s="4">
        <v>0</v>
      </c>
      <c r="T37" s="4">
        <v>0</v>
      </c>
      <c r="U37" s="4">
        <f t="shared" si="9"/>
        <v>0</v>
      </c>
      <c r="V37" s="4">
        <v>0</v>
      </c>
      <c r="W37" s="49">
        <v>0</v>
      </c>
      <c r="X37" s="4">
        <v>2</v>
      </c>
      <c r="Y37" s="118" t="s">
        <v>26</v>
      </c>
      <c r="Z37" s="118" t="s">
        <v>31</v>
      </c>
      <c r="AA37" s="289">
        <v>0.26696799999999998</v>
      </c>
      <c r="AB37" s="81" t="str">
        <f t="shared" si="10"/>
        <v>AceA-6pgc</v>
      </c>
    </row>
    <row r="38" spans="1:32" x14ac:dyDescent="0.3">
      <c r="A38" s="15" t="s">
        <v>58</v>
      </c>
      <c r="B38" s="265" t="s">
        <v>177</v>
      </c>
      <c r="C38" s="47">
        <v>-1.8456234238992</v>
      </c>
      <c r="D38" s="47">
        <v>-1.9315459300675999</v>
      </c>
      <c r="E38" s="47">
        <v>-2.2896929035973201</v>
      </c>
      <c r="F38" s="47">
        <v>-1.42730899309201</v>
      </c>
      <c r="G38" s="47">
        <v>-1.42730899309201</v>
      </c>
      <c r="H38" s="287">
        <f t="shared" si="0"/>
        <v>1.42730899309201</v>
      </c>
      <c r="I38" s="4" t="b">
        <f t="shared" si="1"/>
        <v>1</v>
      </c>
      <c r="J38" s="4" t="b">
        <f t="shared" si="2"/>
        <v>1</v>
      </c>
      <c r="K38" s="26" t="str">
        <f t="shared" si="3"/>
        <v>inhibitor</v>
      </c>
      <c r="L38" s="4">
        <f t="shared" si="4"/>
        <v>0</v>
      </c>
      <c r="M38" s="26" t="str">
        <f t="shared" si="5"/>
        <v>novel</v>
      </c>
      <c r="N38" s="288">
        <v>0</v>
      </c>
      <c r="O38" s="4">
        <v>0</v>
      </c>
      <c r="P38" s="75">
        <f t="shared" si="6"/>
        <v>0</v>
      </c>
      <c r="Q38" s="75">
        <f t="shared" si="7"/>
        <v>0</v>
      </c>
      <c r="R38" s="75">
        <f t="shared" si="8"/>
        <v>0</v>
      </c>
      <c r="S38" s="4">
        <v>0</v>
      </c>
      <c r="T38" s="4">
        <v>0</v>
      </c>
      <c r="U38" s="4">
        <f t="shared" si="9"/>
        <v>0</v>
      </c>
      <c r="V38" s="4">
        <v>0</v>
      </c>
      <c r="W38" s="49">
        <v>0</v>
      </c>
      <c r="X38" s="4">
        <v>3</v>
      </c>
      <c r="Y38" s="118" t="s">
        <v>19</v>
      </c>
      <c r="Z38" s="118" t="s">
        <v>30</v>
      </c>
      <c r="AA38" s="289">
        <v>0.81818199999999996</v>
      </c>
      <c r="AB38" s="81" t="str">
        <f t="shared" si="10"/>
        <v>Gnd-e4p</v>
      </c>
      <c r="AF38" s="289"/>
    </row>
    <row r="39" spans="1:32" x14ac:dyDescent="0.3">
      <c r="A39" s="15" t="s">
        <v>16</v>
      </c>
      <c r="B39" s="265" t="s">
        <v>67</v>
      </c>
      <c r="C39" s="47">
        <v>-1.4272126473479201</v>
      </c>
      <c r="D39" s="47">
        <v>-1.4255053837331</v>
      </c>
      <c r="E39" s="47">
        <v>-1.44106019792794</v>
      </c>
      <c r="F39" s="47">
        <v>-1.4101164907196799</v>
      </c>
      <c r="G39" s="47">
        <v>-1.4101164907196799</v>
      </c>
      <c r="H39" s="287">
        <f t="shared" si="0"/>
        <v>1.4101164907196799</v>
      </c>
      <c r="I39" s="4" t="b">
        <f t="shared" si="1"/>
        <v>1</v>
      </c>
      <c r="J39" s="4" t="b">
        <f t="shared" si="2"/>
        <v>1</v>
      </c>
      <c r="K39" s="26" t="str">
        <f t="shared" si="3"/>
        <v>inhibitor</v>
      </c>
      <c r="L39" s="4">
        <f t="shared" si="4"/>
        <v>0</v>
      </c>
      <c r="M39" s="26" t="str">
        <f t="shared" si="5"/>
        <v>novel</v>
      </c>
      <c r="N39" s="288">
        <v>0</v>
      </c>
      <c r="O39" s="4">
        <v>0</v>
      </c>
      <c r="P39" s="75">
        <f t="shared" si="6"/>
        <v>0</v>
      </c>
      <c r="Q39" s="75">
        <f t="shared" si="7"/>
        <v>0</v>
      </c>
      <c r="R39" s="75">
        <f t="shared" si="8"/>
        <v>0</v>
      </c>
      <c r="S39" s="4">
        <v>0</v>
      </c>
      <c r="T39" s="4">
        <v>0</v>
      </c>
      <c r="U39" s="4">
        <f t="shared" si="9"/>
        <v>0</v>
      </c>
      <c r="V39" s="4">
        <v>0</v>
      </c>
      <c r="W39" s="49">
        <v>0</v>
      </c>
      <c r="X39" s="4">
        <v>1</v>
      </c>
      <c r="Y39" s="118" t="s">
        <v>21</v>
      </c>
      <c r="Z39" s="118" t="s">
        <v>31</v>
      </c>
      <c r="AA39" s="289">
        <v>0.42857099999999998</v>
      </c>
      <c r="AB39" s="81" t="str">
        <f t="shared" si="10"/>
        <v>Fbp-ru5p</v>
      </c>
      <c r="AF39" s="289"/>
    </row>
    <row r="40" spans="1:32" x14ac:dyDescent="0.3">
      <c r="A40" s="15" t="s">
        <v>58</v>
      </c>
      <c r="B40" s="265" t="s">
        <v>91</v>
      </c>
      <c r="C40" s="47">
        <v>-1.4779929338108</v>
      </c>
      <c r="D40" s="47">
        <v>-1.41522378568118</v>
      </c>
      <c r="E40" s="47">
        <v>-1.6703481827134199</v>
      </c>
      <c r="F40" s="47">
        <v>-1.3699758180260599</v>
      </c>
      <c r="G40" s="47">
        <v>-1.3699758180260599</v>
      </c>
      <c r="H40" s="287">
        <f t="shared" si="0"/>
        <v>1.3699758180260599</v>
      </c>
      <c r="I40" s="4" t="b">
        <f t="shared" si="1"/>
        <v>1</v>
      </c>
      <c r="J40" s="4" t="b">
        <f t="shared" si="2"/>
        <v>1</v>
      </c>
      <c r="K40" s="26" t="str">
        <f t="shared" si="3"/>
        <v>inhibitor</v>
      </c>
      <c r="L40" s="4">
        <f t="shared" si="4"/>
        <v>0</v>
      </c>
      <c r="M40" s="26" t="str">
        <f t="shared" si="5"/>
        <v>known</v>
      </c>
      <c r="N40" s="288">
        <v>0</v>
      </c>
      <c r="O40" s="4">
        <v>0</v>
      </c>
      <c r="P40" s="75">
        <f t="shared" si="6"/>
        <v>1</v>
      </c>
      <c r="Q40" s="75">
        <f t="shared" si="7"/>
        <v>1</v>
      </c>
      <c r="R40" s="75">
        <f t="shared" si="8"/>
        <v>0</v>
      </c>
      <c r="S40" s="4">
        <v>-1</v>
      </c>
      <c r="T40" s="4">
        <v>0</v>
      </c>
      <c r="U40" s="4">
        <f t="shared" si="9"/>
        <v>0</v>
      </c>
      <c r="V40" s="4">
        <v>0</v>
      </c>
      <c r="W40" s="49">
        <v>0</v>
      </c>
      <c r="X40" s="4">
        <v>3</v>
      </c>
      <c r="Y40" s="118" t="s">
        <v>19</v>
      </c>
      <c r="Z40" s="118" t="s">
        <v>30</v>
      </c>
      <c r="AA40" s="289">
        <v>0.47368399999999999</v>
      </c>
      <c r="AB40" s="81" t="str">
        <f t="shared" si="10"/>
        <v>Gnd-kdpg</v>
      </c>
      <c r="AF40" s="289"/>
    </row>
    <row r="41" spans="1:32" x14ac:dyDescent="0.3">
      <c r="A41" s="15" t="s">
        <v>92</v>
      </c>
      <c r="B41" s="265" t="s">
        <v>100</v>
      </c>
      <c r="C41" s="47">
        <v>-1.43480167206209</v>
      </c>
      <c r="D41" s="47">
        <v>-1.43326791948219</v>
      </c>
      <c r="E41" s="47">
        <v>-1.53100319279734</v>
      </c>
      <c r="F41" s="47">
        <v>-1.36557958358997</v>
      </c>
      <c r="G41" s="47">
        <v>-1.36557958358997</v>
      </c>
      <c r="H41" s="287">
        <f t="shared" si="0"/>
        <v>1.36557958358997</v>
      </c>
      <c r="I41" s="4" t="b">
        <f t="shared" si="1"/>
        <v>1</v>
      </c>
      <c r="J41" s="4" t="b">
        <f t="shared" si="2"/>
        <v>1</v>
      </c>
      <c r="K41" s="26" t="str">
        <f t="shared" si="3"/>
        <v>inhibitor</v>
      </c>
      <c r="L41" s="4">
        <f t="shared" si="4"/>
        <v>0</v>
      </c>
      <c r="M41" s="26" t="str">
        <f t="shared" si="5"/>
        <v>novel</v>
      </c>
      <c r="N41" s="288">
        <v>0</v>
      </c>
      <c r="O41" s="4">
        <v>0</v>
      </c>
      <c r="P41" s="75">
        <f t="shared" si="6"/>
        <v>0</v>
      </c>
      <c r="Q41" s="75">
        <f t="shared" si="7"/>
        <v>0</v>
      </c>
      <c r="R41" s="75">
        <f t="shared" si="8"/>
        <v>0</v>
      </c>
      <c r="S41" s="4">
        <v>0</v>
      </c>
      <c r="T41" s="4">
        <v>0</v>
      </c>
      <c r="U41" s="4">
        <f t="shared" si="9"/>
        <v>0</v>
      </c>
      <c r="V41" s="4">
        <v>0</v>
      </c>
      <c r="W41" s="49">
        <v>0</v>
      </c>
      <c r="X41" s="4">
        <v>1</v>
      </c>
      <c r="Y41" s="118" t="s">
        <v>22</v>
      </c>
      <c r="Z41" s="118" t="s">
        <v>30</v>
      </c>
      <c r="AA41" s="289">
        <v>7.2727E-2</v>
      </c>
      <c r="AB41" s="81" t="str">
        <f t="shared" si="10"/>
        <v>Ppc-coa</v>
      </c>
      <c r="AF41" s="289"/>
    </row>
    <row r="42" spans="1:32" x14ac:dyDescent="0.3">
      <c r="A42" s="15" t="s">
        <v>14</v>
      </c>
      <c r="B42" s="265" t="s">
        <v>84</v>
      </c>
      <c r="C42" s="47">
        <v>-1.4854388643983301</v>
      </c>
      <c r="D42" s="47">
        <v>-1.5276911660963099</v>
      </c>
      <c r="E42" s="47">
        <v>-1.5404396588383</v>
      </c>
      <c r="F42" s="47">
        <v>-1.3532807285556601</v>
      </c>
      <c r="G42" s="47">
        <v>-1.3532807285556601</v>
      </c>
      <c r="H42" s="287">
        <f t="shared" si="0"/>
        <v>1.3532807285556601</v>
      </c>
      <c r="I42" s="4" t="b">
        <f t="shared" si="1"/>
        <v>1</v>
      </c>
      <c r="J42" s="4" t="b">
        <f t="shared" si="2"/>
        <v>1</v>
      </c>
      <c r="K42" s="26" t="str">
        <f t="shared" si="3"/>
        <v>inhibitor</v>
      </c>
      <c r="L42" s="4">
        <f t="shared" si="4"/>
        <v>0</v>
      </c>
      <c r="M42" s="26" t="str">
        <f t="shared" si="5"/>
        <v>known</v>
      </c>
      <c r="N42" s="288">
        <v>0</v>
      </c>
      <c r="O42" s="4">
        <v>0</v>
      </c>
      <c r="P42" s="75">
        <f t="shared" si="6"/>
        <v>1</v>
      </c>
      <c r="Q42" s="75">
        <f t="shared" si="7"/>
        <v>0</v>
      </c>
      <c r="R42" s="75">
        <f t="shared" si="8"/>
        <v>0</v>
      </c>
      <c r="S42" s="4">
        <v>-1</v>
      </c>
      <c r="T42" s="4">
        <v>-1</v>
      </c>
      <c r="U42" s="4">
        <f t="shared" si="9"/>
        <v>1</v>
      </c>
      <c r="V42" s="4">
        <v>-1</v>
      </c>
      <c r="W42" s="49">
        <v>0</v>
      </c>
      <c r="X42" s="4">
        <v>3</v>
      </c>
      <c r="Y42" s="118" t="s">
        <v>27</v>
      </c>
      <c r="Z42" s="118" t="s">
        <v>30</v>
      </c>
      <c r="AA42" s="289">
        <v>0.19047600000000001</v>
      </c>
      <c r="AB42" s="81" t="str">
        <f t="shared" si="10"/>
        <v>PfkA-pep</v>
      </c>
      <c r="AF42" s="289"/>
    </row>
    <row r="43" spans="1:32" x14ac:dyDescent="0.3">
      <c r="A43" s="15" t="s">
        <v>16</v>
      </c>
      <c r="B43" s="265" t="s">
        <v>77</v>
      </c>
      <c r="C43" s="47">
        <v>-1.3460252500120999</v>
      </c>
      <c r="D43" s="47">
        <v>-1.35015170172973</v>
      </c>
      <c r="E43" s="47">
        <v>-1.3538273598731301</v>
      </c>
      <c r="F43" s="47">
        <v>-1.34282836092388</v>
      </c>
      <c r="G43" s="47">
        <v>-1.34282836092388</v>
      </c>
      <c r="H43" s="287">
        <f t="shared" si="0"/>
        <v>1.34282836092388</v>
      </c>
      <c r="I43" s="4" t="b">
        <f t="shared" si="1"/>
        <v>1</v>
      </c>
      <c r="J43" s="4" t="b">
        <f t="shared" si="2"/>
        <v>1</v>
      </c>
      <c r="K43" s="26" t="str">
        <f t="shared" si="3"/>
        <v>inhibitor</v>
      </c>
      <c r="L43" s="4">
        <f t="shared" si="4"/>
        <v>0</v>
      </c>
      <c r="M43" s="26" t="str">
        <f t="shared" si="5"/>
        <v>novel</v>
      </c>
      <c r="N43" s="288">
        <v>0</v>
      </c>
      <c r="O43" s="4">
        <v>0</v>
      </c>
      <c r="P43" s="75">
        <f t="shared" si="6"/>
        <v>0</v>
      </c>
      <c r="Q43" s="75">
        <f t="shared" si="7"/>
        <v>0</v>
      </c>
      <c r="R43" s="75">
        <f t="shared" si="8"/>
        <v>0</v>
      </c>
      <c r="S43" s="4">
        <v>0</v>
      </c>
      <c r="T43" s="4">
        <v>0</v>
      </c>
      <c r="U43" s="4">
        <f t="shared" si="9"/>
        <v>0</v>
      </c>
      <c r="V43" s="4">
        <v>0</v>
      </c>
      <c r="W43" s="49">
        <v>0</v>
      </c>
      <c r="X43" s="4">
        <v>1</v>
      </c>
      <c r="Y43" s="118" t="s">
        <v>21</v>
      </c>
      <c r="Z43" s="118" t="s">
        <v>31</v>
      </c>
      <c r="AA43" s="289">
        <v>0.24756300000000001</v>
      </c>
      <c r="AB43" s="81" t="str">
        <f t="shared" si="10"/>
        <v>Fbp-nad+</v>
      </c>
      <c r="AF43" s="289"/>
    </row>
    <row r="44" spans="1:32" x14ac:dyDescent="0.3">
      <c r="A44" s="15" t="s">
        <v>16</v>
      </c>
      <c r="B44" s="265" t="s">
        <v>197</v>
      </c>
      <c r="C44" s="47">
        <v>-1.34475744893924</v>
      </c>
      <c r="D44" s="47">
        <v>-1.34648538453196</v>
      </c>
      <c r="E44" s="47">
        <v>-1.36120689023873</v>
      </c>
      <c r="F44" s="47">
        <v>-1.33010242560534</v>
      </c>
      <c r="G44" s="47">
        <v>-1.33010242560534</v>
      </c>
      <c r="H44" s="287">
        <f t="shared" si="0"/>
        <v>1.33010242560534</v>
      </c>
      <c r="I44" s="4" t="b">
        <f t="shared" si="1"/>
        <v>1</v>
      </c>
      <c r="J44" s="4" t="b">
        <f t="shared" si="2"/>
        <v>1</v>
      </c>
      <c r="K44" s="26" t="str">
        <f t="shared" si="3"/>
        <v>inhibitor</v>
      </c>
      <c r="L44" s="4">
        <f t="shared" si="4"/>
        <v>0</v>
      </c>
      <c r="M44" s="26" t="str">
        <f t="shared" si="5"/>
        <v>novel</v>
      </c>
      <c r="N44" s="288">
        <v>0</v>
      </c>
      <c r="O44" s="4">
        <v>0</v>
      </c>
      <c r="P44" s="75">
        <f t="shared" si="6"/>
        <v>0</v>
      </c>
      <c r="Q44" s="75">
        <f t="shared" si="7"/>
        <v>0</v>
      </c>
      <c r="R44" s="75">
        <f t="shared" si="8"/>
        <v>0</v>
      </c>
      <c r="S44" s="4">
        <v>0</v>
      </c>
      <c r="T44" s="4">
        <v>0</v>
      </c>
      <c r="U44" s="4">
        <f t="shared" si="9"/>
        <v>0</v>
      </c>
      <c r="V44" s="4">
        <v>0</v>
      </c>
      <c r="W44" s="49">
        <v>0</v>
      </c>
      <c r="X44" s="4">
        <v>1</v>
      </c>
      <c r="Y44" s="118" t="s">
        <v>21</v>
      </c>
      <c r="Z44" s="118" t="s">
        <v>31</v>
      </c>
      <c r="AA44" s="289">
        <v>0.38138100000000003</v>
      </c>
      <c r="AB44" s="81" t="str">
        <f t="shared" si="10"/>
        <v>Fbp-gdp</v>
      </c>
      <c r="AF44" s="289"/>
    </row>
    <row r="45" spans="1:32" x14ac:dyDescent="0.3">
      <c r="A45" s="15" t="s">
        <v>16</v>
      </c>
      <c r="B45" s="265" t="s">
        <v>163</v>
      </c>
      <c r="C45" s="47">
        <v>-1.42716767522357</v>
      </c>
      <c r="D45" s="47">
        <v>-1.4216427441007</v>
      </c>
      <c r="E45" s="47">
        <v>-1.5276695297748499</v>
      </c>
      <c r="F45" s="47">
        <v>-1.3032012868031599</v>
      </c>
      <c r="G45" s="47">
        <v>-1.3032012868031599</v>
      </c>
      <c r="H45" s="287">
        <f t="shared" si="0"/>
        <v>1.3032012868031599</v>
      </c>
      <c r="I45" s="4" t="b">
        <f t="shared" si="1"/>
        <v>1</v>
      </c>
      <c r="J45" s="4" t="b">
        <f t="shared" si="2"/>
        <v>1</v>
      </c>
      <c r="K45" s="26" t="str">
        <f t="shared" si="3"/>
        <v>inhibitor</v>
      </c>
      <c r="L45" s="4">
        <f t="shared" si="4"/>
        <v>0</v>
      </c>
      <c r="M45" s="26" t="str">
        <f t="shared" si="5"/>
        <v>novel</v>
      </c>
      <c r="N45" s="288">
        <v>0</v>
      </c>
      <c r="O45" s="4">
        <v>0</v>
      </c>
      <c r="P45" s="75">
        <f t="shared" si="6"/>
        <v>0</v>
      </c>
      <c r="Q45" s="75">
        <f t="shared" si="7"/>
        <v>0</v>
      </c>
      <c r="R45" s="75">
        <f t="shared" si="8"/>
        <v>0</v>
      </c>
      <c r="S45" s="4">
        <v>0</v>
      </c>
      <c r="T45" s="4">
        <v>0</v>
      </c>
      <c r="U45" s="4">
        <f t="shared" si="9"/>
        <v>0</v>
      </c>
      <c r="V45" s="4">
        <v>0</v>
      </c>
      <c r="W45" s="49">
        <v>0</v>
      </c>
      <c r="X45" s="4">
        <v>1</v>
      </c>
      <c r="Y45" s="118" t="s">
        <v>21</v>
      </c>
      <c r="Z45" s="118" t="s">
        <v>31</v>
      </c>
      <c r="AA45" s="289">
        <v>0.307506</v>
      </c>
      <c r="AB45" s="81" t="str">
        <f t="shared" si="10"/>
        <v>Fbp-udpg</v>
      </c>
      <c r="AF45" s="289"/>
    </row>
    <row r="46" spans="1:32" x14ac:dyDescent="0.3">
      <c r="A46" s="15" t="s">
        <v>16</v>
      </c>
      <c r="B46" s="265" t="s">
        <v>212</v>
      </c>
      <c r="C46" s="47">
        <v>-1.32136748809605</v>
      </c>
      <c r="D46" s="47">
        <v>-1.3210787775334201</v>
      </c>
      <c r="E46" s="47">
        <v>-1.35015170172973</v>
      </c>
      <c r="F46" s="47">
        <v>-1.2996522197220901</v>
      </c>
      <c r="G46" s="47">
        <v>-1.2996522197220901</v>
      </c>
      <c r="H46" s="287">
        <f t="shared" si="0"/>
        <v>1.2996522197220901</v>
      </c>
      <c r="I46" s="4" t="b">
        <f t="shared" si="1"/>
        <v>1</v>
      </c>
      <c r="J46" s="4" t="b">
        <f t="shared" si="2"/>
        <v>1</v>
      </c>
      <c r="K46" s="26" t="str">
        <f t="shared" si="3"/>
        <v>inhibitor</v>
      </c>
      <c r="L46" s="4">
        <f t="shared" si="4"/>
        <v>0</v>
      </c>
      <c r="M46" s="26" t="str">
        <f t="shared" si="5"/>
        <v>novel</v>
      </c>
      <c r="N46" s="288">
        <v>0</v>
      </c>
      <c r="O46" s="4">
        <v>0</v>
      </c>
      <c r="P46" s="75">
        <f t="shared" si="6"/>
        <v>0</v>
      </c>
      <c r="Q46" s="75">
        <f t="shared" si="7"/>
        <v>0</v>
      </c>
      <c r="R46" s="75">
        <f t="shared" si="8"/>
        <v>0</v>
      </c>
      <c r="S46" s="4">
        <v>0</v>
      </c>
      <c r="T46" s="4">
        <v>0</v>
      </c>
      <c r="U46" s="4">
        <f t="shared" si="9"/>
        <v>0</v>
      </c>
      <c r="V46" s="4">
        <v>0</v>
      </c>
      <c r="W46" s="49">
        <v>0</v>
      </c>
      <c r="X46" s="4">
        <v>1</v>
      </c>
      <c r="Y46" s="118" t="s">
        <v>21</v>
      </c>
      <c r="Z46" s="118" t="s">
        <v>31</v>
      </c>
      <c r="AA46" s="289">
        <v>0.38138100000000003</v>
      </c>
      <c r="AB46" s="81" t="str">
        <f t="shared" si="10"/>
        <v>Fbp-utp</v>
      </c>
      <c r="AF46" s="289"/>
    </row>
    <row r="47" spans="1:32" x14ac:dyDescent="0.3">
      <c r="A47" s="15" t="s">
        <v>14</v>
      </c>
      <c r="B47" s="265" t="s">
        <v>165</v>
      </c>
      <c r="C47" s="47">
        <v>-1.37568088372266</v>
      </c>
      <c r="D47" s="47">
        <v>-1.3758335417749299</v>
      </c>
      <c r="E47" s="47">
        <v>-1.4507465379912801</v>
      </c>
      <c r="F47" s="47">
        <v>-1.29561937188443</v>
      </c>
      <c r="G47" s="47">
        <v>-1.29561937188443</v>
      </c>
      <c r="H47" s="287">
        <f t="shared" si="0"/>
        <v>1.29561937188443</v>
      </c>
      <c r="I47" s="4" t="b">
        <f t="shared" si="1"/>
        <v>1</v>
      </c>
      <c r="J47" s="4" t="b">
        <f t="shared" si="2"/>
        <v>1</v>
      </c>
      <c r="K47" s="26" t="str">
        <f t="shared" si="3"/>
        <v>inhibitor</v>
      </c>
      <c r="L47" s="4">
        <f t="shared" si="4"/>
        <v>0</v>
      </c>
      <c r="M47" s="26" t="str">
        <f t="shared" si="5"/>
        <v>novel</v>
      </c>
      <c r="N47" s="288">
        <v>0</v>
      </c>
      <c r="O47" s="4">
        <v>0</v>
      </c>
      <c r="P47" s="75">
        <f t="shared" si="6"/>
        <v>0</v>
      </c>
      <c r="Q47" s="75">
        <f t="shared" si="7"/>
        <v>0</v>
      </c>
      <c r="R47" s="75">
        <f t="shared" si="8"/>
        <v>0</v>
      </c>
      <c r="S47" s="4">
        <v>0</v>
      </c>
      <c r="T47" s="4">
        <v>0</v>
      </c>
      <c r="U47" s="4">
        <f t="shared" si="9"/>
        <v>0</v>
      </c>
      <c r="V47" s="4">
        <v>0</v>
      </c>
      <c r="W47" s="49">
        <v>0</v>
      </c>
      <c r="X47" s="4">
        <v>3</v>
      </c>
      <c r="Y47" s="118" t="s">
        <v>27</v>
      </c>
      <c r="Z47" s="118" t="s">
        <v>30</v>
      </c>
      <c r="AA47" s="289">
        <v>0.293103</v>
      </c>
      <c r="AB47" s="81" t="str">
        <f t="shared" si="10"/>
        <v>PfkA-bpg</v>
      </c>
      <c r="AF47" s="289"/>
    </row>
    <row r="48" spans="1:32" x14ac:dyDescent="0.3">
      <c r="A48" s="15" t="s">
        <v>12</v>
      </c>
      <c r="B48" s="265" t="s">
        <v>113</v>
      </c>
      <c r="C48" s="47">
        <v>-1.34274952268653</v>
      </c>
      <c r="D48" s="47">
        <v>-1.3547778555715699</v>
      </c>
      <c r="E48" s="47">
        <v>-1.40394391237546</v>
      </c>
      <c r="F48" s="47">
        <v>-1.2929125999867099</v>
      </c>
      <c r="G48" s="47">
        <v>-1.2929125999867099</v>
      </c>
      <c r="H48" s="287">
        <f t="shared" si="0"/>
        <v>1.2929125999867099</v>
      </c>
      <c r="I48" s="4" t="b">
        <f t="shared" si="1"/>
        <v>1</v>
      </c>
      <c r="J48" s="4" t="b">
        <f t="shared" si="2"/>
        <v>1</v>
      </c>
      <c r="K48" s="26" t="str">
        <f t="shared" si="3"/>
        <v>inhibitor</v>
      </c>
      <c r="L48" s="4">
        <f t="shared" si="4"/>
        <v>0</v>
      </c>
      <c r="M48" s="26" t="str">
        <f t="shared" si="5"/>
        <v>novel</v>
      </c>
      <c r="N48" s="288">
        <v>0</v>
      </c>
      <c r="O48" s="4">
        <v>0</v>
      </c>
      <c r="P48" s="75">
        <f t="shared" si="6"/>
        <v>0</v>
      </c>
      <c r="Q48" s="75">
        <f t="shared" si="7"/>
        <v>0</v>
      </c>
      <c r="R48" s="75">
        <f t="shared" si="8"/>
        <v>0</v>
      </c>
      <c r="S48" s="4">
        <v>0</v>
      </c>
      <c r="T48" s="4">
        <v>0</v>
      </c>
      <c r="U48" s="4">
        <f t="shared" si="9"/>
        <v>0</v>
      </c>
      <c r="V48" s="4">
        <v>0</v>
      </c>
      <c r="W48" s="49">
        <v>0</v>
      </c>
      <c r="X48" s="4">
        <v>2</v>
      </c>
      <c r="Y48" s="118" t="s">
        <v>25</v>
      </c>
      <c r="Z48" s="118" t="s">
        <v>30</v>
      </c>
      <c r="AA48" s="289">
        <v>0.230769</v>
      </c>
      <c r="AB48" s="81" t="str">
        <f t="shared" si="10"/>
        <v>Pta-gap</v>
      </c>
      <c r="AF48" s="289"/>
    </row>
    <row r="49" spans="1:32" x14ac:dyDescent="0.3">
      <c r="A49" s="15" t="s">
        <v>16</v>
      </c>
      <c r="B49" s="265" t="s">
        <v>199</v>
      </c>
      <c r="C49" s="47">
        <v>-1.31624532864691</v>
      </c>
      <c r="D49" s="47">
        <v>-1.31032572123655</v>
      </c>
      <c r="E49" s="47">
        <v>-1.34465687272792</v>
      </c>
      <c r="F49" s="47">
        <v>-1.2820366768051199</v>
      </c>
      <c r="G49" s="47">
        <v>-1.2820366768051199</v>
      </c>
      <c r="H49" s="287">
        <f t="shared" si="0"/>
        <v>1.2820366768051199</v>
      </c>
      <c r="I49" s="4" t="b">
        <f t="shared" si="1"/>
        <v>1</v>
      </c>
      <c r="J49" s="4" t="b">
        <f t="shared" si="2"/>
        <v>1</v>
      </c>
      <c r="K49" s="26" t="str">
        <f t="shared" si="3"/>
        <v>inhibitor</v>
      </c>
      <c r="L49" s="4">
        <f t="shared" si="4"/>
        <v>0</v>
      </c>
      <c r="M49" s="26" t="str">
        <f t="shared" si="5"/>
        <v>novel</v>
      </c>
      <c r="N49" s="288">
        <v>0</v>
      </c>
      <c r="O49" s="4">
        <v>0</v>
      </c>
      <c r="P49" s="75">
        <f t="shared" si="6"/>
        <v>0</v>
      </c>
      <c r="Q49" s="75">
        <f t="shared" si="7"/>
        <v>0</v>
      </c>
      <c r="R49" s="75">
        <f t="shared" si="8"/>
        <v>0</v>
      </c>
      <c r="S49" s="4">
        <v>0</v>
      </c>
      <c r="T49" s="4">
        <v>0</v>
      </c>
      <c r="U49" s="4">
        <f t="shared" si="9"/>
        <v>0</v>
      </c>
      <c r="V49" s="4">
        <v>0</v>
      </c>
      <c r="W49" s="49">
        <v>0</v>
      </c>
      <c r="X49" s="4">
        <v>1</v>
      </c>
      <c r="Y49" s="118" t="s">
        <v>21</v>
      </c>
      <c r="Z49" s="118" t="s">
        <v>31</v>
      </c>
      <c r="AA49" s="289">
        <v>0.34048299999999998</v>
      </c>
      <c r="AB49" s="81" t="str">
        <f t="shared" si="10"/>
        <v>Fbp-gtp</v>
      </c>
      <c r="AF49" s="289"/>
    </row>
    <row r="50" spans="1:32" x14ac:dyDescent="0.3">
      <c r="A50" s="269" t="s">
        <v>114</v>
      </c>
      <c r="B50" s="270" t="s">
        <v>241</v>
      </c>
      <c r="C50" s="47">
        <v>-1.50391526626161</v>
      </c>
      <c r="D50" s="47">
        <v>-1.5474555186607599</v>
      </c>
      <c r="E50" s="47">
        <v>-1.796422812359</v>
      </c>
      <c r="F50" s="47">
        <v>-1.27888823915814</v>
      </c>
      <c r="G50" s="47">
        <v>-1.27888823915814</v>
      </c>
      <c r="H50" s="287">
        <f t="shared" si="0"/>
        <v>1.27888823915814</v>
      </c>
      <c r="I50" s="4" t="b">
        <f t="shared" si="1"/>
        <v>1</v>
      </c>
      <c r="J50" s="4" t="b">
        <f t="shared" si="2"/>
        <v>1</v>
      </c>
      <c r="K50" s="26" t="str">
        <f t="shared" si="3"/>
        <v>inhibitor</v>
      </c>
      <c r="L50" s="4">
        <f t="shared" si="4"/>
        <v>0</v>
      </c>
      <c r="M50" s="26" t="str">
        <f t="shared" si="5"/>
        <v>novel</v>
      </c>
      <c r="N50" s="288">
        <v>0</v>
      </c>
      <c r="O50" s="4">
        <v>0</v>
      </c>
      <c r="P50" s="75">
        <f t="shared" si="6"/>
        <v>0</v>
      </c>
      <c r="Q50" s="75">
        <f t="shared" si="7"/>
        <v>0</v>
      </c>
      <c r="R50" s="75">
        <f t="shared" si="8"/>
        <v>0</v>
      </c>
      <c r="S50" s="4">
        <v>0</v>
      </c>
      <c r="T50" s="4">
        <v>0</v>
      </c>
      <c r="U50" s="4">
        <f t="shared" si="9"/>
        <v>0</v>
      </c>
      <c r="V50" s="4">
        <v>0</v>
      </c>
      <c r="W50" s="49">
        <v>0</v>
      </c>
      <c r="X50" s="4">
        <v>2</v>
      </c>
      <c r="Y50" s="118" t="s">
        <v>25</v>
      </c>
      <c r="Z50" s="118" t="s">
        <v>30</v>
      </c>
      <c r="AA50" s="289">
        <v>0.75</v>
      </c>
      <c r="AB50" s="81" t="str">
        <f t="shared" si="10"/>
        <v>AckA-carb-p</v>
      </c>
      <c r="AF50" s="289"/>
    </row>
    <row r="51" spans="1:32" x14ac:dyDescent="0.3">
      <c r="A51" s="15" t="s">
        <v>12</v>
      </c>
      <c r="B51" s="265" t="s">
        <v>86</v>
      </c>
      <c r="C51" s="47">
        <v>-1.5933585024261701</v>
      </c>
      <c r="D51" s="47">
        <v>-1.3553018934816199</v>
      </c>
      <c r="E51" s="47">
        <v>-2.0363188077107499</v>
      </c>
      <c r="F51" s="47">
        <v>-1.2752786512973799</v>
      </c>
      <c r="G51" s="47">
        <v>-1.2752786512973799</v>
      </c>
      <c r="H51" s="287">
        <f t="shared" si="0"/>
        <v>1.2752786512973799</v>
      </c>
      <c r="I51" s="4" t="b">
        <f t="shared" si="1"/>
        <v>1</v>
      </c>
      <c r="J51" s="4" t="b">
        <f t="shared" si="2"/>
        <v>1</v>
      </c>
      <c r="K51" s="26" t="str">
        <f t="shared" si="3"/>
        <v>inhibitor</v>
      </c>
      <c r="L51" s="4">
        <f t="shared" si="4"/>
        <v>0</v>
      </c>
      <c r="M51" s="26" t="str">
        <f t="shared" si="5"/>
        <v>known</v>
      </c>
      <c r="N51" s="288">
        <v>0</v>
      </c>
      <c r="O51" s="4">
        <v>0</v>
      </c>
      <c r="P51" s="75">
        <f t="shared" si="6"/>
        <v>1</v>
      </c>
      <c r="Q51" s="75">
        <f t="shared" si="7"/>
        <v>1</v>
      </c>
      <c r="R51" s="75">
        <f t="shared" si="8"/>
        <v>0</v>
      </c>
      <c r="S51" s="4">
        <v>-1</v>
      </c>
      <c r="T51" s="4">
        <v>0</v>
      </c>
      <c r="U51" s="4">
        <f t="shared" si="9"/>
        <v>0</v>
      </c>
      <c r="V51" s="4">
        <v>0</v>
      </c>
      <c r="W51" s="49">
        <v>0</v>
      </c>
      <c r="X51" s="4">
        <v>2</v>
      </c>
      <c r="Y51" s="118" t="s">
        <v>25</v>
      </c>
      <c r="Z51" s="118" t="s">
        <v>30</v>
      </c>
      <c r="AA51" s="289">
        <v>0.53136499999999998</v>
      </c>
      <c r="AB51" s="81" t="str">
        <f t="shared" si="10"/>
        <v>Pta-atp</v>
      </c>
      <c r="AF51" s="289"/>
    </row>
    <row r="52" spans="1:32" x14ac:dyDescent="0.3">
      <c r="A52" s="269" t="s">
        <v>114</v>
      </c>
      <c r="B52" s="270" t="s">
        <v>264</v>
      </c>
      <c r="C52" s="47">
        <v>-1.6603523417483901</v>
      </c>
      <c r="D52" s="47">
        <v>-1.5024315939747701</v>
      </c>
      <c r="E52" s="47">
        <v>-2.11554783779119</v>
      </c>
      <c r="F52" s="47">
        <v>-1.2293861224073701</v>
      </c>
      <c r="G52" s="47">
        <v>-1.2293861224073701</v>
      </c>
      <c r="H52" s="287">
        <f t="shared" si="0"/>
        <v>1.2293861224073701</v>
      </c>
      <c r="I52" s="4" t="b">
        <f t="shared" si="1"/>
        <v>1</v>
      </c>
      <c r="J52" s="4" t="b">
        <f t="shared" si="2"/>
        <v>1</v>
      </c>
      <c r="K52" s="26" t="str">
        <f t="shared" si="3"/>
        <v>inhibitor</v>
      </c>
      <c r="L52" s="4">
        <f t="shared" si="4"/>
        <v>0</v>
      </c>
      <c r="M52" s="26" t="str">
        <f t="shared" si="5"/>
        <v>novel</v>
      </c>
      <c r="N52" s="288">
        <v>0</v>
      </c>
      <c r="O52" s="4">
        <v>0</v>
      </c>
      <c r="P52" s="75">
        <f t="shared" si="6"/>
        <v>0</v>
      </c>
      <c r="Q52" s="75">
        <f t="shared" si="7"/>
        <v>0</v>
      </c>
      <c r="R52" s="75">
        <f t="shared" si="8"/>
        <v>0</v>
      </c>
      <c r="S52" s="4">
        <v>0</v>
      </c>
      <c r="T52" s="4">
        <v>0</v>
      </c>
      <c r="U52" s="4">
        <f t="shared" si="9"/>
        <v>0</v>
      </c>
      <c r="V52" s="4">
        <v>0</v>
      </c>
      <c r="W52" s="49">
        <v>0</v>
      </c>
      <c r="X52" s="4">
        <v>2</v>
      </c>
      <c r="Y52" s="118" t="s">
        <v>25</v>
      </c>
      <c r="Z52" s="118" t="s">
        <v>30</v>
      </c>
      <c r="AA52" s="289">
        <v>0.64490899999999995</v>
      </c>
      <c r="AB52" s="81" t="str">
        <f t="shared" si="10"/>
        <v>AckA-dttp</v>
      </c>
      <c r="AF52" s="289"/>
    </row>
    <row r="53" spans="1:32" x14ac:dyDescent="0.3">
      <c r="A53" s="15" t="s">
        <v>12</v>
      </c>
      <c r="B53" s="265" t="s">
        <v>212</v>
      </c>
      <c r="C53" s="47">
        <v>-1.2784858140520401</v>
      </c>
      <c r="D53" s="47">
        <v>-1.2666562490593001</v>
      </c>
      <c r="E53" s="47">
        <v>-1.3281305335631099</v>
      </c>
      <c r="F53" s="47">
        <v>-1.22095901001532</v>
      </c>
      <c r="G53" s="47">
        <v>-1.22095901001532</v>
      </c>
      <c r="H53" s="287">
        <f t="shared" si="0"/>
        <v>1.22095901001532</v>
      </c>
      <c r="I53" s="4" t="b">
        <f t="shared" si="1"/>
        <v>1</v>
      </c>
      <c r="J53" s="4" t="b">
        <f t="shared" si="2"/>
        <v>1</v>
      </c>
      <c r="K53" s="26" t="str">
        <f t="shared" si="3"/>
        <v>inhibitor</v>
      </c>
      <c r="L53" s="4">
        <f t="shared" si="4"/>
        <v>0</v>
      </c>
      <c r="M53" s="26" t="str">
        <f t="shared" si="5"/>
        <v>novel</v>
      </c>
      <c r="N53" s="288">
        <v>0</v>
      </c>
      <c r="O53" s="4">
        <v>0</v>
      </c>
      <c r="P53" s="75">
        <f t="shared" si="6"/>
        <v>0</v>
      </c>
      <c r="Q53" s="75">
        <f t="shared" si="7"/>
        <v>0</v>
      </c>
      <c r="R53" s="75">
        <f t="shared" si="8"/>
        <v>0</v>
      </c>
      <c r="S53" s="4">
        <v>0</v>
      </c>
      <c r="T53" s="4">
        <v>0</v>
      </c>
      <c r="U53" s="4">
        <f t="shared" si="9"/>
        <v>0</v>
      </c>
      <c r="V53" s="4">
        <v>0</v>
      </c>
      <c r="W53" s="49">
        <v>0</v>
      </c>
      <c r="X53" s="4">
        <v>2</v>
      </c>
      <c r="Y53" s="118" t="s">
        <v>25</v>
      </c>
      <c r="Z53" s="118" t="s">
        <v>30</v>
      </c>
      <c r="AA53" s="289">
        <v>0.369863</v>
      </c>
      <c r="AB53" s="81" t="str">
        <f t="shared" si="10"/>
        <v>Pta-utp</v>
      </c>
      <c r="AF53" s="289"/>
    </row>
    <row r="54" spans="1:32" x14ac:dyDescent="0.3">
      <c r="A54" s="269" t="s">
        <v>114</v>
      </c>
      <c r="B54" s="270" t="s">
        <v>68</v>
      </c>
      <c r="C54" s="47">
        <v>-1.5436501681937</v>
      </c>
      <c r="D54" s="47">
        <v>-1.4392497789882699</v>
      </c>
      <c r="E54" s="47">
        <v>-1.85146381747611</v>
      </c>
      <c r="F54" s="47">
        <v>-1.2180630464621001</v>
      </c>
      <c r="G54" s="47">
        <v>-1.2180630464621001</v>
      </c>
      <c r="H54" s="287">
        <f t="shared" si="0"/>
        <v>1.2180630464621001</v>
      </c>
      <c r="I54" s="4" t="b">
        <f t="shared" si="1"/>
        <v>1</v>
      </c>
      <c r="J54" s="4" t="b">
        <f t="shared" si="2"/>
        <v>1</v>
      </c>
      <c r="K54" s="26" t="str">
        <f t="shared" si="3"/>
        <v>inhibitor</v>
      </c>
      <c r="L54" s="4">
        <f t="shared" si="4"/>
        <v>0</v>
      </c>
      <c r="M54" s="26" t="str">
        <f t="shared" si="5"/>
        <v>novel</v>
      </c>
      <c r="N54" s="288">
        <v>0</v>
      </c>
      <c r="O54" s="4">
        <v>0</v>
      </c>
      <c r="P54" s="75">
        <f t="shared" si="6"/>
        <v>0</v>
      </c>
      <c r="Q54" s="75">
        <f t="shared" si="7"/>
        <v>0</v>
      </c>
      <c r="R54" s="75">
        <f t="shared" si="8"/>
        <v>0</v>
      </c>
      <c r="S54" s="4">
        <v>0</v>
      </c>
      <c r="T54" s="4">
        <v>0</v>
      </c>
      <c r="U54" s="4">
        <f t="shared" si="9"/>
        <v>0</v>
      </c>
      <c r="V54" s="4">
        <v>0</v>
      </c>
      <c r="W54" s="49">
        <v>0</v>
      </c>
      <c r="X54" s="4">
        <v>2</v>
      </c>
      <c r="Y54" s="118" t="s">
        <v>25</v>
      </c>
      <c r="Z54" s="118" t="s">
        <v>30</v>
      </c>
      <c r="AA54" s="289">
        <v>0.55172399999999999</v>
      </c>
      <c r="AB54" s="81" t="str">
        <f t="shared" si="10"/>
        <v>AckA-nadph</v>
      </c>
      <c r="AF54" s="289"/>
    </row>
    <row r="55" spans="1:32" x14ac:dyDescent="0.3">
      <c r="A55" s="15" t="s">
        <v>13</v>
      </c>
      <c r="B55" s="265" t="s">
        <v>133</v>
      </c>
      <c r="C55" s="47">
        <v>-1.23778255121867</v>
      </c>
      <c r="D55" s="47">
        <v>-1.21660716789374</v>
      </c>
      <c r="E55" s="47">
        <v>-1.2615622442822501</v>
      </c>
      <c r="F55" s="47">
        <v>-1.20988130470542</v>
      </c>
      <c r="G55" s="47">
        <v>-1.20988130470542</v>
      </c>
      <c r="H55" s="287">
        <f t="shared" si="0"/>
        <v>1.20988130470542</v>
      </c>
      <c r="I55" s="4" t="b">
        <f t="shared" si="1"/>
        <v>1</v>
      </c>
      <c r="J55" s="4" t="b">
        <f t="shared" si="2"/>
        <v>1</v>
      </c>
      <c r="K55" s="26" t="str">
        <f t="shared" si="3"/>
        <v>inhibitor</v>
      </c>
      <c r="L55" s="4">
        <f t="shared" si="4"/>
        <v>0</v>
      </c>
      <c r="M55" s="26" t="str">
        <f t="shared" si="5"/>
        <v>known</v>
      </c>
      <c r="N55" s="288">
        <v>0</v>
      </c>
      <c r="O55" s="4">
        <v>0</v>
      </c>
      <c r="P55" s="75">
        <f t="shared" si="6"/>
        <v>1</v>
      </c>
      <c r="Q55" s="75">
        <f t="shared" si="7"/>
        <v>0</v>
      </c>
      <c r="R55" s="75">
        <f t="shared" si="8"/>
        <v>0</v>
      </c>
      <c r="S55" s="4">
        <v>-1</v>
      </c>
      <c r="T55" s="4">
        <v>-1</v>
      </c>
      <c r="U55" s="4">
        <f t="shared" si="9"/>
        <v>1</v>
      </c>
      <c r="V55" s="4">
        <v>0</v>
      </c>
      <c r="W55" s="49">
        <v>0</v>
      </c>
      <c r="X55" s="4">
        <v>2</v>
      </c>
      <c r="Y55" s="118" t="s">
        <v>26</v>
      </c>
      <c r="Z55" s="118" t="s">
        <v>31</v>
      </c>
      <c r="AA55" s="289">
        <v>0.41304299999999999</v>
      </c>
      <c r="AB55" s="81" t="str">
        <f t="shared" si="10"/>
        <v>AceA-akg</v>
      </c>
      <c r="AF55" s="289"/>
    </row>
    <row r="56" spans="1:32" x14ac:dyDescent="0.3">
      <c r="A56" s="269" t="s">
        <v>106</v>
      </c>
      <c r="B56" s="270" t="s">
        <v>243</v>
      </c>
      <c r="C56" s="47">
        <v>-1.94623611739502</v>
      </c>
      <c r="D56" s="47">
        <v>-1.96976896225406</v>
      </c>
      <c r="E56" s="47">
        <v>-2.6948577620833798</v>
      </c>
      <c r="F56" s="47">
        <v>-1.20416163876722</v>
      </c>
      <c r="G56" s="47">
        <v>-1.20416163876722</v>
      </c>
      <c r="H56" s="287">
        <f t="shared" si="0"/>
        <v>1.20416163876722</v>
      </c>
      <c r="I56" s="4" t="b">
        <f t="shared" si="1"/>
        <v>1</v>
      </c>
      <c r="J56" s="4" t="b">
        <f t="shared" si="2"/>
        <v>1</v>
      </c>
      <c r="K56" s="26" t="str">
        <f t="shared" si="3"/>
        <v>inhibitor</v>
      </c>
      <c r="L56" s="4">
        <f t="shared" si="4"/>
        <v>0</v>
      </c>
      <c r="M56" s="26" t="str">
        <f t="shared" si="5"/>
        <v>novel</v>
      </c>
      <c r="N56" s="288">
        <v>0</v>
      </c>
      <c r="O56" s="4">
        <v>0</v>
      </c>
      <c r="P56" s="75">
        <f t="shared" si="6"/>
        <v>0</v>
      </c>
      <c r="Q56" s="75">
        <f t="shared" si="7"/>
        <v>0</v>
      </c>
      <c r="R56" s="75">
        <f t="shared" si="8"/>
        <v>0</v>
      </c>
      <c r="S56" s="4">
        <v>0</v>
      </c>
      <c r="T56" s="4">
        <v>0</v>
      </c>
      <c r="U56" s="4">
        <f t="shared" si="9"/>
        <v>0</v>
      </c>
      <c r="V56" s="4">
        <v>0</v>
      </c>
      <c r="W56" s="49">
        <v>0</v>
      </c>
      <c r="X56" s="4">
        <v>3</v>
      </c>
      <c r="Y56" s="118" t="s">
        <v>19</v>
      </c>
      <c r="Z56" s="118" t="s">
        <v>30</v>
      </c>
      <c r="AA56" s="289">
        <v>0.15183199999999999</v>
      </c>
      <c r="AB56" s="81" t="str">
        <f t="shared" si="10"/>
        <v>Acs-gluth-r</v>
      </c>
      <c r="AF56" s="289"/>
    </row>
    <row r="57" spans="1:32" x14ac:dyDescent="0.3">
      <c r="A57" s="269" t="s">
        <v>106</v>
      </c>
      <c r="B57" s="270" t="s">
        <v>216</v>
      </c>
      <c r="C57" s="47">
        <v>-1.30942983301225</v>
      </c>
      <c r="D57" s="47">
        <v>-1.2091444491950001</v>
      </c>
      <c r="E57" s="47">
        <v>-1.5041379074680501</v>
      </c>
      <c r="F57" s="47">
        <v>-1.1986009549535299</v>
      </c>
      <c r="G57" s="47">
        <v>-1.1986009549535299</v>
      </c>
      <c r="H57" s="287">
        <f t="shared" si="0"/>
        <v>1.1986009549535299</v>
      </c>
      <c r="I57" s="4" t="b">
        <f t="shared" si="1"/>
        <v>1</v>
      </c>
      <c r="J57" s="4" t="b">
        <f t="shared" si="2"/>
        <v>1</v>
      </c>
      <c r="K57" s="26" t="str">
        <f t="shared" si="3"/>
        <v>inhibitor</v>
      </c>
      <c r="L57" s="4">
        <f t="shared" si="4"/>
        <v>0</v>
      </c>
      <c r="M57" s="26" t="str">
        <f t="shared" si="5"/>
        <v>novel</v>
      </c>
      <c r="N57" s="288">
        <v>0</v>
      </c>
      <c r="O57" s="4">
        <v>0</v>
      </c>
      <c r="P57" s="75">
        <f t="shared" si="6"/>
        <v>0</v>
      </c>
      <c r="Q57" s="75">
        <f t="shared" si="7"/>
        <v>0</v>
      </c>
      <c r="R57" s="75">
        <f t="shared" si="8"/>
        <v>0</v>
      </c>
      <c r="S57" s="4">
        <v>0</v>
      </c>
      <c r="T57" s="4">
        <v>0</v>
      </c>
      <c r="U57" s="4">
        <f t="shared" si="9"/>
        <v>0</v>
      </c>
      <c r="V57" s="4">
        <v>0</v>
      </c>
      <c r="W57" s="49">
        <v>0</v>
      </c>
      <c r="X57" s="4">
        <v>3</v>
      </c>
      <c r="Y57" s="118" t="s">
        <v>19</v>
      </c>
      <c r="Z57" s="118" t="s">
        <v>30</v>
      </c>
      <c r="AA57" s="289">
        <v>0.90114099999999997</v>
      </c>
      <c r="AB57" s="81" t="str">
        <f t="shared" si="10"/>
        <v>Acs-camp</v>
      </c>
      <c r="AF57" s="289"/>
    </row>
    <row r="58" spans="1:32" x14ac:dyDescent="0.3">
      <c r="A58" s="15" t="s">
        <v>16</v>
      </c>
      <c r="B58" s="265" t="s">
        <v>110</v>
      </c>
      <c r="C58" s="47">
        <v>-1.2055178939609601</v>
      </c>
      <c r="D58" s="47">
        <v>-1.20698597154386</v>
      </c>
      <c r="E58" s="47">
        <v>-1.2253867920379899</v>
      </c>
      <c r="F58" s="47">
        <v>-1.1888187824583301</v>
      </c>
      <c r="G58" s="47">
        <v>-1.1888187824583301</v>
      </c>
      <c r="H58" s="287">
        <f t="shared" si="0"/>
        <v>1.1888187824583301</v>
      </c>
      <c r="I58" s="4" t="b">
        <f t="shared" si="1"/>
        <v>1</v>
      </c>
      <c r="J58" s="4" t="b">
        <f t="shared" si="2"/>
        <v>1</v>
      </c>
      <c r="K58" s="26" t="str">
        <f t="shared" si="3"/>
        <v>inhibitor</v>
      </c>
      <c r="L58" s="4">
        <f t="shared" si="4"/>
        <v>0</v>
      </c>
      <c r="M58" s="26" t="str">
        <f t="shared" si="5"/>
        <v>known</v>
      </c>
      <c r="N58" s="288">
        <v>0</v>
      </c>
      <c r="O58" s="4">
        <v>0</v>
      </c>
      <c r="P58" s="75">
        <f t="shared" si="6"/>
        <v>1</v>
      </c>
      <c r="Q58" s="75">
        <f t="shared" si="7"/>
        <v>0</v>
      </c>
      <c r="R58" s="75">
        <f t="shared" si="8"/>
        <v>0</v>
      </c>
      <c r="S58" s="4">
        <v>-1</v>
      </c>
      <c r="T58" s="4">
        <v>-1</v>
      </c>
      <c r="U58" s="4">
        <f t="shared" si="9"/>
        <v>1</v>
      </c>
      <c r="V58" s="4">
        <v>0</v>
      </c>
      <c r="W58" s="49">
        <v>0</v>
      </c>
      <c r="X58" s="4">
        <v>1</v>
      </c>
      <c r="Y58" s="118" t="s">
        <v>21</v>
      </c>
      <c r="Z58" s="118" t="s">
        <v>31</v>
      </c>
      <c r="AA58" s="289">
        <v>0.453901</v>
      </c>
      <c r="AB58" s="81" t="str">
        <f t="shared" si="10"/>
        <v>Fbp-amp</v>
      </c>
      <c r="AF58" s="289"/>
    </row>
    <row r="59" spans="1:32" x14ac:dyDescent="0.3">
      <c r="A59" s="15" t="s">
        <v>14</v>
      </c>
      <c r="B59" s="265" t="s">
        <v>220</v>
      </c>
      <c r="C59" s="47">
        <v>-1.2852802920803601</v>
      </c>
      <c r="D59" s="47">
        <v>-1.29919482610826</v>
      </c>
      <c r="E59" s="47">
        <v>-1.3839752463052799</v>
      </c>
      <c r="F59" s="47">
        <v>-1.1793337143581699</v>
      </c>
      <c r="G59" s="47">
        <v>-1.1793337143581699</v>
      </c>
      <c r="H59" s="287">
        <f t="shared" si="0"/>
        <v>1.1793337143581699</v>
      </c>
      <c r="I59" s="4" t="b">
        <f t="shared" si="1"/>
        <v>1</v>
      </c>
      <c r="J59" s="4" t="b">
        <f t="shared" si="2"/>
        <v>1</v>
      </c>
      <c r="K59" s="26" t="str">
        <f t="shared" si="3"/>
        <v>inhibitor</v>
      </c>
      <c r="L59" s="4">
        <f t="shared" si="4"/>
        <v>0</v>
      </c>
      <c r="M59" s="26" t="str">
        <f t="shared" si="5"/>
        <v>novel</v>
      </c>
      <c r="N59" s="288">
        <v>0</v>
      </c>
      <c r="O59" s="4">
        <v>0</v>
      </c>
      <c r="P59" s="75">
        <f t="shared" si="6"/>
        <v>0</v>
      </c>
      <c r="Q59" s="75">
        <f t="shared" si="7"/>
        <v>0</v>
      </c>
      <c r="R59" s="75">
        <f t="shared" si="8"/>
        <v>0</v>
      </c>
      <c r="S59" s="4">
        <v>0</v>
      </c>
      <c r="T59" s="4">
        <v>0</v>
      </c>
      <c r="U59" s="4">
        <f t="shared" si="9"/>
        <v>0</v>
      </c>
      <c r="V59" s="4">
        <v>0</v>
      </c>
      <c r="W59" s="49">
        <v>0</v>
      </c>
      <c r="X59" s="4">
        <v>3</v>
      </c>
      <c r="Y59" s="118" t="s">
        <v>27</v>
      </c>
      <c r="Z59" s="118" t="s">
        <v>30</v>
      </c>
      <c r="AA59" s="289">
        <v>0.55737700000000001</v>
      </c>
      <c r="AB59" s="81" t="str">
        <f t="shared" si="10"/>
        <v>PfkA-prpp</v>
      </c>
      <c r="AF59" s="289"/>
    </row>
    <row r="60" spans="1:32" x14ac:dyDescent="0.3">
      <c r="A60" s="15" t="s">
        <v>7</v>
      </c>
      <c r="B60" s="265" t="s">
        <v>259</v>
      </c>
      <c r="C60" s="47">
        <v>-1.6534532762874801</v>
      </c>
      <c r="D60" s="47">
        <v>-1.8117792657710201</v>
      </c>
      <c r="E60" s="47">
        <v>-2.1062266242362799</v>
      </c>
      <c r="F60" s="47">
        <v>-1.1540071461639501</v>
      </c>
      <c r="G60" s="47">
        <v>-1.1540071461639501</v>
      </c>
      <c r="H60" s="287">
        <f t="shared" si="0"/>
        <v>1.1540071461639501</v>
      </c>
      <c r="I60" s="4" t="b">
        <f t="shared" si="1"/>
        <v>1</v>
      </c>
      <c r="J60" s="4" t="b">
        <f t="shared" si="2"/>
        <v>1</v>
      </c>
      <c r="K60" s="26" t="str">
        <f t="shared" si="3"/>
        <v>inhibitor</v>
      </c>
      <c r="L60" s="4">
        <f t="shared" si="4"/>
        <v>0</v>
      </c>
      <c r="M60" s="26" t="str">
        <f t="shared" si="5"/>
        <v>novel</v>
      </c>
      <c r="N60" s="288">
        <v>0</v>
      </c>
      <c r="O60" s="4">
        <v>0</v>
      </c>
      <c r="P60" s="75">
        <f t="shared" si="6"/>
        <v>0</v>
      </c>
      <c r="Q60" s="75">
        <f t="shared" si="7"/>
        <v>0</v>
      </c>
      <c r="R60" s="75">
        <f t="shared" si="8"/>
        <v>0</v>
      </c>
      <c r="S60" s="4">
        <v>0</v>
      </c>
      <c r="T60" s="4">
        <v>0</v>
      </c>
      <c r="U60" s="4">
        <f t="shared" si="9"/>
        <v>0</v>
      </c>
      <c r="V60" s="4">
        <v>0</v>
      </c>
      <c r="W60" s="49">
        <v>0</v>
      </c>
      <c r="X60" s="4">
        <v>2</v>
      </c>
      <c r="Y60" s="118" t="s">
        <v>20</v>
      </c>
      <c r="Z60" s="118" t="s">
        <v>30</v>
      </c>
      <c r="AA60" s="289">
        <v>0.24223600000000001</v>
      </c>
      <c r="AB60" s="81" t="str">
        <f t="shared" si="10"/>
        <v>PykF-acon</v>
      </c>
      <c r="AF60" s="289"/>
    </row>
    <row r="61" spans="1:32" x14ac:dyDescent="0.3">
      <c r="A61" s="15" t="s">
        <v>16</v>
      </c>
      <c r="B61" s="265" t="s">
        <v>204</v>
      </c>
      <c r="C61" s="47">
        <v>-1.1424728417396</v>
      </c>
      <c r="D61" s="47">
        <v>-1.1467641027576301</v>
      </c>
      <c r="E61" s="47">
        <v>-1.1547560127712999</v>
      </c>
      <c r="F61" s="47">
        <v>-1.13248684893027</v>
      </c>
      <c r="G61" s="47">
        <v>-1.13248684893027</v>
      </c>
      <c r="H61" s="287">
        <f t="shared" si="0"/>
        <v>1.13248684893027</v>
      </c>
      <c r="I61" s="4" t="b">
        <f t="shared" si="1"/>
        <v>1</v>
      </c>
      <c r="J61" s="4" t="b">
        <f t="shared" si="2"/>
        <v>1</v>
      </c>
      <c r="K61" s="26" t="str">
        <f t="shared" si="3"/>
        <v>inhibitor</v>
      </c>
      <c r="L61" s="4">
        <f t="shared" si="4"/>
        <v>0</v>
      </c>
      <c r="M61" s="26" t="str">
        <f t="shared" si="5"/>
        <v>novel</v>
      </c>
      <c r="N61" s="288">
        <v>0</v>
      </c>
      <c r="O61" s="4">
        <v>0</v>
      </c>
      <c r="P61" s="75">
        <f t="shared" si="6"/>
        <v>0</v>
      </c>
      <c r="Q61" s="75">
        <f t="shared" si="7"/>
        <v>0</v>
      </c>
      <c r="R61" s="75">
        <f t="shared" si="8"/>
        <v>0</v>
      </c>
      <c r="S61" s="4">
        <v>0</v>
      </c>
      <c r="T61" s="4">
        <v>0</v>
      </c>
      <c r="U61" s="4">
        <f t="shared" si="9"/>
        <v>0</v>
      </c>
      <c r="V61" s="4">
        <v>0</v>
      </c>
      <c r="W61" s="49">
        <v>0</v>
      </c>
      <c r="X61" s="4">
        <v>1</v>
      </c>
      <c r="Y61" s="118" t="s">
        <v>21</v>
      </c>
      <c r="Z61" s="118" t="s">
        <v>31</v>
      </c>
      <c r="AA61" s="289">
        <v>0.43344700000000003</v>
      </c>
      <c r="AB61" s="81" t="str">
        <f t="shared" si="10"/>
        <v>Fbp-cdp</v>
      </c>
      <c r="AF61" s="289"/>
    </row>
    <row r="62" spans="1:32" x14ac:dyDescent="0.3">
      <c r="A62" s="15" t="s">
        <v>13</v>
      </c>
      <c r="B62" s="265" t="s">
        <v>259</v>
      </c>
      <c r="C62" s="47">
        <v>-1.24697564122386</v>
      </c>
      <c r="D62" s="47">
        <v>-1.2374337974146099</v>
      </c>
      <c r="E62" s="47">
        <v>-1.36338194897707</v>
      </c>
      <c r="F62" s="47">
        <v>-1.1313053291887001</v>
      </c>
      <c r="G62" s="47">
        <v>-1.1313053291887001</v>
      </c>
      <c r="H62" s="287">
        <f t="shared" si="0"/>
        <v>1.1313053291887001</v>
      </c>
      <c r="I62" s="4" t="b">
        <f t="shared" si="1"/>
        <v>1</v>
      </c>
      <c r="J62" s="4" t="b">
        <f t="shared" si="2"/>
        <v>1</v>
      </c>
      <c r="K62" s="26" t="str">
        <f t="shared" si="3"/>
        <v>inhibitor</v>
      </c>
      <c r="L62" s="4">
        <f t="shared" si="4"/>
        <v>0</v>
      </c>
      <c r="M62" s="26" t="str">
        <f t="shared" si="5"/>
        <v>known</v>
      </c>
      <c r="N62" s="288">
        <v>0</v>
      </c>
      <c r="O62" s="4">
        <v>0</v>
      </c>
      <c r="P62" s="75">
        <f t="shared" si="6"/>
        <v>1</v>
      </c>
      <c r="Q62" s="75">
        <f t="shared" si="7"/>
        <v>1</v>
      </c>
      <c r="R62" s="75">
        <f t="shared" si="8"/>
        <v>0</v>
      </c>
      <c r="S62" s="4">
        <v>-1</v>
      </c>
      <c r="T62" s="4">
        <v>0</v>
      </c>
      <c r="U62" s="4">
        <f t="shared" si="9"/>
        <v>0</v>
      </c>
      <c r="V62" s="4">
        <v>0</v>
      </c>
      <c r="W62" s="49">
        <v>0</v>
      </c>
      <c r="X62" s="4">
        <v>2</v>
      </c>
      <c r="Y62" s="118" t="s">
        <v>26</v>
      </c>
      <c r="Z62" s="118" t="s">
        <v>31</v>
      </c>
      <c r="AA62" s="289">
        <v>0.2</v>
      </c>
      <c r="AB62" s="81" t="str">
        <f t="shared" si="10"/>
        <v>AceA-acon</v>
      </c>
      <c r="AF62" s="289"/>
    </row>
    <row r="63" spans="1:32" x14ac:dyDescent="0.3">
      <c r="A63" s="15" t="s">
        <v>134</v>
      </c>
      <c r="B63" s="265" t="s">
        <v>245</v>
      </c>
      <c r="C63" s="47">
        <v>1.5120307293939199</v>
      </c>
      <c r="D63" s="47">
        <v>1.49542360591766</v>
      </c>
      <c r="E63" s="47">
        <v>1.15456856116982</v>
      </c>
      <c r="F63" s="47">
        <v>1.7550280163403</v>
      </c>
      <c r="G63" s="47">
        <v>1.15456856116982</v>
      </c>
      <c r="H63" s="287">
        <f t="shared" si="0"/>
        <v>1.15456856116982</v>
      </c>
      <c r="I63" s="4" t="b">
        <f t="shared" si="1"/>
        <v>1</v>
      </c>
      <c r="J63" s="4" t="b">
        <f t="shared" si="2"/>
        <v>1</v>
      </c>
      <c r="K63" s="26" t="str">
        <f t="shared" si="3"/>
        <v>activator</v>
      </c>
      <c r="L63" s="4">
        <f t="shared" si="4"/>
        <v>0</v>
      </c>
      <c r="M63" s="26" t="str">
        <f t="shared" si="5"/>
        <v>novel</v>
      </c>
      <c r="N63" s="288">
        <v>0</v>
      </c>
      <c r="O63" s="4">
        <v>0</v>
      </c>
      <c r="P63" s="75">
        <f t="shared" si="6"/>
        <v>0</v>
      </c>
      <c r="Q63" s="75">
        <f t="shared" si="7"/>
        <v>0</v>
      </c>
      <c r="R63" s="75">
        <f t="shared" si="8"/>
        <v>0</v>
      </c>
      <c r="S63" s="4">
        <v>0</v>
      </c>
      <c r="T63" s="4">
        <v>0</v>
      </c>
      <c r="U63" s="4">
        <f t="shared" si="9"/>
        <v>0</v>
      </c>
      <c r="V63" s="4">
        <v>0</v>
      </c>
      <c r="W63" s="49">
        <v>0</v>
      </c>
      <c r="X63" s="4">
        <v>1</v>
      </c>
      <c r="Y63" s="118" t="s">
        <v>29</v>
      </c>
      <c r="Z63" s="118" t="s">
        <v>30</v>
      </c>
      <c r="AA63" s="289">
        <v>9.3022999999999995E-2</v>
      </c>
      <c r="AB63" s="81" t="str">
        <f t="shared" si="10"/>
        <v>MaeB-gluth-o</v>
      </c>
      <c r="AF63" s="289"/>
    </row>
    <row r="64" spans="1:32" x14ac:dyDescent="0.3">
      <c r="A64" s="15" t="s">
        <v>92</v>
      </c>
      <c r="B64" s="265" t="s">
        <v>66</v>
      </c>
      <c r="C64" s="47">
        <v>1.1947755943220999</v>
      </c>
      <c r="D64" s="47">
        <v>1.20258767458821</v>
      </c>
      <c r="E64" s="47">
        <v>1.2005590428395401</v>
      </c>
      <c r="F64" s="47">
        <v>1.20326325176791</v>
      </c>
      <c r="G64" s="47">
        <v>1.2005590428395401</v>
      </c>
      <c r="H64" s="287">
        <f t="shared" si="0"/>
        <v>1.2005590428395401</v>
      </c>
      <c r="I64" s="4" t="b">
        <f t="shared" si="1"/>
        <v>1</v>
      </c>
      <c r="J64" s="4" t="b">
        <f t="shared" si="2"/>
        <v>1</v>
      </c>
      <c r="K64" s="26" t="str">
        <f t="shared" si="3"/>
        <v>activator</v>
      </c>
      <c r="L64" s="4">
        <f t="shared" si="4"/>
        <v>0</v>
      </c>
      <c r="M64" s="26" t="str">
        <f t="shared" si="5"/>
        <v>novel</v>
      </c>
      <c r="N64" s="288">
        <v>0</v>
      </c>
      <c r="O64" s="4">
        <v>0</v>
      </c>
      <c r="P64" s="75">
        <f t="shared" si="6"/>
        <v>0</v>
      </c>
      <c r="Q64" s="75">
        <f t="shared" si="7"/>
        <v>0</v>
      </c>
      <c r="R64" s="75">
        <f t="shared" si="8"/>
        <v>0</v>
      </c>
      <c r="S64" s="4">
        <v>0</v>
      </c>
      <c r="T64" s="4">
        <v>0</v>
      </c>
      <c r="U64" s="4">
        <f t="shared" si="9"/>
        <v>0</v>
      </c>
      <c r="V64" s="4">
        <v>0</v>
      </c>
      <c r="W64" s="49">
        <v>0</v>
      </c>
      <c r="X64" s="4">
        <v>1</v>
      </c>
      <c r="Y64" s="118" t="s">
        <v>22</v>
      </c>
      <c r="Z64" s="118" t="s">
        <v>30</v>
      </c>
      <c r="AA64" s="289">
        <v>7.0175000000000001E-2</v>
      </c>
      <c r="AB64" s="81" t="str">
        <f t="shared" si="10"/>
        <v>Ppc-nadp+</v>
      </c>
      <c r="AF64" s="289"/>
    </row>
    <row r="65" spans="1:32" x14ac:dyDescent="0.3">
      <c r="A65" s="15" t="s">
        <v>92</v>
      </c>
      <c r="B65" s="265" t="s">
        <v>199</v>
      </c>
      <c r="C65" s="47">
        <v>1.3423817183192699</v>
      </c>
      <c r="D65" s="47">
        <v>1.3416261437333801</v>
      </c>
      <c r="E65" s="47">
        <v>1.3410123615327201</v>
      </c>
      <c r="F65" s="47">
        <v>1.3428529253046599</v>
      </c>
      <c r="G65" s="47">
        <v>1.3410123615327201</v>
      </c>
      <c r="H65" s="287">
        <f t="shared" si="0"/>
        <v>1.3410123615327201</v>
      </c>
      <c r="I65" s="4" t="b">
        <f t="shared" si="1"/>
        <v>1</v>
      </c>
      <c r="J65" s="4" t="b">
        <f t="shared" si="2"/>
        <v>1</v>
      </c>
      <c r="K65" s="26" t="str">
        <f t="shared" si="3"/>
        <v>activator</v>
      </c>
      <c r="L65" s="4">
        <f t="shared" si="4"/>
        <v>0</v>
      </c>
      <c r="M65" s="26" t="str">
        <f t="shared" si="5"/>
        <v>known</v>
      </c>
      <c r="N65" s="288">
        <v>0</v>
      </c>
      <c r="O65" s="4">
        <v>0</v>
      </c>
      <c r="P65" s="75">
        <f t="shared" si="6"/>
        <v>1</v>
      </c>
      <c r="Q65" s="75">
        <f t="shared" si="7"/>
        <v>0</v>
      </c>
      <c r="R65" s="75">
        <f t="shared" si="8"/>
        <v>0</v>
      </c>
      <c r="S65" s="4">
        <v>1</v>
      </c>
      <c r="T65" s="4">
        <v>1</v>
      </c>
      <c r="U65" s="4">
        <f t="shared" si="9"/>
        <v>1</v>
      </c>
      <c r="V65" s="4">
        <v>0</v>
      </c>
      <c r="W65" s="49">
        <v>0</v>
      </c>
      <c r="X65" s="4">
        <v>1</v>
      </c>
      <c r="Y65" s="118" t="s">
        <v>22</v>
      </c>
      <c r="Z65" s="118" t="s">
        <v>30</v>
      </c>
      <c r="AA65" s="289">
        <v>9.9743999999999999E-2</v>
      </c>
      <c r="AB65" s="81" t="str">
        <f t="shared" si="10"/>
        <v>Ppc-gtp</v>
      </c>
      <c r="AF65" s="289"/>
    </row>
    <row r="66" spans="1:32" x14ac:dyDescent="0.3">
      <c r="A66" s="15" t="s">
        <v>134</v>
      </c>
      <c r="B66" s="265" t="s">
        <v>182</v>
      </c>
      <c r="C66" s="47">
        <v>1.4199797530610401</v>
      </c>
      <c r="D66" s="47">
        <v>1.41925447877677</v>
      </c>
      <c r="E66" s="47">
        <v>1.41543445437133</v>
      </c>
      <c r="F66" s="47">
        <v>1.42496436574721</v>
      </c>
      <c r="G66" s="47">
        <v>1.41543445437133</v>
      </c>
      <c r="H66" s="287">
        <f t="shared" ref="H66:H129" si="11">ABS(G66)</f>
        <v>1.41543445437133</v>
      </c>
      <c r="I66" s="4" t="b">
        <f t="shared" ref="I66:I129" si="12">H66&gt;1.131</f>
        <v>1</v>
      </c>
      <c r="J66" s="4" t="b">
        <f t="shared" ref="J66:J129" si="13">H66&gt;(1.131/2)</f>
        <v>1</v>
      </c>
      <c r="K66" s="26" t="str">
        <f t="shared" ref="K66:K129" si="14">IF(AND(C66&lt;0,I66=TRUE),"inhibitor",IF(AND(C66&gt;0,I66=TRUE),"activator",))</f>
        <v>activator</v>
      </c>
      <c r="L66" s="4">
        <f t="shared" ref="L66:L129" si="15">IF(AND(OR(K66="inhibitor",K66="activator"),H66&gt;2),"strong",)</f>
        <v>0</v>
      </c>
      <c r="M66" s="26" t="str">
        <f t="shared" ref="M66:M129" si="16">IF(AND(OR(K66="inhibitor",K66="activator"),AND(S66=0,T66=0,V66=0)),"novel",IF(OR(K66="inhibitor",K66="activator"),"known",""))</f>
        <v>novel</v>
      </c>
      <c r="N66" s="288">
        <v>0</v>
      </c>
      <c r="O66" s="4">
        <v>0</v>
      </c>
      <c r="P66" s="75">
        <f t="shared" ref="P66:P129" si="17">IF(OR(S66&lt;&gt;0,T66&lt;&gt;0,U66&lt;&gt;0),1,0)</f>
        <v>0</v>
      </c>
      <c r="Q66" s="75">
        <f t="shared" ref="Q66:Q129" si="18">IF(AND(S66&lt;&gt;0,T66=0),1,0)</f>
        <v>0</v>
      </c>
      <c r="R66" s="75">
        <f t="shared" ref="R66:R129" si="19">IF(AND(S66=0,T66&lt;&gt;0),1,0)</f>
        <v>0</v>
      </c>
      <c r="S66" s="4">
        <v>0</v>
      </c>
      <c r="T66" s="4">
        <v>0</v>
      </c>
      <c r="U66" s="4">
        <f t="shared" ref="U66:U129" si="20">IF(AND(S66&lt;&gt;0,T66&lt;&gt;0),1,0)</f>
        <v>0</v>
      </c>
      <c r="V66" s="4">
        <v>0</v>
      </c>
      <c r="W66" s="49">
        <v>0</v>
      </c>
      <c r="X66" s="4">
        <v>1</v>
      </c>
      <c r="Y66" s="118" t="s">
        <v>29</v>
      </c>
      <c r="Z66" s="118" t="s">
        <v>30</v>
      </c>
      <c r="AA66" s="289">
        <v>0.65289299999999995</v>
      </c>
      <c r="AB66" s="81" t="str">
        <f t="shared" si="10"/>
        <v>MaeB-cit</v>
      </c>
      <c r="AF66" s="289"/>
    </row>
    <row r="67" spans="1:32" x14ac:dyDescent="0.3">
      <c r="A67" s="15" t="s">
        <v>134</v>
      </c>
      <c r="B67" s="265" t="s">
        <v>212</v>
      </c>
      <c r="C67" s="47">
        <v>1.5292522654882901</v>
      </c>
      <c r="D67" s="47">
        <v>1.5252610700918401</v>
      </c>
      <c r="E67" s="47">
        <v>1.5011336470724601</v>
      </c>
      <c r="F67" s="47">
        <v>1.5524742276602499</v>
      </c>
      <c r="G67" s="47">
        <v>1.5011336470724601</v>
      </c>
      <c r="H67" s="287">
        <f t="shared" si="11"/>
        <v>1.5011336470724601</v>
      </c>
      <c r="I67" s="4" t="b">
        <f t="shared" si="12"/>
        <v>1</v>
      </c>
      <c r="J67" s="4" t="b">
        <f t="shared" si="13"/>
        <v>1</v>
      </c>
      <c r="K67" s="26" t="str">
        <f t="shared" si="14"/>
        <v>activator</v>
      </c>
      <c r="L67" s="4">
        <f t="shared" si="15"/>
        <v>0</v>
      </c>
      <c r="M67" s="26" t="str">
        <f t="shared" si="16"/>
        <v>novel</v>
      </c>
      <c r="N67" s="288">
        <v>0</v>
      </c>
      <c r="O67" s="4">
        <v>0</v>
      </c>
      <c r="P67" s="75">
        <f t="shared" si="17"/>
        <v>0</v>
      </c>
      <c r="Q67" s="75">
        <f t="shared" si="18"/>
        <v>0</v>
      </c>
      <c r="R67" s="75">
        <f t="shared" si="19"/>
        <v>0</v>
      </c>
      <c r="S67" s="4">
        <v>0</v>
      </c>
      <c r="T67" s="4">
        <v>0</v>
      </c>
      <c r="U67" s="4">
        <f t="shared" si="20"/>
        <v>0</v>
      </c>
      <c r="V67" s="4">
        <v>0</v>
      </c>
      <c r="W67" s="49">
        <v>0</v>
      </c>
      <c r="X67" s="4">
        <v>1</v>
      </c>
      <c r="Y67" s="118" t="s">
        <v>29</v>
      </c>
      <c r="Z67" s="118" t="s">
        <v>30</v>
      </c>
      <c r="AA67" s="289">
        <v>0.35761599999999999</v>
      </c>
      <c r="AB67" s="81" t="str">
        <f t="shared" ref="AB67:AB130" si="21">A67&amp;"-"&amp;B67</f>
        <v>MaeB-utp</v>
      </c>
      <c r="AF67" s="289"/>
    </row>
    <row r="68" spans="1:32" x14ac:dyDescent="0.3">
      <c r="A68" s="15" t="s">
        <v>16</v>
      </c>
      <c r="B68" s="265" t="s">
        <v>287</v>
      </c>
      <c r="C68" s="47">
        <v>1.56104357679827</v>
      </c>
      <c r="D68" s="47">
        <v>1.56880160442495</v>
      </c>
      <c r="E68" s="47">
        <v>1.5463370575620601</v>
      </c>
      <c r="F68" s="47">
        <v>1.5853620939566599</v>
      </c>
      <c r="G68" s="47">
        <v>1.5463370575620601</v>
      </c>
      <c r="H68" s="287">
        <f t="shared" si="11"/>
        <v>1.5463370575620601</v>
      </c>
      <c r="I68" s="4" t="b">
        <f t="shared" si="12"/>
        <v>1</v>
      </c>
      <c r="J68" s="4" t="b">
        <f t="shared" si="13"/>
        <v>1</v>
      </c>
      <c r="K68" s="26" t="str">
        <f t="shared" si="14"/>
        <v>activator</v>
      </c>
      <c r="L68" s="4">
        <f t="shared" si="15"/>
        <v>0</v>
      </c>
      <c r="M68" s="26" t="str">
        <f t="shared" si="16"/>
        <v>novel</v>
      </c>
      <c r="N68" s="288">
        <v>0</v>
      </c>
      <c r="O68" s="4">
        <v>0</v>
      </c>
      <c r="P68" s="75">
        <f t="shared" si="17"/>
        <v>0</v>
      </c>
      <c r="Q68" s="75">
        <f t="shared" si="18"/>
        <v>0</v>
      </c>
      <c r="R68" s="75">
        <f t="shared" si="19"/>
        <v>0</v>
      </c>
      <c r="S68" s="4">
        <v>0</v>
      </c>
      <c r="T68" s="4">
        <v>0</v>
      </c>
      <c r="U68" s="4">
        <f t="shared" si="20"/>
        <v>0</v>
      </c>
      <c r="V68" s="4">
        <v>0</v>
      </c>
      <c r="W68" s="49">
        <v>0</v>
      </c>
      <c r="X68" s="4">
        <v>1</v>
      </c>
      <c r="Y68" s="118" t="s">
        <v>21</v>
      </c>
      <c r="Z68" s="118" t="s">
        <v>31</v>
      </c>
      <c r="AA68" s="289">
        <v>0</v>
      </c>
      <c r="AB68" s="81" t="str">
        <f t="shared" si="21"/>
        <v>Fbp-his</v>
      </c>
      <c r="AF68" s="289"/>
    </row>
    <row r="69" spans="1:32" x14ac:dyDescent="0.3">
      <c r="A69" s="15" t="s">
        <v>16</v>
      </c>
      <c r="B69" s="265" t="s">
        <v>295</v>
      </c>
      <c r="C69" s="47">
        <v>1.5527130473492401</v>
      </c>
      <c r="D69" s="47">
        <v>1.5520488098298899</v>
      </c>
      <c r="E69" s="47">
        <v>1.5490721339990201</v>
      </c>
      <c r="F69" s="47">
        <v>1.5555138536250199</v>
      </c>
      <c r="G69" s="47">
        <v>1.5490721339990201</v>
      </c>
      <c r="H69" s="287">
        <f t="shared" si="11"/>
        <v>1.5490721339990201</v>
      </c>
      <c r="I69" s="4" t="b">
        <f t="shared" si="12"/>
        <v>1</v>
      </c>
      <c r="J69" s="4" t="b">
        <f t="shared" si="13"/>
        <v>1</v>
      </c>
      <c r="K69" s="26" t="str">
        <f t="shared" si="14"/>
        <v>activator</v>
      </c>
      <c r="L69" s="4">
        <f t="shared" si="15"/>
        <v>0</v>
      </c>
      <c r="M69" s="26" t="str">
        <f t="shared" si="16"/>
        <v>novel</v>
      </c>
      <c r="N69" s="288">
        <v>0</v>
      </c>
      <c r="O69" s="4">
        <v>0</v>
      </c>
      <c r="P69" s="75">
        <f t="shared" si="17"/>
        <v>0</v>
      </c>
      <c r="Q69" s="75">
        <f t="shared" si="18"/>
        <v>0</v>
      </c>
      <c r="R69" s="75">
        <f t="shared" si="19"/>
        <v>0</v>
      </c>
      <c r="S69" s="4">
        <v>0</v>
      </c>
      <c r="T69" s="4">
        <v>0</v>
      </c>
      <c r="U69" s="4">
        <f t="shared" si="20"/>
        <v>0</v>
      </c>
      <c r="V69" s="4">
        <v>0</v>
      </c>
      <c r="W69" s="49">
        <v>0</v>
      </c>
      <c r="X69" s="4">
        <v>1</v>
      </c>
      <c r="Y69" s="118" t="s">
        <v>21</v>
      </c>
      <c r="Z69" s="118" t="s">
        <v>31</v>
      </c>
      <c r="AA69" s="289">
        <v>0</v>
      </c>
      <c r="AB69" s="81" t="str">
        <f t="shared" si="21"/>
        <v>Fbp-cys</v>
      </c>
      <c r="AF69" s="289"/>
    </row>
    <row r="70" spans="1:32" x14ac:dyDescent="0.3">
      <c r="A70" s="15" t="s">
        <v>16</v>
      </c>
      <c r="B70" s="265" t="s">
        <v>243</v>
      </c>
      <c r="C70" s="47">
        <v>1.6423510076807899</v>
      </c>
      <c r="D70" s="47">
        <v>1.64791236524151</v>
      </c>
      <c r="E70" s="47">
        <v>1.55526656275633</v>
      </c>
      <c r="F70" s="47">
        <v>1.7083077899243999</v>
      </c>
      <c r="G70" s="47">
        <v>1.55526656275633</v>
      </c>
      <c r="H70" s="287">
        <f t="shared" si="11"/>
        <v>1.55526656275633</v>
      </c>
      <c r="I70" s="4" t="b">
        <f t="shared" si="12"/>
        <v>1</v>
      </c>
      <c r="J70" s="4" t="b">
        <f t="shared" si="13"/>
        <v>1</v>
      </c>
      <c r="K70" s="26" t="str">
        <f t="shared" si="14"/>
        <v>activator</v>
      </c>
      <c r="L70" s="4">
        <f t="shared" si="15"/>
        <v>0</v>
      </c>
      <c r="M70" s="26" t="str">
        <f t="shared" si="16"/>
        <v>novel</v>
      </c>
      <c r="N70" s="288">
        <v>0</v>
      </c>
      <c r="O70" s="4">
        <v>0</v>
      </c>
      <c r="P70" s="75">
        <f t="shared" si="17"/>
        <v>0</v>
      </c>
      <c r="Q70" s="75">
        <f t="shared" si="18"/>
        <v>0</v>
      </c>
      <c r="R70" s="75">
        <f t="shared" si="19"/>
        <v>0</v>
      </c>
      <c r="S70" s="4">
        <v>0</v>
      </c>
      <c r="T70" s="4">
        <v>0</v>
      </c>
      <c r="U70" s="4">
        <f t="shared" si="20"/>
        <v>0</v>
      </c>
      <c r="V70" s="4">
        <v>0</v>
      </c>
      <c r="W70" s="49">
        <v>0</v>
      </c>
      <c r="X70" s="4">
        <v>1</v>
      </c>
      <c r="Y70" s="118" t="s">
        <v>21</v>
      </c>
      <c r="Z70" s="118" t="s">
        <v>31</v>
      </c>
      <c r="AA70" s="289">
        <v>0</v>
      </c>
      <c r="AB70" s="81" t="str">
        <f t="shared" si="21"/>
        <v>Fbp-gluth-r</v>
      </c>
      <c r="AF70" s="289"/>
    </row>
    <row r="71" spans="1:32" x14ac:dyDescent="0.3">
      <c r="A71" s="15" t="s">
        <v>134</v>
      </c>
      <c r="B71" s="265" t="s">
        <v>123</v>
      </c>
      <c r="C71" s="47">
        <v>1.7520084487023799</v>
      </c>
      <c r="D71" s="47">
        <v>1.7529607532528599</v>
      </c>
      <c r="E71" s="47">
        <v>1.7435967012939699</v>
      </c>
      <c r="F71" s="47">
        <v>1.7617630908437201</v>
      </c>
      <c r="G71" s="47">
        <v>1.7435967012939699</v>
      </c>
      <c r="H71" s="287">
        <f t="shared" si="11"/>
        <v>1.7435967012939699</v>
      </c>
      <c r="I71" s="4" t="b">
        <f t="shared" si="12"/>
        <v>1</v>
      </c>
      <c r="J71" s="4" t="b">
        <f t="shared" si="13"/>
        <v>1</v>
      </c>
      <c r="K71" s="26" t="str">
        <f t="shared" si="14"/>
        <v>activator</v>
      </c>
      <c r="L71" s="4">
        <f t="shared" si="15"/>
        <v>0</v>
      </c>
      <c r="M71" s="26" t="str">
        <f t="shared" si="16"/>
        <v>novel</v>
      </c>
      <c r="N71" s="288">
        <v>0</v>
      </c>
      <c r="O71" s="4">
        <v>0</v>
      </c>
      <c r="P71" s="75">
        <f t="shared" si="17"/>
        <v>0</v>
      </c>
      <c r="Q71" s="75">
        <f t="shared" si="18"/>
        <v>0</v>
      </c>
      <c r="R71" s="75">
        <f t="shared" si="19"/>
        <v>0</v>
      </c>
      <c r="S71" s="4">
        <v>0</v>
      </c>
      <c r="T71" s="4">
        <v>0</v>
      </c>
      <c r="U71" s="4">
        <f t="shared" si="20"/>
        <v>0</v>
      </c>
      <c r="V71" s="4">
        <v>0</v>
      </c>
      <c r="W71" s="49">
        <v>0</v>
      </c>
      <c r="X71" s="4">
        <v>1</v>
      </c>
      <c r="Y71" s="118" t="s">
        <v>29</v>
      </c>
      <c r="Z71" s="118" t="s">
        <v>30</v>
      </c>
      <c r="AA71" s="289">
        <v>0.85185200000000005</v>
      </c>
      <c r="AB71" s="81" t="str">
        <f t="shared" si="21"/>
        <v>MaeB-succ</v>
      </c>
      <c r="AF71" s="289"/>
    </row>
    <row r="72" spans="1:32" x14ac:dyDescent="0.3">
      <c r="A72" s="15" t="s">
        <v>92</v>
      </c>
      <c r="B72" s="265" t="s">
        <v>257</v>
      </c>
      <c r="C72" s="47">
        <v>1.77189477269094</v>
      </c>
      <c r="D72" s="47">
        <v>1.77102896082003</v>
      </c>
      <c r="E72" s="47">
        <v>1.7602255777373801</v>
      </c>
      <c r="F72" s="47">
        <v>1.78197458058498</v>
      </c>
      <c r="G72" s="47">
        <v>1.7602255777373801</v>
      </c>
      <c r="H72" s="287">
        <f t="shared" si="11"/>
        <v>1.7602255777373801</v>
      </c>
      <c r="I72" s="4" t="b">
        <f t="shared" si="12"/>
        <v>1</v>
      </c>
      <c r="J72" s="4" t="b">
        <f t="shared" si="13"/>
        <v>1</v>
      </c>
      <c r="K72" s="26" t="str">
        <f t="shared" si="14"/>
        <v>activator</v>
      </c>
      <c r="L72" s="4">
        <f t="shared" si="15"/>
        <v>0</v>
      </c>
      <c r="M72" s="26" t="str">
        <f t="shared" si="16"/>
        <v>known</v>
      </c>
      <c r="N72" s="288">
        <v>0</v>
      </c>
      <c r="O72" s="4">
        <v>0</v>
      </c>
      <c r="P72" s="75">
        <f t="shared" si="17"/>
        <v>1</v>
      </c>
      <c r="Q72" s="75">
        <f t="shared" si="18"/>
        <v>1</v>
      </c>
      <c r="R72" s="75">
        <f t="shared" si="19"/>
        <v>0</v>
      </c>
      <c r="S72" s="4">
        <v>1</v>
      </c>
      <c r="T72" s="4">
        <v>0</v>
      </c>
      <c r="U72" s="4">
        <f t="shared" si="20"/>
        <v>0</v>
      </c>
      <c r="V72" s="4">
        <v>0</v>
      </c>
      <c r="W72" s="49">
        <v>0</v>
      </c>
      <c r="X72" s="4">
        <v>1</v>
      </c>
      <c r="Y72" s="118" t="s">
        <v>22</v>
      </c>
      <c r="Z72" s="118" t="s">
        <v>30</v>
      </c>
      <c r="AA72" s="289">
        <v>9.0486999999999998E-2</v>
      </c>
      <c r="AB72" s="81" t="str">
        <f t="shared" si="21"/>
        <v>Ppc-ppgpp</v>
      </c>
      <c r="AF72" s="289"/>
    </row>
    <row r="73" spans="1:32" x14ac:dyDescent="0.3">
      <c r="A73" s="15" t="s">
        <v>134</v>
      </c>
      <c r="B73" s="265" t="s">
        <v>187</v>
      </c>
      <c r="C73" s="47">
        <v>1.86622853360331</v>
      </c>
      <c r="D73" s="47">
        <v>1.86876781929233</v>
      </c>
      <c r="E73" s="47">
        <v>1.8398447000632101</v>
      </c>
      <c r="F73" s="47">
        <v>1.89757890500893</v>
      </c>
      <c r="G73" s="47">
        <v>1.8398447000632101</v>
      </c>
      <c r="H73" s="287">
        <f t="shared" si="11"/>
        <v>1.8398447000632101</v>
      </c>
      <c r="I73" s="4" t="b">
        <f t="shared" si="12"/>
        <v>1</v>
      </c>
      <c r="J73" s="4" t="b">
        <f t="shared" si="13"/>
        <v>1</v>
      </c>
      <c r="K73" s="290" t="str">
        <f t="shared" si="14"/>
        <v>activator</v>
      </c>
      <c r="L73" s="4">
        <f t="shared" si="15"/>
        <v>0</v>
      </c>
      <c r="M73" s="26" t="str">
        <f t="shared" si="16"/>
        <v>known</v>
      </c>
      <c r="N73" s="288">
        <v>0</v>
      </c>
      <c r="O73" s="4">
        <v>0</v>
      </c>
      <c r="P73" s="75">
        <f t="shared" si="17"/>
        <v>1</v>
      </c>
      <c r="Q73" s="75">
        <f t="shared" si="18"/>
        <v>1</v>
      </c>
      <c r="R73" s="75">
        <f t="shared" si="19"/>
        <v>0</v>
      </c>
      <c r="S73" s="4">
        <v>-1</v>
      </c>
      <c r="T73" s="4">
        <v>0</v>
      </c>
      <c r="U73" s="4">
        <f t="shared" si="20"/>
        <v>0</v>
      </c>
      <c r="V73" s="4">
        <v>0</v>
      </c>
      <c r="W73" s="49">
        <v>0</v>
      </c>
      <c r="X73" s="4">
        <v>1</v>
      </c>
      <c r="Y73" s="118" t="s">
        <v>29</v>
      </c>
      <c r="Z73" s="118" t="s">
        <v>30</v>
      </c>
      <c r="AA73" s="289">
        <v>0.2</v>
      </c>
      <c r="AB73" s="81" t="str">
        <f t="shared" si="21"/>
        <v>MaeB-fum</v>
      </c>
      <c r="AF73" s="289"/>
    </row>
    <row r="74" spans="1:32" x14ac:dyDescent="0.3">
      <c r="A74" s="15" t="s">
        <v>92</v>
      </c>
      <c r="B74" s="265" t="s">
        <v>220</v>
      </c>
      <c r="C74" s="47">
        <v>1.9722115480737199</v>
      </c>
      <c r="D74" s="47">
        <v>1.97090205830958</v>
      </c>
      <c r="E74" s="47">
        <v>1.9440735925631001</v>
      </c>
      <c r="F74" s="47">
        <v>2.0011311699754399</v>
      </c>
      <c r="G74" s="47">
        <v>1.9440735925631001</v>
      </c>
      <c r="H74" s="287">
        <f t="shared" si="11"/>
        <v>1.9440735925631001</v>
      </c>
      <c r="I74" s="4" t="b">
        <f t="shared" si="12"/>
        <v>1</v>
      </c>
      <c r="J74" s="4" t="b">
        <f t="shared" si="13"/>
        <v>1</v>
      </c>
      <c r="K74" s="26" t="str">
        <f t="shared" si="14"/>
        <v>activator</v>
      </c>
      <c r="L74" s="4">
        <f t="shared" si="15"/>
        <v>0</v>
      </c>
      <c r="M74" s="26" t="str">
        <f t="shared" si="16"/>
        <v>novel</v>
      </c>
      <c r="N74" s="288">
        <v>0</v>
      </c>
      <c r="O74" s="4">
        <v>0</v>
      </c>
      <c r="P74" s="75">
        <f t="shared" si="17"/>
        <v>0</v>
      </c>
      <c r="Q74" s="75">
        <f t="shared" si="18"/>
        <v>0</v>
      </c>
      <c r="R74" s="75">
        <f t="shared" si="19"/>
        <v>0</v>
      </c>
      <c r="S74" s="4">
        <v>0</v>
      </c>
      <c r="T74" s="4">
        <v>0</v>
      </c>
      <c r="U74" s="4">
        <f t="shared" si="20"/>
        <v>0</v>
      </c>
      <c r="V74" s="4">
        <v>0</v>
      </c>
      <c r="W74" s="49">
        <v>0</v>
      </c>
      <c r="X74" s="4">
        <v>1</v>
      </c>
      <c r="Y74" s="118" t="s">
        <v>22</v>
      </c>
      <c r="Z74" s="118" t="s">
        <v>30</v>
      </c>
      <c r="AA74" s="289">
        <v>0.148148</v>
      </c>
      <c r="AB74" s="81" t="str">
        <f t="shared" si="21"/>
        <v>Ppc-prpp</v>
      </c>
      <c r="AF74" s="289"/>
    </row>
    <row r="75" spans="1:32" x14ac:dyDescent="0.3">
      <c r="A75" s="15" t="s">
        <v>92</v>
      </c>
      <c r="B75" s="265" t="s">
        <v>127</v>
      </c>
      <c r="C75" s="47">
        <v>2.0397487127121701</v>
      </c>
      <c r="D75" s="47">
        <v>2.03035899839987</v>
      </c>
      <c r="E75" s="47">
        <v>1.98511397518581</v>
      </c>
      <c r="F75" s="47">
        <v>2.0898378161339202</v>
      </c>
      <c r="G75" s="47">
        <v>1.98511397518581</v>
      </c>
      <c r="H75" s="287">
        <f t="shared" si="11"/>
        <v>1.98511397518581</v>
      </c>
      <c r="I75" s="4" t="b">
        <f t="shared" si="12"/>
        <v>1</v>
      </c>
      <c r="J75" s="4" t="b">
        <f t="shared" si="13"/>
        <v>1</v>
      </c>
      <c r="K75" s="26" t="str">
        <f t="shared" si="14"/>
        <v>activator</v>
      </c>
      <c r="L75" s="4">
        <f t="shared" si="15"/>
        <v>0</v>
      </c>
      <c r="M75" s="26" t="str">
        <f t="shared" si="16"/>
        <v>known</v>
      </c>
      <c r="N75" s="288">
        <v>0</v>
      </c>
      <c r="O75" s="4">
        <v>0</v>
      </c>
      <c r="P75" s="75">
        <f t="shared" si="17"/>
        <v>1</v>
      </c>
      <c r="Q75" s="75">
        <f t="shared" si="18"/>
        <v>0</v>
      </c>
      <c r="R75" s="75">
        <f t="shared" si="19"/>
        <v>0</v>
      </c>
      <c r="S75" s="4">
        <v>1</v>
      </c>
      <c r="T75" s="4">
        <v>1</v>
      </c>
      <c r="U75" s="4">
        <f t="shared" si="20"/>
        <v>1</v>
      </c>
      <c r="V75" s="4">
        <v>0</v>
      </c>
      <c r="W75" s="49">
        <v>0</v>
      </c>
      <c r="X75" s="4">
        <v>1</v>
      </c>
      <c r="Y75" s="118" t="s">
        <v>22</v>
      </c>
      <c r="Z75" s="118" t="s">
        <v>30</v>
      </c>
      <c r="AA75" s="289">
        <v>0.16</v>
      </c>
      <c r="AB75" s="81" t="str">
        <f t="shared" si="21"/>
        <v>Ppc-fbp</v>
      </c>
      <c r="AF75" s="289"/>
    </row>
    <row r="76" spans="1:32" x14ac:dyDescent="0.3">
      <c r="A76" s="15" t="s">
        <v>14</v>
      </c>
      <c r="B76" s="265" t="s">
        <v>245</v>
      </c>
      <c r="C76" s="47">
        <v>2.1965823446391202</v>
      </c>
      <c r="D76" s="47">
        <v>2.2212657558821598</v>
      </c>
      <c r="E76" s="47">
        <v>2.0606931609763199</v>
      </c>
      <c r="F76" s="47">
        <v>2.4601663210929701</v>
      </c>
      <c r="G76" s="47">
        <v>2.0606931609763199</v>
      </c>
      <c r="H76" s="287">
        <f t="shared" si="11"/>
        <v>2.0606931609763199</v>
      </c>
      <c r="I76" s="4" t="b">
        <f t="shared" si="12"/>
        <v>1</v>
      </c>
      <c r="J76" s="4" t="b">
        <f t="shared" si="13"/>
        <v>1</v>
      </c>
      <c r="K76" s="26" t="str">
        <f t="shared" si="14"/>
        <v>activator</v>
      </c>
      <c r="L76" s="26" t="str">
        <f t="shared" si="15"/>
        <v>strong</v>
      </c>
      <c r="M76" s="26" t="str">
        <f t="shared" si="16"/>
        <v>novel</v>
      </c>
      <c r="N76" s="288">
        <v>0</v>
      </c>
      <c r="O76" s="4">
        <v>0</v>
      </c>
      <c r="P76" s="75">
        <f t="shared" si="17"/>
        <v>0</v>
      </c>
      <c r="Q76" s="75">
        <f t="shared" si="18"/>
        <v>0</v>
      </c>
      <c r="R76" s="75">
        <f t="shared" si="19"/>
        <v>0</v>
      </c>
      <c r="S76" s="4">
        <v>0</v>
      </c>
      <c r="T76" s="4">
        <v>0</v>
      </c>
      <c r="U76" s="4">
        <f t="shared" si="20"/>
        <v>0</v>
      </c>
      <c r="V76" s="4">
        <v>0</v>
      </c>
      <c r="W76" s="49">
        <v>0</v>
      </c>
      <c r="X76" s="4">
        <v>3</v>
      </c>
      <c r="Y76" s="118" t="s">
        <v>27</v>
      </c>
      <c r="Z76" s="118" t="s">
        <v>30</v>
      </c>
      <c r="AA76" s="289">
        <v>0</v>
      </c>
      <c r="AB76" s="81" t="str">
        <f t="shared" si="21"/>
        <v>PfkA-gluth-o</v>
      </c>
      <c r="AF76" s="289"/>
    </row>
    <row r="77" spans="1:32" x14ac:dyDescent="0.3">
      <c r="A77" s="15" t="s">
        <v>3</v>
      </c>
      <c r="B77" s="265" t="s">
        <v>250</v>
      </c>
      <c r="C77" s="47">
        <v>2.15060608501775</v>
      </c>
      <c r="D77" s="47">
        <v>2.14926276788028</v>
      </c>
      <c r="E77" s="47">
        <v>2.1217568911840701</v>
      </c>
      <c r="F77" s="47">
        <v>2.1799543077660499</v>
      </c>
      <c r="G77" s="47">
        <v>2.1217568911840701</v>
      </c>
      <c r="H77" s="287">
        <f t="shared" si="11"/>
        <v>2.1217568911840701</v>
      </c>
      <c r="I77" s="4" t="b">
        <f t="shared" si="12"/>
        <v>1</v>
      </c>
      <c r="J77" s="4" t="b">
        <f t="shared" si="13"/>
        <v>1</v>
      </c>
      <c r="K77" s="26" t="str">
        <f t="shared" si="14"/>
        <v>activator</v>
      </c>
      <c r="L77" s="26" t="str">
        <f t="shared" si="15"/>
        <v>strong</v>
      </c>
      <c r="M77" s="26" t="str">
        <f t="shared" si="16"/>
        <v>novel</v>
      </c>
      <c r="N77" s="288">
        <v>0</v>
      </c>
      <c r="O77" s="4">
        <v>0</v>
      </c>
      <c r="P77" s="75">
        <f t="shared" si="17"/>
        <v>0</v>
      </c>
      <c r="Q77" s="75">
        <f t="shared" si="18"/>
        <v>0</v>
      </c>
      <c r="R77" s="75">
        <f t="shared" si="19"/>
        <v>0</v>
      </c>
      <c r="S77" s="4">
        <v>0</v>
      </c>
      <c r="T77" s="4">
        <v>0</v>
      </c>
      <c r="U77" s="4">
        <f t="shared" si="20"/>
        <v>0</v>
      </c>
      <c r="V77" s="4">
        <v>0</v>
      </c>
      <c r="W77" s="49">
        <v>0</v>
      </c>
      <c r="X77" s="4">
        <v>1</v>
      </c>
      <c r="Y77" s="118" t="s">
        <v>21</v>
      </c>
      <c r="Z77" s="118" t="s">
        <v>31</v>
      </c>
      <c r="AA77" s="289">
        <v>0.187801</v>
      </c>
      <c r="AB77" s="81" t="str">
        <f t="shared" si="21"/>
        <v>Edd-fad</v>
      </c>
      <c r="AF77" s="289"/>
    </row>
    <row r="78" spans="1:32" x14ac:dyDescent="0.3">
      <c r="A78" s="15" t="s">
        <v>14</v>
      </c>
      <c r="B78" s="265" t="s">
        <v>77</v>
      </c>
      <c r="C78" s="47">
        <v>2.6199272723464899</v>
      </c>
      <c r="D78" s="47">
        <v>2.5259486134701801</v>
      </c>
      <c r="E78" s="47">
        <v>2.4255475124350299</v>
      </c>
      <c r="F78" s="47">
        <v>2.9589816911276898</v>
      </c>
      <c r="G78" s="47">
        <v>2.4255475124350299</v>
      </c>
      <c r="H78" s="287">
        <f t="shared" si="11"/>
        <v>2.4255475124350299</v>
      </c>
      <c r="I78" s="4" t="b">
        <f t="shared" si="12"/>
        <v>1</v>
      </c>
      <c r="J78" s="4" t="b">
        <f t="shared" si="13"/>
        <v>1</v>
      </c>
      <c r="K78" s="26" t="str">
        <f t="shared" si="14"/>
        <v>activator</v>
      </c>
      <c r="L78" s="26" t="str">
        <f t="shared" si="15"/>
        <v>strong</v>
      </c>
      <c r="M78" s="26" t="str">
        <f t="shared" si="16"/>
        <v>novel</v>
      </c>
      <c r="N78" s="288">
        <v>0</v>
      </c>
      <c r="O78" s="4">
        <v>0</v>
      </c>
      <c r="P78" s="75">
        <f t="shared" si="17"/>
        <v>0</v>
      </c>
      <c r="Q78" s="75">
        <f t="shared" si="18"/>
        <v>0</v>
      </c>
      <c r="R78" s="75">
        <f t="shared" si="19"/>
        <v>0</v>
      </c>
      <c r="S78" s="4">
        <v>0</v>
      </c>
      <c r="T78" s="4">
        <v>0</v>
      </c>
      <c r="U78" s="4">
        <f t="shared" si="20"/>
        <v>0</v>
      </c>
      <c r="V78" s="4">
        <v>0</v>
      </c>
      <c r="W78" s="49">
        <v>0</v>
      </c>
      <c r="X78" s="4">
        <v>3</v>
      </c>
      <c r="Y78" s="118" t="s">
        <v>27</v>
      </c>
      <c r="Z78" s="118" t="s">
        <v>30</v>
      </c>
      <c r="AA78" s="289">
        <v>0.60083200000000003</v>
      </c>
      <c r="AB78" s="81" t="str">
        <f t="shared" si="21"/>
        <v>PfkA-nad+</v>
      </c>
      <c r="AF78" s="289"/>
    </row>
    <row r="79" spans="1:32" x14ac:dyDescent="0.3">
      <c r="A79" s="15" t="s">
        <v>14</v>
      </c>
      <c r="B79" s="265" t="s">
        <v>241</v>
      </c>
      <c r="C79" s="47">
        <v>2.7326670691055601</v>
      </c>
      <c r="D79" s="47">
        <v>2.8825211012732002</v>
      </c>
      <c r="E79" s="47">
        <v>2.50751718539358</v>
      </c>
      <c r="F79" s="47">
        <v>2.9237386106674501</v>
      </c>
      <c r="G79" s="47">
        <v>2.50751718539358</v>
      </c>
      <c r="H79" s="287">
        <f t="shared" si="11"/>
        <v>2.50751718539358</v>
      </c>
      <c r="I79" s="4" t="b">
        <f t="shared" si="12"/>
        <v>1</v>
      </c>
      <c r="J79" s="4" t="b">
        <f t="shared" si="13"/>
        <v>1</v>
      </c>
      <c r="K79" s="26" t="str">
        <f t="shared" si="14"/>
        <v>activator</v>
      </c>
      <c r="L79" s="26" t="str">
        <f t="shared" si="15"/>
        <v>strong</v>
      </c>
      <c r="M79" s="26" t="str">
        <f t="shared" si="16"/>
        <v>novel</v>
      </c>
      <c r="N79" s="288">
        <v>0</v>
      </c>
      <c r="O79" s="4">
        <v>0</v>
      </c>
      <c r="P79" s="75">
        <f t="shared" si="17"/>
        <v>0</v>
      </c>
      <c r="Q79" s="75">
        <f t="shared" si="18"/>
        <v>0</v>
      </c>
      <c r="R79" s="75">
        <f t="shared" si="19"/>
        <v>0</v>
      </c>
      <c r="S79" s="4">
        <v>0</v>
      </c>
      <c r="T79" s="4">
        <v>0</v>
      </c>
      <c r="U79" s="4">
        <f t="shared" si="20"/>
        <v>0</v>
      </c>
      <c r="V79" s="4">
        <v>0</v>
      </c>
      <c r="W79" s="49">
        <v>0</v>
      </c>
      <c r="X79" s="4">
        <v>3</v>
      </c>
      <c r="Y79" s="118" t="s">
        <v>27</v>
      </c>
      <c r="Z79" s="118" t="s">
        <v>30</v>
      </c>
      <c r="AA79" s="289">
        <v>0.15</v>
      </c>
      <c r="AB79" s="81" t="str">
        <f t="shared" si="21"/>
        <v>PfkA-carb-p</v>
      </c>
      <c r="AF79" s="289"/>
    </row>
    <row r="80" spans="1:32" x14ac:dyDescent="0.3">
      <c r="A80" s="15" t="s">
        <v>7</v>
      </c>
      <c r="B80" s="265" t="s">
        <v>127</v>
      </c>
      <c r="C80" s="47">
        <v>3.2115188519761202</v>
      </c>
      <c r="D80" s="47">
        <v>3.1474224167830598</v>
      </c>
      <c r="E80" s="47">
        <v>3.1094838616323801</v>
      </c>
      <c r="F80" s="47">
        <v>3.3903550385487899</v>
      </c>
      <c r="G80" s="47">
        <v>3.1094838616323801</v>
      </c>
      <c r="H80" s="287">
        <f t="shared" si="11"/>
        <v>3.1094838616323801</v>
      </c>
      <c r="I80" s="4" t="b">
        <f t="shared" si="12"/>
        <v>1</v>
      </c>
      <c r="J80" s="4" t="b">
        <f t="shared" si="13"/>
        <v>1</v>
      </c>
      <c r="K80" s="26" t="str">
        <f t="shared" si="14"/>
        <v>activator</v>
      </c>
      <c r="L80" s="26" t="str">
        <f t="shared" si="15"/>
        <v>strong</v>
      </c>
      <c r="M80" s="26" t="str">
        <f t="shared" si="16"/>
        <v>known</v>
      </c>
      <c r="N80" s="288">
        <v>0</v>
      </c>
      <c r="O80" s="4">
        <v>0</v>
      </c>
      <c r="P80" s="75">
        <f t="shared" si="17"/>
        <v>1</v>
      </c>
      <c r="Q80" s="75">
        <f t="shared" si="18"/>
        <v>0</v>
      </c>
      <c r="R80" s="75">
        <f t="shared" si="19"/>
        <v>0</v>
      </c>
      <c r="S80" s="4">
        <v>1</v>
      </c>
      <c r="T80" s="4">
        <v>1</v>
      </c>
      <c r="U80" s="4">
        <f t="shared" si="20"/>
        <v>1</v>
      </c>
      <c r="V80" s="4">
        <v>0</v>
      </c>
      <c r="W80" s="49">
        <v>0</v>
      </c>
      <c r="X80" s="4">
        <v>2</v>
      </c>
      <c r="Y80" s="118" t="s">
        <v>20</v>
      </c>
      <c r="Z80" s="118" t="s">
        <v>30</v>
      </c>
      <c r="AA80" s="289">
        <v>0.34986200000000001</v>
      </c>
      <c r="AB80" s="81" t="str">
        <f t="shared" si="21"/>
        <v>PykF-fbp</v>
      </c>
      <c r="AF80" s="289"/>
    </row>
    <row r="81" spans="1:32" x14ac:dyDescent="0.3">
      <c r="A81" s="15" t="s">
        <v>7</v>
      </c>
      <c r="B81" s="265" t="s">
        <v>105</v>
      </c>
      <c r="C81" s="47">
        <v>3.2058569925596401</v>
      </c>
      <c r="D81" s="47">
        <v>3.3718162202143298</v>
      </c>
      <c r="E81" s="47">
        <v>3.3239126026740902</v>
      </c>
      <c r="F81" s="47">
        <v>3.37502089865567</v>
      </c>
      <c r="G81" s="47">
        <v>3.3239126026740902</v>
      </c>
      <c r="H81" s="287">
        <f t="shared" si="11"/>
        <v>3.3239126026740902</v>
      </c>
      <c r="I81" s="4" t="b">
        <f t="shared" si="12"/>
        <v>1</v>
      </c>
      <c r="J81" s="4" t="b">
        <f t="shared" si="13"/>
        <v>1</v>
      </c>
      <c r="K81" s="26" t="str">
        <f t="shared" si="14"/>
        <v>activator</v>
      </c>
      <c r="L81" s="26" t="str">
        <f t="shared" si="15"/>
        <v>strong</v>
      </c>
      <c r="M81" s="26" t="str">
        <f t="shared" si="16"/>
        <v>novel</v>
      </c>
      <c r="N81" s="288">
        <v>0</v>
      </c>
      <c r="O81" s="4">
        <v>0</v>
      </c>
      <c r="P81" s="75">
        <f t="shared" si="17"/>
        <v>0</v>
      </c>
      <c r="Q81" s="75">
        <f t="shared" si="18"/>
        <v>0</v>
      </c>
      <c r="R81" s="75">
        <f t="shared" si="19"/>
        <v>0</v>
      </c>
      <c r="S81" s="4">
        <v>0</v>
      </c>
      <c r="T81" s="4">
        <v>0</v>
      </c>
      <c r="U81" s="4">
        <f t="shared" si="20"/>
        <v>0</v>
      </c>
      <c r="V81" s="4">
        <v>0</v>
      </c>
      <c r="W81" s="49">
        <v>0</v>
      </c>
      <c r="X81" s="4">
        <v>2</v>
      </c>
      <c r="Y81" s="118" t="s">
        <v>20</v>
      </c>
      <c r="Z81" s="118" t="s">
        <v>30</v>
      </c>
      <c r="AA81" s="289">
        <v>0.26666699999999999</v>
      </c>
      <c r="AB81" s="81" t="str">
        <f t="shared" si="21"/>
        <v>PykF-2pg</v>
      </c>
      <c r="AF81" s="289"/>
    </row>
    <row r="82" spans="1:32" x14ac:dyDescent="0.3">
      <c r="A82" s="15" t="s">
        <v>92</v>
      </c>
      <c r="B82" s="265" t="s">
        <v>98</v>
      </c>
      <c r="C82" s="47">
        <v>3.40724111971674</v>
      </c>
      <c r="D82" s="47">
        <v>3.40724111971674</v>
      </c>
      <c r="E82" s="47">
        <v>3.40724111971674</v>
      </c>
      <c r="F82" s="47">
        <v>3.40724111971674</v>
      </c>
      <c r="G82" s="47">
        <v>3.40724111971674</v>
      </c>
      <c r="H82" s="287">
        <f t="shared" si="11"/>
        <v>3.40724111971674</v>
      </c>
      <c r="I82" s="4" t="b">
        <f t="shared" si="12"/>
        <v>1</v>
      </c>
      <c r="J82" s="4" t="b">
        <f t="shared" si="13"/>
        <v>1</v>
      </c>
      <c r="K82" s="26" t="str">
        <f t="shared" si="14"/>
        <v>activator</v>
      </c>
      <c r="L82" s="26" t="str">
        <f t="shared" si="15"/>
        <v>strong</v>
      </c>
      <c r="M82" s="26" t="str">
        <f t="shared" si="16"/>
        <v>known</v>
      </c>
      <c r="N82" s="288">
        <v>0</v>
      </c>
      <c r="O82" s="4">
        <v>0</v>
      </c>
      <c r="P82" s="75">
        <f t="shared" si="17"/>
        <v>1</v>
      </c>
      <c r="Q82" s="75">
        <f t="shared" si="18"/>
        <v>1</v>
      </c>
      <c r="R82" s="75">
        <f t="shared" si="19"/>
        <v>0</v>
      </c>
      <c r="S82" s="4">
        <v>1</v>
      </c>
      <c r="T82" s="4">
        <v>0</v>
      </c>
      <c r="U82" s="4">
        <f t="shared" si="20"/>
        <v>0</v>
      </c>
      <c r="V82" s="4">
        <v>0</v>
      </c>
      <c r="W82" s="49">
        <v>0</v>
      </c>
      <c r="X82" s="4">
        <v>1</v>
      </c>
      <c r="Y82" s="118" t="s">
        <v>22</v>
      </c>
      <c r="Z82" s="118" t="s">
        <v>30</v>
      </c>
      <c r="AA82" s="289">
        <v>6.8966E-2</v>
      </c>
      <c r="AB82" s="81" t="str">
        <f t="shared" si="21"/>
        <v>Ppc-accoa</v>
      </c>
      <c r="AF82" s="289"/>
    </row>
    <row r="83" spans="1:32" x14ac:dyDescent="0.3">
      <c r="A83" s="15" t="s">
        <v>106</v>
      </c>
      <c r="B83" s="265" t="s">
        <v>117</v>
      </c>
      <c r="C83" s="47">
        <v>-1.5444572261387299</v>
      </c>
      <c r="D83" s="47">
        <v>-1.4997989717437099</v>
      </c>
      <c r="E83" s="47">
        <v>-1.85443698308308</v>
      </c>
      <c r="F83" s="47">
        <v>-1.1948942359710499</v>
      </c>
      <c r="G83" s="47">
        <v>-1.1948942359710499</v>
      </c>
      <c r="H83" s="287">
        <f t="shared" si="11"/>
        <v>1.1948942359710499</v>
      </c>
      <c r="I83" s="4" t="b">
        <f t="shared" si="12"/>
        <v>1</v>
      </c>
      <c r="J83" s="4" t="b">
        <f t="shared" si="13"/>
        <v>1</v>
      </c>
      <c r="K83" s="26" t="str">
        <f t="shared" si="14"/>
        <v>inhibitor</v>
      </c>
      <c r="L83" s="26">
        <f t="shared" si="15"/>
        <v>0</v>
      </c>
      <c r="M83" s="26" t="str">
        <f t="shared" si="16"/>
        <v>novel</v>
      </c>
      <c r="N83" s="26"/>
      <c r="O83" s="4">
        <v>0</v>
      </c>
      <c r="P83" s="75">
        <f t="shared" si="17"/>
        <v>0</v>
      </c>
      <c r="Q83" s="75">
        <f t="shared" si="18"/>
        <v>0</v>
      </c>
      <c r="R83" s="75">
        <f t="shared" si="19"/>
        <v>0</v>
      </c>
      <c r="S83" s="4">
        <v>0</v>
      </c>
      <c r="T83" s="4">
        <v>0</v>
      </c>
      <c r="U83" s="4">
        <f t="shared" si="20"/>
        <v>0</v>
      </c>
      <c r="V83" s="4">
        <v>0</v>
      </c>
      <c r="W83" s="49">
        <v>0</v>
      </c>
      <c r="X83" s="4">
        <v>3</v>
      </c>
      <c r="Y83" s="118" t="s">
        <v>19</v>
      </c>
      <c r="Z83" s="118" t="s">
        <v>30</v>
      </c>
      <c r="AA83" s="289">
        <v>0.103448</v>
      </c>
      <c r="AB83" s="81" t="str">
        <f t="shared" si="21"/>
        <v>Acs-acp</v>
      </c>
      <c r="AF83" s="289"/>
    </row>
    <row r="84" spans="1:32" x14ac:dyDescent="0.3">
      <c r="A84" s="15" t="s">
        <v>16</v>
      </c>
      <c r="B84" s="265" t="s">
        <v>206</v>
      </c>
      <c r="C84" s="47">
        <v>-1.16107913941767</v>
      </c>
      <c r="D84" s="47">
        <v>-1.1676373040680399</v>
      </c>
      <c r="E84" s="47">
        <v>-1.1970477344877399</v>
      </c>
      <c r="F84" s="47">
        <v>-1.1230471530439701</v>
      </c>
      <c r="G84" s="47">
        <v>-1.1230471530439701</v>
      </c>
      <c r="H84" s="287">
        <f t="shared" si="11"/>
        <v>1.1230471530439701</v>
      </c>
      <c r="I84" s="4" t="b">
        <f t="shared" si="12"/>
        <v>0</v>
      </c>
      <c r="J84" s="4" t="b">
        <f t="shared" si="13"/>
        <v>1</v>
      </c>
      <c r="K84" s="26">
        <f t="shared" si="14"/>
        <v>0</v>
      </c>
      <c r="L84" s="4">
        <f t="shared" si="15"/>
        <v>0</v>
      </c>
      <c r="M84" s="26" t="str">
        <f t="shared" si="16"/>
        <v/>
      </c>
      <c r="N84" s="288">
        <v>0</v>
      </c>
      <c r="O84" s="4">
        <v>0</v>
      </c>
      <c r="P84" s="75">
        <f t="shared" si="17"/>
        <v>0</v>
      </c>
      <c r="Q84" s="75">
        <f t="shared" si="18"/>
        <v>0</v>
      </c>
      <c r="R84" s="75">
        <f t="shared" si="19"/>
        <v>0</v>
      </c>
      <c r="S84" s="4">
        <v>0</v>
      </c>
      <c r="T84" s="4">
        <v>0</v>
      </c>
      <c r="U84" s="4">
        <f t="shared" si="20"/>
        <v>0</v>
      </c>
      <c r="V84" s="4">
        <v>0</v>
      </c>
      <c r="W84" s="49">
        <v>0</v>
      </c>
      <c r="X84" s="4">
        <v>1</v>
      </c>
      <c r="Y84" s="118" t="s">
        <v>21</v>
      </c>
      <c r="Z84" s="118" t="s">
        <v>31</v>
      </c>
      <c r="AA84" s="289">
        <v>0.38138100000000003</v>
      </c>
      <c r="AB84" s="81" t="str">
        <f t="shared" si="21"/>
        <v>Fbp-ctp</v>
      </c>
      <c r="AF84" s="289"/>
    </row>
    <row r="85" spans="1:32" x14ac:dyDescent="0.3">
      <c r="A85" s="15" t="s">
        <v>2</v>
      </c>
      <c r="B85" s="265" t="s">
        <v>206</v>
      </c>
      <c r="C85" s="47">
        <v>-1.24508305265561</v>
      </c>
      <c r="D85" s="47">
        <v>-1.18803584734519</v>
      </c>
      <c r="E85" s="47">
        <v>-1.3300548522176201</v>
      </c>
      <c r="F85" s="47">
        <v>-1.1096905142767499</v>
      </c>
      <c r="G85" s="47">
        <v>-1.1096905142767499</v>
      </c>
      <c r="H85" s="287">
        <f t="shared" si="11"/>
        <v>1.1096905142767499</v>
      </c>
      <c r="I85" s="4" t="b">
        <f t="shared" si="12"/>
        <v>0</v>
      </c>
      <c r="J85" s="4" t="b">
        <f t="shared" si="13"/>
        <v>1</v>
      </c>
      <c r="K85" s="26">
        <f t="shared" si="14"/>
        <v>0</v>
      </c>
      <c r="L85" s="4">
        <f t="shared" si="15"/>
        <v>0</v>
      </c>
      <c r="M85" s="26" t="str">
        <f t="shared" si="16"/>
        <v/>
      </c>
      <c r="N85" s="288">
        <v>0</v>
      </c>
      <c r="O85" s="4">
        <v>0</v>
      </c>
      <c r="P85" s="75">
        <f t="shared" si="17"/>
        <v>0</v>
      </c>
      <c r="Q85" s="75">
        <f t="shared" si="18"/>
        <v>0</v>
      </c>
      <c r="R85" s="75">
        <f t="shared" si="19"/>
        <v>0</v>
      </c>
      <c r="S85" s="4">
        <v>0</v>
      </c>
      <c r="T85" s="4">
        <v>0</v>
      </c>
      <c r="U85" s="4">
        <f t="shared" si="20"/>
        <v>0</v>
      </c>
      <c r="V85" s="4">
        <v>0</v>
      </c>
      <c r="W85" s="49">
        <v>0</v>
      </c>
      <c r="X85" s="4">
        <v>2</v>
      </c>
      <c r="Y85" s="118" t="s">
        <v>20</v>
      </c>
      <c r="Z85" s="118" t="s">
        <v>30</v>
      </c>
      <c r="AA85" s="289">
        <v>0.69811299999999998</v>
      </c>
      <c r="AB85" s="81" t="str">
        <f t="shared" si="21"/>
        <v>PykA-ctp</v>
      </c>
      <c r="AF85" s="289"/>
    </row>
    <row r="86" spans="1:32" x14ac:dyDescent="0.3">
      <c r="A86" s="15" t="s">
        <v>13</v>
      </c>
      <c r="B86" s="265" t="s">
        <v>212</v>
      </c>
      <c r="C86" s="47">
        <v>-1.34664406072064</v>
      </c>
      <c r="D86" s="47">
        <v>-1.2615622442822501</v>
      </c>
      <c r="E86" s="47">
        <v>-1.58950592930338</v>
      </c>
      <c r="F86" s="47">
        <v>-1.10407910213314</v>
      </c>
      <c r="G86" s="47">
        <v>-1.10407910213314</v>
      </c>
      <c r="H86" s="287">
        <f t="shared" si="11"/>
        <v>1.10407910213314</v>
      </c>
      <c r="I86" s="4" t="b">
        <f t="shared" si="12"/>
        <v>0</v>
      </c>
      <c r="J86" s="4" t="b">
        <f t="shared" si="13"/>
        <v>1</v>
      </c>
      <c r="K86" s="26">
        <f t="shared" si="14"/>
        <v>0</v>
      </c>
      <c r="L86" s="4">
        <f t="shared" si="15"/>
        <v>0</v>
      </c>
      <c r="M86" s="26" t="str">
        <f t="shared" si="16"/>
        <v/>
      </c>
      <c r="N86" s="288">
        <v>0</v>
      </c>
      <c r="O86" s="4">
        <v>0</v>
      </c>
      <c r="P86" s="75">
        <f t="shared" si="17"/>
        <v>0</v>
      </c>
      <c r="Q86" s="75">
        <f t="shared" si="18"/>
        <v>0</v>
      </c>
      <c r="R86" s="75">
        <f t="shared" si="19"/>
        <v>0</v>
      </c>
      <c r="S86" s="4">
        <v>0</v>
      </c>
      <c r="T86" s="4">
        <v>0</v>
      </c>
      <c r="U86" s="4">
        <f t="shared" si="20"/>
        <v>0</v>
      </c>
      <c r="V86" s="4">
        <v>0</v>
      </c>
      <c r="W86" s="49">
        <v>0</v>
      </c>
      <c r="X86" s="4">
        <v>2</v>
      </c>
      <c r="Y86" s="118" t="s">
        <v>26</v>
      </c>
      <c r="Z86" s="118" t="s">
        <v>31</v>
      </c>
      <c r="AA86" s="289">
        <v>0</v>
      </c>
      <c r="AB86" s="81" t="str">
        <f t="shared" si="21"/>
        <v>AceA-utp</v>
      </c>
      <c r="AF86" s="289"/>
    </row>
    <row r="87" spans="1:32" x14ac:dyDescent="0.3">
      <c r="A87" s="15" t="s">
        <v>16</v>
      </c>
      <c r="B87" s="265" t="s">
        <v>175</v>
      </c>
      <c r="C87" s="47">
        <v>-1.1726281025630201</v>
      </c>
      <c r="D87" s="47">
        <v>-1.18717749046368</v>
      </c>
      <c r="E87" s="47">
        <v>-1.26809748584725</v>
      </c>
      <c r="F87" s="47">
        <v>-1.0981724844049401</v>
      </c>
      <c r="G87" s="47">
        <v>-1.0981724844049401</v>
      </c>
      <c r="H87" s="287">
        <f t="shared" si="11"/>
        <v>1.0981724844049401</v>
      </c>
      <c r="I87" s="4" t="b">
        <f t="shared" si="12"/>
        <v>0</v>
      </c>
      <c r="J87" s="4" t="b">
        <f t="shared" si="13"/>
        <v>1</v>
      </c>
      <c r="K87" s="26">
        <f t="shared" si="14"/>
        <v>0</v>
      </c>
      <c r="L87" s="4">
        <f t="shared" si="15"/>
        <v>0</v>
      </c>
      <c r="M87" s="26" t="str">
        <f t="shared" si="16"/>
        <v/>
      </c>
      <c r="N87" s="288">
        <v>0</v>
      </c>
      <c r="O87" s="4">
        <v>0</v>
      </c>
      <c r="P87" s="75">
        <f t="shared" si="17"/>
        <v>0</v>
      </c>
      <c r="Q87" s="75">
        <f t="shared" si="18"/>
        <v>0</v>
      </c>
      <c r="R87" s="75">
        <f t="shared" si="19"/>
        <v>0</v>
      </c>
      <c r="S87" s="4">
        <v>0</v>
      </c>
      <c r="T87" s="4">
        <v>0</v>
      </c>
      <c r="U87" s="4">
        <f t="shared" si="20"/>
        <v>0</v>
      </c>
      <c r="V87" s="4">
        <v>0</v>
      </c>
      <c r="W87" s="49">
        <v>0</v>
      </c>
      <c r="X87" s="4">
        <v>1</v>
      </c>
      <c r="Y87" s="118" t="s">
        <v>21</v>
      </c>
      <c r="Z87" s="118" t="s">
        <v>31</v>
      </c>
      <c r="AA87" s="289">
        <v>0.85185200000000005</v>
      </c>
      <c r="AB87" s="81" t="str">
        <f t="shared" si="21"/>
        <v>Fbp-r5p</v>
      </c>
      <c r="AF87" s="289"/>
    </row>
    <row r="88" spans="1:32" x14ac:dyDescent="0.3">
      <c r="A88" s="15" t="s">
        <v>114</v>
      </c>
      <c r="B88" s="265" t="s">
        <v>218</v>
      </c>
      <c r="C88" s="47">
        <v>-1.1831526860350099</v>
      </c>
      <c r="D88" s="47">
        <v>-1.1779359485527401</v>
      </c>
      <c r="E88" s="47">
        <v>-1.2638102948421399</v>
      </c>
      <c r="F88" s="47">
        <v>-1.0946380693318001</v>
      </c>
      <c r="G88" s="47">
        <v>-1.0946380693318001</v>
      </c>
      <c r="H88" s="287">
        <f t="shared" si="11"/>
        <v>1.0946380693318001</v>
      </c>
      <c r="I88" s="4" t="b">
        <f t="shared" si="12"/>
        <v>0</v>
      </c>
      <c r="J88" s="4" t="b">
        <f t="shared" si="13"/>
        <v>1</v>
      </c>
      <c r="K88" s="26">
        <f t="shared" si="14"/>
        <v>0</v>
      </c>
      <c r="L88" s="4">
        <f t="shared" si="15"/>
        <v>0</v>
      </c>
      <c r="M88" s="26" t="str">
        <f t="shared" si="16"/>
        <v/>
      </c>
      <c r="N88" s="288">
        <v>0</v>
      </c>
      <c r="O88" s="4">
        <v>0</v>
      </c>
      <c r="P88" s="75">
        <f t="shared" si="17"/>
        <v>0</v>
      </c>
      <c r="Q88" s="75">
        <f t="shared" si="18"/>
        <v>0</v>
      </c>
      <c r="R88" s="75">
        <f t="shared" si="19"/>
        <v>0</v>
      </c>
      <c r="S88" s="4">
        <v>0</v>
      </c>
      <c r="T88" s="4">
        <v>0</v>
      </c>
      <c r="U88" s="4">
        <f t="shared" si="20"/>
        <v>0</v>
      </c>
      <c r="V88" s="4">
        <v>0</v>
      </c>
      <c r="W88" s="49">
        <v>0</v>
      </c>
      <c r="X88" s="4">
        <v>2</v>
      </c>
      <c r="Y88" s="118" t="s">
        <v>25</v>
      </c>
      <c r="Z88" s="118" t="s">
        <v>30</v>
      </c>
      <c r="AA88" s="289">
        <v>0.69230800000000003</v>
      </c>
      <c r="AB88" s="81" t="str">
        <f t="shared" si="21"/>
        <v>AckA-cgmp</v>
      </c>
      <c r="AF88" s="289"/>
    </row>
    <row r="89" spans="1:32" x14ac:dyDescent="0.3">
      <c r="A89" s="15" t="s">
        <v>13</v>
      </c>
      <c r="B89" s="265" t="s">
        <v>250</v>
      </c>
      <c r="C89" s="47">
        <v>-1.22060296804518</v>
      </c>
      <c r="D89" s="47">
        <v>-1.2607248928119701</v>
      </c>
      <c r="E89" s="47">
        <v>-1.34350124294415</v>
      </c>
      <c r="F89" s="47">
        <v>-1.08913361113338</v>
      </c>
      <c r="G89" s="47">
        <v>-1.08913361113338</v>
      </c>
      <c r="H89" s="287">
        <f t="shared" si="11"/>
        <v>1.08913361113338</v>
      </c>
      <c r="I89" s="4" t="b">
        <f t="shared" si="12"/>
        <v>0</v>
      </c>
      <c r="J89" s="4" t="b">
        <f t="shared" si="13"/>
        <v>1</v>
      </c>
      <c r="K89" s="26">
        <f t="shared" si="14"/>
        <v>0</v>
      </c>
      <c r="L89" s="4">
        <f t="shared" si="15"/>
        <v>0</v>
      </c>
      <c r="M89" s="26" t="str">
        <f t="shared" si="16"/>
        <v/>
      </c>
      <c r="N89" s="288">
        <v>0</v>
      </c>
      <c r="O89" s="4">
        <v>0</v>
      </c>
      <c r="P89" s="75">
        <f t="shared" si="17"/>
        <v>0</v>
      </c>
      <c r="Q89" s="75">
        <f t="shared" si="18"/>
        <v>0</v>
      </c>
      <c r="R89" s="75">
        <f t="shared" si="19"/>
        <v>0</v>
      </c>
      <c r="S89" s="4">
        <v>0</v>
      </c>
      <c r="T89" s="4">
        <v>0</v>
      </c>
      <c r="U89" s="4">
        <f t="shared" si="20"/>
        <v>0</v>
      </c>
      <c r="V89" s="4">
        <v>0</v>
      </c>
      <c r="W89" s="49">
        <v>0</v>
      </c>
      <c r="X89" s="4">
        <v>2</v>
      </c>
      <c r="Y89" s="118" t="s">
        <v>26</v>
      </c>
      <c r="Z89" s="118" t="s">
        <v>31</v>
      </c>
      <c r="AA89" s="289">
        <v>4.4776000000000003E-2</v>
      </c>
      <c r="AB89" s="81" t="str">
        <f t="shared" si="21"/>
        <v>AceA-fad</v>
      </c>
      <c r="AF89" s="289"/>
    </row>
    <row r="90" spans="1:32" x14ac:dyDescent="0.3">
      <c r="A90" s="15" t="s">
        <v>16</v>
      </c>
      <c r="B90" s="265" t="s">
        <v>65</v>
      </c>
      <c r="C90" s="47">
        <v>-1.1149397361447</v>
      </c>
      <c r="D90" s="47">
        <v>-1.23044494436785</v>
      </c>
      <c r="E90" s="47">
        <v>-1.33827093964289</v>
      </c>
      <c r="F90" s="47">
        <v>-1.0813190049741901</v>
      </c>
      <c r="G90" s="47">
        <v>-1.0813190049741901</v>
      </c>
      <c r="H90" s="287">
        <f t="shared" si="11"/>
        <v>1.0813190049741901</v>
      </c>
      <c r="I90" s="4" t="b">
        <f t="shared" si="12"/>
        <v>0</v>
      </c>
      <c r="J90" s="4" t="b">
        <f t="shared" si="13"/>
        <v>1</v>
      </c>
      <c r="K90" s="26">
        <f t="shared" si="14"/>
        <v>0</v>
      </c>
      <c r="L90" s="4">
        <f t="shared" si="15"/>
        <v>0</v>
      </c>
      <c r="M90" s="26" t="str">
        <f t="shared" si="16"/>
        <v/>
      </c>
      <c r="N90" s="288">
        <v>0</v>
      </c>
      <c r="O90" s="4">
        <v>0</v>
      </c>
      <c r="P90" s="75">
        <f t="shared" si="17"/>
        <v>0</v>
      </c>
      <c r="Q90" s="75">
        <f t="shared" si="18"/>
        <v>0</v>
      </c>
      <c r="R90" s="75">
        <f t="shared" si="19"/>
        <v>0</v>
      </c>
      <c r="S90" s="4">
        <v>0</v>
      </c>
      <c r="T90" s="4">
        <v>0</v>
      </c>
      <c r="U90" s="4">
        <f t="shared" si="20"/>
        <v>0</v>
      </c>
      <c r="V90" s="4">
        <v>0</v>
      </c>
      <c r="W90" s="49">
        <v>0</v>
      </c>
      <c r="X90" s="4">
        <v>1</v>
      </c>
      <c r="Y90" s="118" t="s">
        <v>21</v>
      </c>
      <c r="Z90" s="118" t="s">
        <v>31</v>
      </c>
      <c r="AA90" s="289">
        <v>0.56097600000000003</v>
      </c>
      <c r="AB90" s="81" t="str">
        <f t="shared" si="21"/>
        <v>Fbp-6pgc</v>
      </c>
      <c r="AF90" s="289"/>
    </row>
    <row r="91" spans="1:32" x14ac:dyDescent="0.3">
      <c r="A91" s="15" t="s">
        <v>1</v>
      </c>
      <c r="B91" s="265" t="s">
        <v>67</v>
      </c>
      <c r="C91" s="47">
        <v>-1.1356999779834001</v>
      </c>
      <c r="D91" s="47">
        <v>-1.15716124233465</v>
      </c>
      <c r="E91" s="47">
        <v>-1.2205484733018399</v>
      </c>
      <c r="F91" s="47">
        <v>-1.0781982832071999</v>
      </c>
      <c r="G91" s="47">
        <v>-1.0781982832071999</v>
      </c>
      <c r="H91" s="287">
        <f t="shared" si="11"/>
        <v>1.0781982832071999</v>
      </c>
      <c r="I91" s="4" t="b">
        <f t="shared" si="12"/>
        <v>0</v>
      </c>
      <c r="J91" s="4" t="b">
        <f t="shared" si="13"/>
        <v>1</v>
      </c>
      <c r="K91" s="26">
        <f t="shared" si="14"/>
        <v>0</v>
      </c>
      <c r="L91" s="4">
        <f t="shared" si="15"/>
        <v>0</v>
      </c>
      <c r="M91" s="26" t="str">
        <f t="shared" si="16"/>
        <v/>
      </c>
      <c r="N91" s="288">
        <v>0</v>
      </c>
      <c r="O91" s="4">
        <v>0</v>
      </c>
      <c r="P91" s="75">
        <f t="shared" si="17"/>
        <v>0</v>
      </c>
      <c r="Q91" s="75">
        <f t="shared" si="18"/>
        <v>0</v>
      </c>
      <c r="R91" s="75">
        <f t="shared" si="19"/>
        <v>0</v>
      </c>
      <c r="S91" s="4">
        <v>0</v>
      </c>
      <c r="T91" s="4">
        <v>0</v>
      </c>
      <c r="U91" s="4">
        <f t="shared" si="20"/>
        <v>0</v>
      </c>
      <c r="V91" s="4">
        <v>0</v>
      </c>
      <c r="W91" s="49">
        <v>0</v>
      </c>
      <c r="X91" s="4">
        <v>2</v>
      </c>
      <c r="Y91" s="118" t="s">
        <v>20</v>
      </c>
      <c r="Z91" s="118" t="s">
        <v>30</v>
      </c>
      <c r="AA91" s="289">
        <v>0.16412199999999999</v>
      </c>
      <c r="AB91" s="81" t="str">
        <f t="shared" si="21"/>
        <v>MaeA-ru5p</v>
      </c>
      <c r="AF91" s="289"/>
    </row>
    <row r="92" spans="1:32" x14ac:dyDescent="0.3">
      <c r="A92" s="15" t="s">
        <v>3</v>
      </c>
      <c r="B92" s="265" t="s">
        <v>113</v>
      </c>
      <c r="C92" s="47">
        <v>-1.08219362871174</v>
      </c>
      <c r="D92" s="47">
        <v>-1.0851057930627701</v>
      </c>
      <c r="E92" s="47">
        <v>-1.0881983881181501</v>
      </c>
      <c r="F92" s="47">
        <v>-1.0758675862074301</v>
      </c>
      <c r="G92" s="47">
        <v>-1.0758675862074301</v>
      </c>
      <c r="H92" s="287">
        <f t="shared" si="11"/>
        <v>1.0758675862074301</v>
      </c>
      <c r="I92" s="4" t="b">
        <f t="shared" si="12"/>
        <v>0</v>
      </c>
      <c r="J92" s="4" t="b">
        <f t="shared" si="13"/>
        <v>1</v>
      </c>
      <c r="K92" s="26">
        <f t="shared" si="14"/>
        <v>0</v>
      </c>
      <c r="L92" s="4">
        <f t="shared" si="15"/>
        <v>0</v>
      </c>
      <c r="M92" s="26" t="str">
        <f t="shared" si="16"/>
        <v/>
      </c>
      <c r="N92" s="288">
        <v>0</v>
      </c>
      <c r="O92" s="4">
        <v>0</v>
      </c>
      <c r="P92" s="75">
        <f t="shared" si="17"/>
        <v>0</v>
      </c>
      <c r="Q92" s="75">
        <f t="shared" si="18"/>
        <v>0</v>
      </c>
      <c r="R92" s="75">
        <f t="shared" si="19"/>
        <v>0</v>
      </c>
      <c r="S92" s="4">
        <v>0</v>
      </c>
      <c r="T92" s="4">
        <v>0</v>
      </c>
      <c r="U92" s="4">
        <f t="shared" si="20"/>
        <v>0</v>
      </c>
      <c r="V92" s="4">
        <v>0</v>
      </c>
      <c r="W92" s="49">
        <v>0</v>
      </c>
      <c r="X92" s="4">
        <v>1</v>
      </c>
      <c r="Y92" s="118" t="s">
        <v>21</v>
      </c>
      <c r="Z92" s="118" t="s">
        <v>31</v>
      </c>
      <c r="AA92" s="289">
        <v>0.41176499999999999</v>
      </c>
      <c r="AB92" s="81" t="str">
        <f t="shared" si="21"/>
        <v>Edd-gap</v>
      </c>
      <c r="AF92" s="289"/>
    </row>
    <row r="93" spans="1:32" x14ac:dyDescent="0.3">
      <c r="A93" s="15" t="s">
        <v>13</v>
      </c>
      <c r="B93" s="265" t="s">
        <v>252</v>
      </c>
      <c r="C93" s="47">
        <v>-1.1994760876795401</v>
      </c>
      <c r="D93" s="47">
        <v>-1.1925144898305899</v>
      </c>
      <c r="E93" s="47">
        <v>-1.4479445988245401</v>
      </c>
      <c r="F93" s="47">
        <v>-1.03381674381154</v>
      </c>
      <c r="G93" s="47">
        <v>-1.03381674381154</v>
      </c>
      <c r="H93" s="287">
        <f t="shared" si="11"/>
        <v>1.03381674381154</v>
      </c>
      <c r="I93" s="4" t="b">
        <f t="shared" si="12"/>
        <v>0</v>
      </c>
      <c r="J93" s="4" t="b">
        <f t="shared" si="13"/>
        <v>1</v>
      </c>
      <c r="K93" s="26">
        <f t="shared" si="14"/>
        <v>0</v>
      </c>
      <c r="L93" s="4">
        <f t="shared" si="15"/>
        <v>0</v>
      </c>
      <c r="M93" s="26" t="str">
        <f t="shared" si="16"/>
        <v/>
      </c>
      <c r="N93" s="288">
        <v>0</v>
      </c>
      <c r="O93" s="4">
        <v>0</v>
      </c>
      <c r="P93" s="75">
        <f t="shared" si="17"/>
        <v>0</v>
      </c>
      <c r="Q93" s="75">
        <f t="shared" si="18"/>
        <v>0</v>
      </c>
      <c r="R93" s="75">
        <f t="shared" si="19"/>
        <v>0</v>
      </c>
      <c r="S93" s="4">
        <v>0</v>
      </c>
      <c r="T93" s="4">
        <v>0</v>
      </c>
      <c r="U93" s="4">
        <f t="shared" si="20"/>
        <v>0</v>
      </c>
      <c r="V93" s="4">
        <v>0</v>
      </c>
      <c r="W93" s="49">
        <v>0</v>
      </c>
      <c r="X93" s="4">
        <v>2</v>
      </c>
      <c r="Y93" s="118" t="s">
        <v>26</v>
      </c>
      <c r="Z93" s="118" t="s">
        <v>31</v>
      </c>
      <c r="AA93" s="289">
        <v>0</v>
      </c>
      <c r="AB93" s="81" t="str">
        <f t="shared" si="21"/>
        <v>AceA-udpglcnac</v>
      </c>
      <c r="AF93" s="289"/>
    </row>
    <row r="94" spans="1:32" x14ac:dyDescent="0.3">
      <c r="A94" s="15" t="s">
        <v>2</v>
      </c>
      <c r="B94" s="265" t="s">
        <v>241</v>
      </c>
      <c r="C94" s="47">
        <v>-1.1431092298433101</v>
      </c>
      <c r="D94" s="47">
        <v>-1.1897938061423701</v>
      </c>
      <c r="E94" s="47">
        <v>-1.28532624270122</v>
      </c>
      <c r="F94" s="47">
        <v>-1.0287751190813901</v>
      </c>
      <c r="G94" s="47">
        <v>-1.0287751190813901</v>
      </c>
      <c r="H94" s="287">
        <f t="shared" si="11"/>
        <v>1.0287751190813901</v>
      </c>
      <c r="I94" s="4" t="b">
        <f t="shared" si="12"/>
        <v>0</v>
      </c>
      <c r="J94" s="4" t="b">
        <f t="shared" si="13"/>
        <v>1</v>
      </c>
      <c r="K94" s="26">
        <f t="shared" si="14"/>
        <v>0</v>
      </c>
      <c r="L94" s="4">
        <f t="shared" si="15"/>
        <v>0</v>
      </c>
      <c r="M94" s="26" t="str">
        <f t="shared" si="16"/>
        <v/>
      </c>
      <c r="N94" s="288">
        <v>0</v>
      </c>
      <c r="O94" s="4">
        <v>0</v>
      </c>
      <c r="P94" s="75">
        <f t="shared" si="17"/>
        <v>0</v>
      </c>
      <c r="Q94" s="75">
        <f t="shared" si="18"/>
        <v>0</v>
      </c>
      <c r="R94" s="75">
        <f t="shared" si="19"/>
        <v>0</v>
      </c>
      <c r="S94" s="4">
        <v>0</v>
      </c>
      <c r="T94" s="4">
        <v>0</v>
      </c>
      <c r="U94" s="4">
        <f t="shared" si="20"/>
        <v>0</v>
      </c>
      <c r="V94" s="4">
        <v>0</v>
      </c>
      <c r="W94" s="49">
        <v>0</v>
      </c>
      <c r="X94" s="4">
        <v>2</v>
      </c>
      <c r="Y94" s="118" t="s">
        <v>20</v>
      </c>
      <c r="Z94" s="118" t="s">
        <v>30</v>
      </c>
      <c r="AA94" s="289">
        <v>0.230769</v>
      </c>
      <c r="AB94" s="81" t="str">
        <f t="shared" si="21"/>
        <v>PykA-carb-p</v>
      </c>
      <c r="AF94" s="289"/>
    </row>
    <row r="95" spans="1:32" x14ac:dyDescent="0.3">
      <c r="A95" s="15" t="s">
        <v>12</v>
      </c>
      <c r="B95" s="265" t="s">
        <v>91</v>
      </c>
      <c r="C95" s="47">
        <v>-1.17838766540872</v>
      </c>
      <c r="D95" s="47">
        <v>-1.2711333398970801</v>
      </c>
      <c r="E95" s="47">
        <v>-1.32450669077288</v>
      </c>
      <c r="F95" s="47">
        <v>-1.02571381321014</v>
      </c>
      <c r="G95" s="47">
        <v>-1.02571381321014</v>
      </c>
      <c r="H95" s="287">
        <f t="shared" si="11"/>
        <v>1.02571381321014</v>
      </c>
      <c r="I95" s="4" t="b">
        <f t="shared" si="12"/>
        <v>0</v>
      </c>
      <c r="J95" s="4" t="b">
        <f t="shared" si="13"/>
        <v>1</v>
      </c>
      <c r="K95" s="26">
        <f t="shared" si="14"/>
        <v>0</v>
      </c>
      <c r="L95" s="4">
        <f t="shared" si="15"/>
        <v>0</v>
      </c>
      <c r="M95" s="26" t="str">
        <f t="shared" si="16"/>
        <v/>
      </c>
      <c r="N95" s="288">
        <v>0</v>
      </c>
      <c r="O95" s="4">
        <v>0</v>
      </c>
      <c r="P95" s="75">
        <f t="shared" si="17"/>
        <v>0</v>
      </c>
      <c r="Q95" s="75">
        <f t="shared" si="18"/>
        <v>0</v>
      </c>
      <c r="R95" s="75">
        <f t="shared" si="19"/>
        <v>0</v>
      </c>
      <c r="S95" s="4">
        <v>0</v>
      </c>
      <c r="T95" s="4">
        <v>0</v>
      </c>
      <c r="U95" s="4">
        <f t="shared" si="20"/>
        <v>0</v>
      </c>
      <c r="V95" s="4">
        <v>0</v>
      </c>
      <c r="W95" s="49">
        <v>0</v>
      </c>
      <c r="X95" s="4">
        <v>2</v>
      </c>
      <c r="Y95" s="118" t="s">
        <v>25</v>
      </c>
      <c r="Z95" s="118" t="s">
        <v>30</v>
      </c>
      <c r="AA95" s="289">
        <v>0.16906499999999999</v>
      </c>
      <c r="AB95" s="81" t="str">
        <f t="shared" si="21"/>
        <v>Pta-kdpg</v>
      </c>
      <c r="AF95" s="289"/>
    </row>
    <row r="96" spans="1:32" x14ac:dyDescent="0.3">
      <c r="A96" s="15" t="s">
        <v>16</v>
      </c>
      <c r="B96" s="265" t="s">
        <v>210</v>
      </c>
      <c r="C96" s="47">
        <v>-1.0539134891131801</v>
      </c>
      <c r="D96" s="47">
        <v>-1.05265782515257</v>
      </c>
      <c r="E96" s="47">
        <v>-1.0858941546265</v>
      </c>
      <c r="F96" s="47">
        <v>-1.0201699724036599</v>
      </c>
      <c r="G96" s="47">
        <v>-1.0201699724036599</v>
      </c>
      <c r="H96" s="287">
        <f t="shared" si="11"/>
        <v>1.0201699724036599</v>
      </c>
      <c r="I96" s="4" t="b">
        <f t="shared" si="12"/>
        <v>0</v>
      </c>
      <c r="J96" s="4" t="b">
        <f t="shared" si="13"/>
        <v>1</v>
      </c>
      <c r="K96" s="26">
        <f t="shared" si="14"/>
        <v>0</v>
      </c>
      <c r="L96" s="4">
        <f t="shared" si="15"/>
        <v>0</v>
      </c>
      <c r="M96" s="26" t="str">
        <f t="shared" si="16"/>
        <v/>
      </c>
      <c r="N96" s="288">
        <v>0</v>
      </c>
      <c r="O96" s="4">
        <v>0</v>
      </c>
      <c r="P96" s="75">
        <f t="shared" si="17"/>
        <v>0</v>
      </c>
      <c r="Q96" s="75">
        <f t="shared" si="18"/>
        <v>0</v>
      </c>
      <c r="R96" s="75">
        <f t="shared" si="19"/>
        <v>0</v>
      </c>
      <c r="S96" s="4">
        <v>0</v>
      </c>
      <c r="T96" s="4">
        <v>0</v>
      </c>
      <c r="U96" s="4">
        <f t="shared" si="20"/>
        <v>0</v>
      </c>
      <c r="V96" s="4">
        <v>0</v>
      </c>
      <c r="W96" s="49">
        <v>0</v>
      </c>
      <c r="X96" s="4">
        <v>1</v>
      </c>
      <c r="Y96" s="118" t="s">
        <v>21</v>
      </c>
      <c r="Z96" s="118" t="s">
        <v>31</v>
      </c>
      <c r="AA96" s="289">
        <v>0.43344700000000003</v>
      </c>
      <c r="AB96" s="81" t="str">
        <f t="shared" si="21"/>
        <v>Fbp-udp</v>
      </c>
      <c r="AF96" s="289"/>
    </row>
    <row r="97" spans="1:32" x14ac:dyDescent="0.3">
      <c r="A97" s="15" t="s">
        <v>10</v>
      </c>
      <c r="B97" s="265" t="s">
        <v>65</v>
      </c>
      <c r="C97" s="47">
        <v>-1.0938450254788901</v>
      </c>
      <c r="D97" s="47">
        <v>-1.08384659915961</v>
      </c>
      <c r="E97" s="47">
        <v>-1.1628748453248801</v>
      </c>
      <c r="F97" s="47">
        <v>-1.0177114973603001</v>
      </c>
      <c r="G97" s="47">
        <v>-1.0177114973603001</v>
      </c>
      <c r="H97" s="287">
        <f t="shared" si="11"/>
        <v>1.0177114973603001</v>
      </c>
      <c r="I97" s="4" t="b">
        <f t="shared" si="12"/>
        <v>0</v>
      </c>
      <c r="J97" s="4" t="b">
        <f t="shared" si="13"/>
        <v>1</v>
      </c>
      <c r="K97" s="26">
        <f t="shared" si="14"/>
        <v>0</v>
      </c>
      <c r="L97" s="4">
        <f t="shared" si="15"/>
        <v>0</v>
      </c>
      <c r="M97" s="26" t="str">
        <f t="shared" si="16"/>
        <v/>
      </c>
      <c r="N97" s="288">
        <v>0</v>
      </c>
      <c r="O97" s="4">
        <v>0</v>
      </c>
      <c r="P97" s="75">
        <f t="shared" si="17"/>
        <v>1</v>
      </c>
      <c r="Q97" s="75">
        <f t="shared" si="18"/>
        <v>1</v>
      </c>
      <c r="R97" s="75">
        <f t="shared" si="19"/>
        <v>0</v>
      </c>
      <c r="S97" s="4">
        <v>-1</v>
      </c>
      <c r="T97" s="4">
        <v>0</v>
      </c>
      <c r="U97" s="4">
        <f t="shared" si="20"/>
        <v>0</v>
      </c>
      <c r="V97" s="4">
        <v>0</v>
      </c>
      <c r="W97" s="49">
        <v>0</v>
      </c>
      <c r="X97" s="4">
        <v>1</v>
      </c>
      <c r="Y97" s="118" t="s">
        <v>22</v>
      </c>
      <c r="Z97" s="118" t="s">
        <v>31</v>
      </c>
      <c r="AA97" s="289">
        <v>0.469194</v>
      </c>
      <c r="AB97" s="81" t="str">
        <f t="shared" si="21"/>
        <v>Eda-6pgc</v>
      </c>
      <c r="AF97" s="289"/>
    </row>
    <row r="98" spans="1:32" x14ac:dyDescent="0.3">
      <c r="A98" s="15" t="s">
        <v>16</v>
      </c>
      <c r="B98" s="265" t="s">
        <v>105</v>
      </c>
      <c r="C98" s="47">
        <v>-1.0276693558844401</v>
      </c>
      <c r="D98" s="47">
        <v>-1.0318992649857699</v>
      </c>
      <c r="E98" s="47">
        <v>-1.0571459939883401</v>
      </c>
      <c r="F98" s="47">
        <v>-1.01143516242605</v>
      </c>
      <c r="G98" s="47">
        <v>-1.01143516242605</v>
      </c>
      <c r="H98" s="287">
        <f t="shared" si="11"/>
        <v>1.01143516242605</v>
      </c>
      <c r="I98" s="4" t="b">
        <f t="shared" si="12"/>
        <v>0</v>
      </c>
      <c r="J98" s="4" t="b">
        <f t="shared" si="13"/>
        <v>1</v>
      </c>
      <c r="K98" s="26">
        <f t="shared" si="14"/>
        <v>0</v>
      </c>
      <c r="L98" s="4">
        <f t="shared" si="15"/>
        <v>0</v>
      </c>
      <c r="M98" s="26" t="str">
        <f t="shared" si="16"/>
        <v/>
      </c>
      <c r="N98" s="288">
        <v>0</v>
      </c>
      <c r="O98" s="4">
        <v>0</v>
      </c>
      <c r="P98" s="75">
        <f t="shared" si="17"/>
        <v>1</v>
      </c>
      <c r="Q98" s="75">
        <f t="shared" si="18"/>
        <v>0</v>
      </c>
      <c r="R98" s="75">
        <f t="shared" si="19"/>
        <v>1</v>
      </c>
      <c r="S98" s="4">
        <v>0</v>
      </c>
      <c r="T98" s="4">
        <v>-1</v>
      </c>
      <c r="U98" s="4">
        <f t="shared" si="20"/>
        <v>0</v>
      </c>
      <c r="V98" s="4">
        <v>0</v>
      </c>
      <c r="W98" s="49">
        <v>0</v>
      </c>
      <c r="X98" s="4">
        <v>1</v>
      </c>
      <c r="Y98" s="118" t="s">
        <v>21</v>
      </c>
      <c r="Z98" s="118" t="s">
        <v>31</v>
      </c>
      <c r="AA98" s="289">
        <v>0.34715000000000001</v>
      </c>
      <c r="AB98" s="81" t="str">
        <f t="shared" si="21"/>
        <v>Fbp-2pg</v>
      </c>
      <c r="AF98" s="289"/>
    </row>
    <row r="99" spans="1:32" x14ac:dyDescent="0.3">
      <c r="A99" s="15" t="s">
        <v>2</v>
      </c>
      <c r="B99" s="265" t="s">
        <v>68</v>
      </c>
      <c r="C99" s="47">
        <v>-1.0864418045445901</v>
      </c>
      <c r="D99" s="47">
        <v>-1.0513618041486299</v>
      </c>
      <c r="E99" s="47">
        <v>-1.15074564892286</v>
      </c>
      <c r="F99" s="47">
        <v>-1.0041812340806799</v>
      </c>
      <c r="G99" s="47">
        <v>-1.0041812340806799</v>
      </c>
      <c r="H99" s="287">
        <f t="shared" si="11"/>
        <v>1.0041812340806799</v>
      </c>
      <c r="I99" s="4" t="b">
        <f t="shared" si="12"/>
        <v>0</v>
      </c>
      <c r="J99" s="4" t="b">
        <f t="shared" si="13"/>
        <v>1</v>
      </c>
      <c r="K99" s="26">
        <f t="shared" si="14"/>
        <v>0</v>
      </c>
      <c r="L99" s="4">
        <f t="shared" si="15"/>
        <v>0</v>
      </c>
      <c r="M99" s="26" t="str">
        <f t="shared" si="16"/>
        <v/>
      </c>
      <c r="N99" s="288">
        <v>0</v>
      </c>
      <c r="O99" s="4">
        <v>0</v>
      </c>
      <c r="P99" s="75">
        <f t="shared" si="17"/>
        <v>0</v>
      </c>
      <c r="Q99" s="75">
        <f t="shared" si="18"/>
        <v>0</v>
      </c>
      <c r="R99" s="75">
        <f t="shared" si="19"/>
        <v>0</v>
      </c>
      <c r="S99" s="4">
        <v>0</v>
      </c>
      <c r="T99" s="4">
        <v>0</v>
      </c>
      <c r="U99" s="4">
        <f t="shared" si="20"/>
        <v>0</v>
      </c>
      <c r="V99" s="4">
        <v>0</v>
      </c>
      <c r="W99" s="49">
        <v>0</v>
      </c>
      <c r="X99" s="4">
        <v>2</v>
      </c>
      <c r="Y99" s="118" t="s">
        <v>20</v>
      </c>
      <c r="Z99" s="118" t="s">
        <v>30</v>
      </c>
      <c r="AA99" s="289">
        <v>0.55172399999999999</v>
      </c>
      <c r="AB99" s="81" t="str">
        <f t="shared" si="21"/>
        <v>PykA-nadph</v>
      </c>
      <c r="AF99" s="289"/>
    </row>
    <row r="100" spans="1:32" x14ac:dyDescent="0.3">
      <c r="A100" s="15" t="s">
        <v>13</v>
      </c>
      <c r="B100" s="265" t="s">
        <v>396</v>
      </c>
      <c r="C100" s="47">
        <v>-1.28596455563907</v>
      </c>
      <c r="D100" s="47">
        <v>-1.1196588763548101</v>
      </c>
      <c r="E100" s="47">
        <v>-1.57301161791968</v>
      </c>
      <c r="F100" s="47">
        <v>-0.99606182181611802</v>
      </c>
      <c r="G100" s="47">
        <v>-0.99606182181611802</v>
      </c>
      <c r="H100" s="287">
        <f t="shared" si="11"/>
        <v>0.99606182181611802</v>
      </c>
      <c r="I100" s="4" t="b">
        <f t="shared" si="12"/>
        <v>0</v>
      </c>
      <c r="J100" s="4" t="b">
        <f t="shared" si="13"/>
        <v>1</v>
      </c>
      <c r="K100" s="26">
        <f t="shared" si="14"/>
        <v>0</v>
      </c>
      <c r="L100" s="4">
        <f t="shared" si="15"/>
        <v>0</v>
      </c>
      <c r="M100" s="26" t="str">
        <f t="shared" si="16"/>
        <v/>
      </c>
      <c r="N100" s="288">
        <v>0</v>
      </c>
      <c r="O100" s="4">
        <v>0</v>
      </c>
      <c r="P100" s="75">
        <f t="shared" si="17"/>
        <v>0</v>
      </c>
      <c r="Q100" s="75">
        <f t="shared" si="18"/>
        <v>0</v>
      </c>
      <c r="R100" s="75">
        <f t="shared" si="19"/>
        <v>0</v>
      </c>
      <c r="S100" s="4">
        <v>0</v>
      </c>
      <c r="T100" s="4">
        <v>0</v>
      </c>
      <c r="U100" s="4">
        <f t="shared" si="20"/>
        <v>0</v>
      </c>
      <c r="V100" s="4">
        <v>0</v>
      </c>
      <c r="W100" s="49">
        <v>0</v>
      </c>
      <c r="X100" s="4">
        <v>2</v>
      </c>
      <c r="Y100" s="118" t="s">
        <v>26</v>
      </c>
      <c r="Z100" s="118" t="s">
        <v>31</v>
      </c>
      <c r="AA100" s="289">
        <v>6.6667000000000004E-2</v>
      </c>
      <c r="AB100" s="81" t="str">
        <f t="shared" si="21"/>
        <v>AceA-spermi</v>
      </c>
    </row>
    <row r="101" spans="1:32" x14ac:dyDescent="0.3">
      <c r="A101" s="15" t="s">
        <v>14</v>
      </c>
      <c r="B101" s="265" t="s">
        <v>182</v>
      </c>
      <c r="C101" s="47">
        <v>-1.2259353160836199</v>
      </c>
      <c r="D101" s="47">
        <v>-1.29919482610826</v>
      </c>
      <c r="E101" s="47">
        <v>-1.3683609417789999</v>
      </c>
      <c r="F101" s="47">
        <v>-0.97987012641780902</v>
      </c>
      <c r="G101" s="47">
        <v>-0.97987012641780902</v>
      </c>
      <c r="H101" s="287">
        <f t="shared" si="11"/>
        <v>0.97987012641780902</v>
      </c>
      <c r="I101" s="4" t="b">
        <f t="shared" si="12"/>
        <v>0</v>
      </c>
      <c r="J101" s="4" t="b">
        <f t="shared" si="13"/>
        <v>1</v>
      </c>
      <c r="K101" s="26">
        <f t="shared" si="14"/>
        <v>0</v>
      </c>
      <c r="L101" s="4">
        <f t="shared" si="15"/>
        <v>0</v>
      </c>
      <c r="M101" s="26" t="str">
        <f t="shared" si="16"/>
        <v/>
      </c>
      <c r="N101" s="288">
        <v>0</v>
      </c>
      <c r="O101" s="4">
        <v>0</v>
      </c>
      <c r="P101" s="75">
        <f t="shared" si="17"/>
        <v>0</v>
      </c>
      <c r="Q101" s="75">
        <f t="shared" si="18"/>
        <v>0</v>
      </c>
      <c r="R101" s="75">
        <f t="shared" si="19"/>
        <v>0</v>
      </c>
      <c r="S101" s="4">
        <v>0</v>
      </c>
      <c r="T101" s="4">
        <v>0</v>
      </c>
      <c r="U101" s="4">
        <f t="shared" si="20"/>
        <v>0</v>
      </c>
      <c r="V101" s="4">
        <v>0</v>
      </c>
      <c r="W101" s="49">
        <v>0</v>
      </c>
      <c r="X101" s="4">
        <v>3</v>
      </c>
      <c r="Y101" s="118" t="s">
        <v>27</v>
      </c>
      <c r="Z101" s="118" t="s">
        <v>30</v>
      </c>
      <c r="AA101" s="289">
        <v>0</v>
      </c>
      <c r="AB101" s="81" t="str">
        <f t="shared" si="21"/>
        <v>PfkA-cit</v>
      </c>
    </row>
    <row r="102" spans="1:32" x14ac:dyDescent="0.3">
      <c r="A102" s="15" t="s">
        <v>13</v>
      </c>
      <c r="B102" s="265" t="s">
        <v>67</v>
      </c>
      <c r="C102" s="47">
        <v>-1.1179043983527099</v>
      </c>
      <c r="D102" s="47">
        <v>-1.28055568841423</v>
      </c>
      <c r="E102" s="47">
        <v>-1.28752524322907</v>
      </c>
      <c r="F102" s="47">
        <v>-0.97223221729154397</v>
      </c>
      <c r="G102" s="47">
        <v>-0.97223221729154397</v>
      </c>
      <c r="H102" s="287">
        <f t="shared" si="11"/>
        <v>0.97223221729154397</v>
      </c>
      <c r="I102" s="4" t="b">
        <f t="shared" si="12"/>
        <v>0</v>
      </c>
      <c r="J102" s="4" t="b">
        <f t="shared" si="13"/>
        <v>1</v>
      </c>
      <c r="K102" s="26">
        <f t="shared" si="14"/>
        <v>0</v>
      </c>
      <c r="L102" s="4">
        <f t="shared" si="15"/>
        <v>0</v>
      </c>
      <c r="M102" s="26" t="str">
        <f t="shared" si="16"/>
        <v/>
      </c>
      <c r="N102" s="288">
        <v>0</v>
      </c>
      <c r="O102" s="4">
        <v>0</v>
      </c>
      <c r="P102" s="75">
        <f t="shared" si="17"/>
        <v>0</v>
      </c>
      <c r="Q102" s="75">
        <f t="shared" si="18"/>
        <v>0</v>
      </c>
      <c r="R102" s="75">
        <f t="shared" si="19"/>
        <v>0</v>
      </c>
      <c r="S102" s="4">
        <v>0</v>
      </c>
      <c r="T102" s="4">
        <v>0</v>
      </c>
      <c r="U102" s="4">
        <f t="shared" si="20"/>
        <v>0</v>
      </c>
      <c r="V102" s="4">
        <v>0</v>
      </c>
      <c r="W102" s="49">
        <v>0</v>
      </c>
      <c r="X102" s="4">
        <v>2</v>
      </c>
      <c r="Y102" s="118" t="s">
        <v>26</v>
      </c>
      <c r="Z102" s="118" t="s">
        <v>31</v>
      </c>
      <c r="AA102" s="289">
        <v>0.13636400000000001</v>
      </c>
      <c r="AB102" s="81" t="str">
        <f t="shared" si="21"/>
        <v>AceA-ru5p</v>
      </c>
    </row>
    <row r="103" spans="1:32" x14ac:dyDescent="0.3">
      <c r="A103" s="15" t="s">
        <v>12</v>
      </c>
      <c r="B103" s="265" t="s">
        <v>241</v>
      </c>
      <c r="C103" s="47">
        <v>-1.12051049766392</v>
      </c>
      <c r="D103" s="47">
        <v>-1.08741195804904</v>
      </c>
      <c r="E103" s="47">
        <v>-1.21491107474788</v>
      </c>
      <c r="F103" s="47">
        <v>-0.95751121682107798</v>
      </c>
      <c r="G103" s="47">
        <v>-0.95751121682107798</v>
      </c>
      <c r="H103" s="287">
        <f t="shared" si="11"/>
        <v>0.95751121682107798</v>
      </c>
      <c r="I103" s="4" t="b">
        <f t="shared" si="12"/>
        <v>0</v>
      </c>
      <c r="J103" s="4" t="b">
        <f t="shared" si="13"/>
        <v>1</v>
      </c>
      <c r="K103" s="26">
        <f t="shared" si="14"/>
        <v>0</v>
      </c>
      <c r="L103" s="4">
        <f t="shared" si="15"/>
        <v>0</v>
      </c>
      <c r="M103" s="26" t="str">
        <f t="shared" si="16"/>
        <v/>
      </c>
      <c r="N103" s="288">
        <v>0</v>
      </c>
      <c r="O103" s="4">
        <v>0</v>
      </c>
      <c r="P103" s="75">
        <f t="shared" si="17"/>
        <v>0</v>
      </c>
      <c r="Q103" s="75">
        <f t="shared" si="18"/>
        <v>0</v>
      </c>
      <c r="R103" s="75">
        <f t="shared" si="19"/>
        <v>0</v>
      </c>
      <c r="S103" s="4">
        <v>0</v>
      </c>
      <c r="T103" s="4">
        <v>0</v>
      </c>
      <c r="U103" s="4">
        <f t="shared" si="20"/>
        <v>0</v>
      </c>
      <c r="V103" s="4">
        <v>0</v>
      </c>
      <c r="W103" s="49">
        <v>0</v>
      </c>
      <c r="X103" s="4">
        <v>2</v>
      </c>
      <c r="Y103" s="118" t="s">
        <v>25</v>
      </c>
      <c r="Z103" s="118" t="s">
        <v>30</v>
      </c>
      <c r="AA103" s="289">
        <v>0.75</v>
      </c>
      <c r="AB103" s="81" t="str">
        <f t="shared" si="21"/>
        <v>Pta-carb-p</v>
      </c>
    </row>
    <row r="104" spans="1:32" x14ac:dyDescent="0.3">
      <c r="A104" s="15" t="s">
        <v>92</v>
      </c>
      <c r="B104" s="265" t="s">
        <v>212</v>
      </c>
      <c r="C104" s="47">
        <v>-0.99856133526595003</v>
      </c>
      <c r="D104" s="47">
        <v>-1.0056836385035799</v>
      </c>
      <c r="E104" s="47">
        <v>-1.06220539869362</v>
      </c>
      <c r="F104" s="47">
        <v>-0.94753959614959804</v>
      </c>
      <c r="G104" s="47">
        <v>-0.94753959614959804</v>
      </c>
      <c r="H104" s="287">
        <f t="shared" si="11"/>
        <v>0.94753959614959804</v>
      </c>
      <c r="I104" s="4" t="b">
        <f t="shared" si="12"/>
        <v>0</v>
      </c>
      <c r="J104" s="4" t="b">
        <f t="shared" si="13"/>
        <v>1</v>
      </c>
      <c r="K104" s="26">
        <f t="shared" si="14"/>
        <v>0</v>
      </c>
      <c r="L104" s="4">
        <f t="shared" si="15"/>
        <v>0</v>
      </c>
      <c r="M104" s="26" t="str">
        <f t="shared" si="16"/>
        <v/>
      </c>
      <c r="N104" s="288">
        <v>0</v>
      </c>
      <c r="O104" s="4">
        <v>0</v>
      </c>
      <c r="P104" s="75">
        <f t="shared" si="17"/>
        <v>0</v>
      </c>
      <c r="Q104" s="75">
        <f t="shared" si="18"/>
        <v>0</v>
      </c>
      <c r="R104" s="75">
        <f t="shared" si="19"/>
        <v>0</v>
      </c>
      <c r="S104" s="4">
        <v>0</v>
      </c>
      <c r="T104" s="4">
        <v>0</v>
      </c>
      <c r="U104" s="4">
        <f t="shared" si="20"/>
        <v>0</v>
      </c>
      <c r="V104" s="4">
        <v>0</v>
      </c>
      <c r="W104" s="49">
        <v>0</v>
      </c>
      <c r="X104" s="4">
        <v>1</v>
      </c>
      <c r="Y104" s="118" t="s">
        <v>22</v>
      </c>
      <c r="Z104" s="118" t="s">
        <v>30</v>
      </c>
      <c r="AA104" s="289">
        <v>0.111111</v>
      </c>
      <c r="AB104" s="81" t="str">
        <f t="shared" si="21"/>
        <v>Ppc-utp</v>
      </c>
    </row>
    <row r="105" spans="1:32" x14ac:dyDescent="0.3">
      <c r="A105" s="15" t="s">
        <v>92</v>
      </c>
      <c r="B105" s="265" t="s">
        <v>214</v>
      </c>
      <c r="C105" s="47">
        <v>-0.98329855265531196</v>
      </c>
      <c r="D105" s="47">
        <v>-0.99634577392424695</v>
      </c>
      <c r="E105" s="47">
        <v>-1.0404490566642599</v>
      </c>
      <c r="F105" s="47">
        <v>-0.93708059274509803</v>
      </c>
      <c r="G105" s="47">
        <v>-0.93708059274509803</v>
      </c>
      <c r="H105" s="287">
        <f t="shared" si="11"/>
        <v>0.93708059274509803</v>
      </c>
      <c r="I105" s="4" t="b">
        <f t="shared" si="12"/>
        <v>0</v>
      </c>
      <c r="J105" s="4" t="b">
        <f t="shared" si="13"/>
        <v>1</v>
      </c>
      <c r="K105" s="26">
        <f t="shared" si="14"/>
        <v>0</v>
      </c>
      <c r="L105" s="4">
        <f t="shared" si="15"/>
        <v>0</v>
      </c>
      <c r="M105" s="26" t="str">
        <f t="shared" si="16"/>
        <v/>
      </c>
      <c r="N105" s="288">
        <v>0</v>
      </c>
      <c r="O105" s="4">
        <v>0</v>
      </c>
      <c r="P105" s="75">
        <f t="shared" si="17"/>
        <v>0</v>
      </c>
      <c r="Q105" s="75">
        <f t="shared" si="18"/>
        <v>0</v>
      </c>
      <c r="R105" s="75">
        <f t="shared" si="19"/>
        <v>0</v>
      </c>
      <c r="S105" s="4">
        <v>0</v>
      </c>
      <c r="T105" s="4">
        <v>0</v>
      </c>
      <c r="U105" s="4">
        <f t="shared" si="20"/>
        <v>0</v>
      </c>
      <c r="V105" s="4">
        <v>0</v>
      </c>
      <c r="W105" s="49">
        <v>0</v>
      </c>
      <c r="X105" s="4">
        <v>1</v>
      </c>
      <c r="Y105" s="118" t="s">
        <v>22</v>
      </c>
      <c r="Z105" s="118" t="s">
        <v>30</v>
      </c>
      <c r="AA105" s="289">
        <v>0.13333300000000001</v>
      </c>
      <c r="AB105" s="81" t="str">
        <f t="shared" si="21"/>
        <v>Ppc-imp</v>
      </c>
    </row>
    <row r="106" spans="1:32" x14ac:dyDescent="0.3">
      <c r="A106" s="15" t="s">
        <v>13</v>
      </c>
      <c r="B106" s="265" t="s">
        <v>231</v>
      </c>
      <c r="C106" s="47">
        <v>-1.5694332686405399</v>
      </c>
      <c r="D106" s="47">
        <v>-1.9749230547579699</v>
      </c>
      <c r="E106" s="47">
        <v>-2.1240145527831098</v>
      </c>
      <c r="F106" s="47">
        <v>-0.93480748750804699</v>
      </c>
      <c r="G106" s="47">
        <v>-0.93480748750804699</v>
      </c>
      <c r="H106" s="287">
        <f t="shared" si="11"/>
        <v>0.93480748750804699</v>
      </c>
      <c r="I106" s="4" t="b">
        <f t="shared" si="12"/>
        <v>0</v>
      </c>
      <c r="J106" s="4" t="b">
        <f t="shared" si="13"/>
        <v>1</v>
      </c>
      <c r="K106" s="26">
        <f t="shared" si="14"/>
        <v>0</v>
      </c>
      <c r="L106" s="4">
        <f t="shared" si="15"/>
        <v>0</v>
      </c>
      <c r="M106" s="26" t="str">
        <f t="shared" si="16"/>
        <v/>
      </c>
      <c r="N106" s="288">
        <v>0</v>
      </c>
      <c r="O106" s="4">
        <v>0</v>
      </c>
      <c r="P106" s="75">
        <f t="shared" si="17"/>
        <v>0</v>
      </c>
      <c r="Q106" s="75">
        <f t="shared" si="18"/>
        <v>0</v>
      </c>
      <c r="R106" s="75">
        <f t="shared" si="19"/>
        <v>0</v>
      </c>
      <c r="S106" s="4">
        <v>0</v>
      </c>
      <c r="T106" s="4">
        <v>0</v>
      </c>
      <c r="U106" s="4">
        <f t="shared" si="20"/>
        <v>0</v>
      </c>
      <c r="V106" s="4">
        <v>0</v>
      </c>
      <c r="W106" s="49">
        <v>0</v>
      </c>
      <c r="X106" s="4">
        <v>2</v>
      </c>
      <c r="Y106" s="118" t="s">
        <v>26</v>
      </c>
      <c r="Z106" s="118" t="s">
        <v>31</v>
      </c>
      <c r="AA106" s="289">
        <v>0.38613900000000001</v>
      </c>
      <c r="AB106" s="81" t="str">
        <f t="shared" si="21"/>
        <v>AceA-hcys</v>
      </c>
    </row>
    <row r="107" spans="1:32" x14ac:dyDescent="0.3">
      <c r="A107" s="15" t="s">
        <v>12</v>
      </c>
      <c r="B107" s="265" t="s">
        <v>220</v>
      </c>
      <c r="C107" s="47">
        <v>-0.98669532140702298</v>
      </c>
      <c r="D107" s="47">
        <v>-0.98434008784989802</v>
      </c>
      <c r="E107" s="47">
        <v>-1.0366677194028</v>
      </c>
      <c r="F107" s="47">
        <v>-0.93205831262801597</v>
      </c>
      <c r="G107" s="47">
        <v>-0.93205831262801597</v>
      </c>
      <c r="H107" s="287">
        <f t="shared" si="11"/>
        <v>0.93205831262801597</v>
      </c>
      <c r="I107" s="4" t="b">
        <f t="shared" si="12"/>
        <v>0</v>
      </c>
      <c r="J107" s="4" t="b">
        <f t="shared" si="13"/>
        <v>1</v>
      </c>
      <c r="K107" s="26">
        <f t="shared" si="14"/>
        <v>0</v>
      </c>
      <c r="L107" s="4">
        <f t="shared" si="15"/>
        <v>0</v>
      </c>
      <c r="M107" s="26" t="str">
        <f t="shared" si="16"/>
        <v/>
      </c>
      <c r="N107" s="288">
        <v>0</v>
      </c>
      <c r="O107" s="4">
        <v>0</v>
      </c>
      <c r="P107" s="75">
        <f t="shared" si="17"/>
        <v>0</v>
      </c>
      <c r="Q107" s="75">
        <f t="shared" si="18"/>
        <v>0</v>
      </c>
      <c r="R107" s="75">
        <f t="shared" si="19"/>
        <v>0</v>
      </c>
      <c r="S107" s="4">
        <v>0</v>
      </c>
      <c r="T107" s="4">
        <v>0</v>
      </c>
      <c r="U107" s="4">
        <f t="shared" si="20"/>
        <v>0</v>
      </c>
      <c r="V107" s="4">
        <v>0</v>
      </c>
      <c r="W107" s="49">
        <v>0</v>
      </c>
      <c r="X107" s="4">
        <v>2</v>
      </c>
      <c r="Y107" s="118" t="s">
        <v>25</v>
      </c>
      <c r="Z107" s="118" t="s">
        <v>30</v>
      </c>
      <c r="AA107" s="289">
        <v>0.21621599999999999</v>
      </c>
      <c r="AB107" s="81" t="str">
        <f t="shared" si="21"/>
        <v>Pta-prpp</v>
      </c>
    </row>
    <row r="108" spans="1:32" x14ac:dyDescent="0.3">
      <c r="A108" s="15" t="s">
        <v>92</v>
      </c>
      <c r="B108" s="265" t="s">
        <v>167</v>
      </c>
      <c r="C108" s="47">
        <v>-0.94053829182039095</v>
      </c>
      <c r="D108" s="47">
        <v>-0.94753959614959804</v>
      </c>
      <c r="E108" s="47">
        <v>-0.96261491661169696</v>
      </c>
      <c r="F108" s="47">
        <v>-0.92374202496740698</v>
      </c>
      <c r="G108" s="47">
        <v>-0.92374202496740698</v>
      </c>
      <c r="H108" s="287">
        <f t="shared" si="11"/>
        <v>0.92374202496740698</v>
      </c>
      <c r="I108" s="4" t="b">
        <f t="shared" si="12"/>
        <v>0</v>
      </c>
      <c r="J108" s="4" t="b">
        <f t="shared" si="13"/>
        <v>1</v>
      </c>
      <c r="K108" s="26">
        <f t="shared" si="14"/>
        <v>0</v>
      </c>
      <c r="L108" s="4">
        <f t="shared" si="15"/>
        <v>0</v>
      </c>
      <c r="M108" s="26" t="str">
        <f t="shared" si="16"/>
        <v/>
      </c>
      <c r="N108" s="288">
        <v>0</v>
      </c>
      <c r="O108" s="4">
        <v>0</v>
      </c>
      <c r="P108" s="75">
        <f t="shared" si="17"/>
        <v>0</v>
      </c>
      <c r="Q108" s="75">
        <f t="shared" si="18"/>
        <v>0</v>
      </c>
      <c r="R108" s="75">
        <f t="shared" si="19"/>
        <v>0</v>
      </c>
      <c r="S108" s="4">
        <v>0</v>
      </c>
      <c r="T108" s="4">
        <v>0</v>
      </c>
      <c r="U108" s="4">
        <f t="shared" si="20"/>
        <v>0</v>
      </c>
      <c r="V108" s="4">
        <v>0</v>
      </c>
      <c r="W108" s="49">
        <v>0</v>
      </c>
      <c r="X108" s="4">
        <v>1</v>
      </c>
      <c r="Y108" s="118" t="s">
        <v>22</v>
      </c>
      <c r="Z108" s="118" t="s">
        <v>30</v>
      </c>
      <c r="AA108" s="289">
        <v>0.26666699999999999</v>
      </c>
      <c r="AB108" s="81" t="str">
        <f t="shared" si="21"/>
        <v>Ppc-3pg</v>
      </c>
    </row>
    <row r="109" spans="1:32" x14ac:dyDescent="0.3">
      <c r="A109" s="15" t="s">
        <v>106</v>
      </c>
      <c r="B109" s="265" t="s">
        <v>206</v>
      </c>
      <c r="C109" s="47">
        <v>-1.1467575406121</v>
      </c>
      <c r="D109" s="47">
        <v>-1.01639334034893</v>
      </c>
      <c r="E109" s="47">
        <v>-1.36679094272025</v>
      </c>
      <c r="F109" s="47">
        <v>-0.91996281818588199</v>
      </c>
      <c r="G109" s="47">
        <v>-0.91996281818588199</v>
      </c>
      <c r="H109" s="287">
        <f t="shared" si="11"/>
        <v>0.91996281818588199</v>
      </c>
      <c r="I109" s="4" t="b">
        <f t="shared" si="12"/>
        <v>0</v>
      </c>
      <c r="J109" s="4" t="b">
        <f t="shared" si="13"/>
        <v>1</v>
      </c>
      <c r="K109" s="26">
        <f t="shared" si="14"/>
        <v>0</v>
      </c>
      <c r="L109" s="4">
        <f t="shared" si="15"/>
        <v>0</v>
      </c>
      <c r="M109" s="26" t="str">
        <f t="shared" si="16"/>
        <v/>
      </c>
      <c r="N109" s="288">
        <v>0</v>
      </c>
      <c r="O109" s="4">
        <v>0</v>
      </c>
      <c r="P109" s="75">
        <f t="shared" si="17"/>
        <v>0</v>
      </c>
      <c r="Q109" s="75">
        <f t="shared" si="18"/>
        <v>0</v>
      </c>
      <c r="R109" s="75">
        <f t="shared" si="19"/>
        <v>0</v>
      </c>
      <c r="S109" s="4">
        <v>0</v>
      </c>
      <c r="T109" s="4">
        <v>0</v>
      </c>
      <c r="U109" s="4">
        <f t="shared" si="20"/>
        <v>0</v>
      </c>
      <c r="V109" s="4">
        <v>0</v>
      </c>
      <c r="W109" s="49">
        <v>0</v>
      </c>
      <c r="X109" s="4">
        <v>3</v>
      </c>
      <c r="Y109" s="118" t="s">
        <v>19</v>
      </c>
      <c r="Z109" s="118" t="s">
        <v>30</v>
      </c>
      <c r="AA109" s="289">
        <v>0.69811299999999998</v>
      </c>
      <c r="AB109" s="81" t="str">
        <f t="shared" si="21"/>
        <v>Acs-ctp</v>
      </c>
    </row>
    <row r="110" spans="1:32" x14ac:dyDescent="0.3">
      <c r="A110" s="15" t="s">
        <v>16</v>
      </c>
      <c r="B110" s="265" t="s">
        <v>86</v>
      </c>
      <c r="C110" s="47">
        <v>-0.93794466572844903</v>
      </c>
      <c r="D110" s="47">
        <v>-0.93236359143485603</v>
      </c>
      <c r="E110" s="47">
        <v>-0.95451673367340595</v>
      </c>
      <c r="F110" s="47">
        <v>-0.91868865453777904</v>
      </c>
      <c r="G110" s="47">
        <v>-0.91868865453777904</v>
      </c>
      <c r="H110" s="287">
        <f t="shared" si="11"/>
        <v>0.91868865453777904</v>
      </c>
      <c r="I110" s="4" t="b">
        <f t="shared" si="12"/>
        <v>0</v>
      </c>
      <c r="J110" s="4" t="b">
        <f t="shared" si="13"/>
        <v>1</v>
      </c>
      <c r="K110" s="26">
        <f t="shared" si="14"/>
        <v>0</v>
      </c>
      <c r="L110" s="4">
        <f t="shared" si="15"/>
        <v>0</v>
      </c>
      <c r="M110" s="26" t="str">
        <f t="shared" si="16"/>
        <v/>
      </c>
      <c r="N110" s="288">
        <v>0</v>
      </c>
      <c r="O110" s="4">
        <v>0</v>
      </c>
      <c r="P110" s="75">
        <f t="shared" si="17"/>
        <v>1</v>
      </c>
      <c r="Q110" s="75">
        <f t="shared" si="18"/>
        <v>0</v>
      </c>
      <c r="R110" s="75">
        <f t="shared" si="19"/>
        <v>1</v>
      </c>
      <c r="S110" s="4">
        <v>0</v>
      </c>
      <c r="T110" s="4">
        <v>-1</v>
      </c>
      <c r="U110" s="4">
        <f t="shared" si="20"/>
        <v>0</v>
      </c>
      <c r="V110" s="4">
        <v>0</v>
      </c>
      <c r="W110" s="49">
        <v>0</v>
      </c>
      <c r="X110" s="4">
        <v>1</v>
      </c>
      <c r="Y110" s="118" t="s">
        <v>21</v>
      </c>
      <c r="Z110" s="118" t="s">
        <v>31</v>
      </c>
      <c r="AA110" s="289">
        <v>0.34986200000000001</v>
      </c>
      <c r="AB110" s="81" t="str">
        <f t="shared" si="21"/>
        <v>Fbp-atp</v>
      </c>
    </row>
    <row r="111" spans="1:32" x14ac:dyDescent="0.3">
      <c r="A111" s="15" t="s">
        <v>12</v>
      </c>
      <c r="B111" s="265" t="s">
        <v>85</v>
      </c>
      <c r="C111" s="47">
        <v>-1.0075454822238701</v>
      </c>
      <c r="D111" s="47">
        <v>-1.0425278544326899</v>
      </c>
      <c r="E111" s="47">
        <v>-1.0938525716068701</v>
      </c>
      <c r="F111" s="47">
        <v>-0.91848629305448803</v>
      </c>
      <c r="G111" s="47">
        <v>-0.91848629305448803</v>
      </c>
      <c r="H111" s="287">
        <f t="shared" si="11"/>
        <v>0.91848629305448803</v>
      </c>
      <c r="I111" s="4" t="b">
        <f t="shared" si="12"/>
        <v>0</v>
      </c>
      <c r="J111" s="4" t="b">
        <f t="shared" si="13"/>
        <v>1</v>
      </c>
      <c r="K111" s="26">
        <f t="shared" si="14"/>
        <v>0</v>
      </c>
      <c r="L111" s="4">
        <f t="shared" si="15"/>
        <v>0</v>
      </c>
      <c r="M111" s="26" t="str">
        <f t="shared" si="16"/>
        <v/>
      </c>
      <c r="N111" s="288">
        <v>0</v>
      </c>
      <c r="O111" s="4">
        <v>0</v>
      </c>
      <c r="P111" s="75">
        <f t="shared" si="17"/>
        <v>1</v>
      </c>
      <c r="Q111" s="75">
        <f t="shared" si="18"/>
        <v>1</v>
      </c>
      <c r="R111" s="75">
        <f t="shared" si="19"/>
        <v>0</v>
      </c>
      <c r="S111" s="4">
        <v>-1</v>
      </c>
      <c r="T111" s="4">
        <v>0</v>
      </c>
      <c r="U111" s="4">
        <f t="shared" si="20"/>
        <v>0</v>
      </c>
      <c r="V111" s="4">
        <v>0</v>
      </c>
      <c r="W111" s="49">
        <v>0</v>
      </c>
      <c r="X111" s="4">
        <v>2</v>
      </c>
      <c r="Y111" s="118" t="s">
        <v>25</v>
      </c>
      <c r="Z111" s="118" t="s">
        <v>30</v>
      </c>
      <c r="AA111" s="289">
        <v>0.57370500000000002</v>
      </c>
      <c r="AB111" s="81" t="str">
        <f t="shared" si="21"/>
        <v>Pta-adp</v>
      </c>
    </row>
    <row r="112" spans="1:32" x14ac:dyDescent="0.3">
      <c r="A112" s="15" t="s">
        <v>92</v>
      </c>
      <c r="B112" s="265" t="s">
        <v>218</v>
      </c>
      <c r="C112" s="47">
        <v>-0.908914638724444</v>
      </c>
      <c r="D112" s="47">
        <v>-0.90906544833496306</v>
      </c>
      <c r="E112" s="47">
        <v>-0.92374202496740698</v>
      </c>
      <c r="F112" s="47">
        <v>-0.89453667458237995</v>
      </c>
      <c r="G112" s="47">
        <v>-0.89453667458237995</v>
      </c>
      <c r="H112" s="287">
        <f t="shared" si="11"/>
        <v>0.89453667458237995</v>
      </c>
      <c r="I112" s="4" t="b">
        <f t="shared" si="12"/>
        <v>0</v>
      </c>
      <c r="J112" s="4" t="b">
        <f t="shared" si="13"/>
        <v>1</v>
      </c>
      <c r="K112" s="26">
        <f t="shared" si="14"/>
        <v>0</v>
      </c>
      <c r="L112" s="4">
        <f t="shared" si="15"/>
        <v>0</v>
      </c>
      <c r="M112" s="26" t="str">
        <f t="shared" si="16"/>
        <v/>
      </c>
      <c r="N112" s="288">
        <v>0</v>
      </c>
      <c r="O112" s="4">
        <v>0</v>
      </c>
      <c r="P112" s="75">
        <f t="shared" si="17"/>
        <v>0</v>
      </c>
      <c r="Q112" s="75">
        <f t="shared" si="18"/>
        <v>0</v>
      </c>
      <c r="R112" s="75">
        <f t="shared" si="19"/>
        <v>0</v>
      </c>
      <c r="S112" s="4">
        <v>0</v>
      </c>
      <c r="T112" s="4">
        <v>0</v>
      </c>
      <c r="U112" s="4">
        <f t="shared" si="20"/>
        <v>0</v>
      </c>
      <c r="V112" s="4">
        <v>0</v>
      </c>
      <c r="W112" s="49">
        <v>0</v>
      </c>
      <c r="X112" s="4">
        <v>1</v>
      </c>
      <c r="Y112" s="118" t="s">
        <v>22</v>
      </c>
      <c r="Z112" s="118" t="s">
        <v>30</v>
      </c>
      <c r="AA112" s="289">
        <v>0.121795</v>
      </c>
      <c r="AB112" s="81" t="str">
        <f t="shared" si="21"/>
        <v>Ppc-cgmp</v>
      </c>
    </row>
    <row r="113" spans="1:28" x14ac:dyDescent="0.3">
      <c r="A113" s="15" t="s">
        <v>92</v>
      </c>
      <c r="B113" s="265" t="s">
        <v>259</v>
      </c>
      <c r="C113" s="47">
        <v>-0.95572899149438295</v>
      </c>
      <c r="D113" s="47">
        <v>-0.95565875622692797</v>
      </c>
      <c r="E113" s="47">
        <v>-1.01551196641458</v>
      </c>
      <c r="F113" s="47">
        <v>-0.889658703582896</v>
      </c>
      <c r="G113" s="47">
        <v>-0.889658703582896</v>
      </c>
      <c r="H113" s="287">
        <f t="shared" si="11"/>
        <v>0.889658703582896</v>
      </c>
      <c r="I113" s="4" t="b">
        <f t="shared" si="12"/>
        <v>0</v>
      </c>
      <c r="J113" s="4" t="b">
        <f t="shared" si="13"/>
        <v>1</v>
      </c>
      <c r="K113" s="26">
        <f t="shared" si="14"/>
        <v>0</v>
      </c>
      <c r="L113" s="4">
        <f t="shared" si="15"/>
        <v>0</v>
      </c>
      <c r="M113" s="26" t="str">
        <f t="shared" si="16"/>
        <v/>
      </c>
      <c r="N113" s="288">
        <v>0</v>
      </c>
      <c r="O113" s="4">
        <v>0</v>
      </c>
      <c r="P113" s="75">
        <f t="shared" si="17"/>
        <v>0</v>
      </c>
      <c r="Q113" s="75">
        <f t="shared" si="18"/>
        <v>0</v>
      </c>
      <c r="R113" s="75">
        <f t="shared" si="19"/>
        <v>0</v>
      </c>
      <c r="S113" s="4">
        <v>0</v>
      </c>
      <c r="T113" s="4">
        <v>0</v>
      </c>
      <c r="U113" s="4">
        <f t="shared" si="20"/>
        <v>0</v>
      </c>
      <c r="V113" s="4">
        <v>0</v>
      </c>
      <c r="W113" s="49">
        <v>0</v>
      </c>
      <c r="X113" s="4">
        <v>1</v>
      </c>
      <c r="Y113" s="118" t="s">
        <v>22</v>
      </c>
      <c r="Z113" s="118" t="s">
        <v>30</v>
      </c>
      <c r="AA113" s="289">
        <v>0.24223600000000001</v>
      </c>
      <c r="AB113" s="81" t="str">
        <f t="shared" si="21"/>
        <v>Ppc-acon</v>
      </c>
    </row>
    <row r="114" spans="1:28" x14ac:dyDescent="0.3">
      <c r="A114" s="15" t="s">
        <v>12</v>
      </c>
      <c r="B114" s="265" t="s">
        <v>199</v>
      </c>
      <c r="C114" s="47">
        <v>-1.4524239312362599</v>
      </c>
      <c r="D114" s="47">
        <v>-1.3894481067723601</v>
      </c>
      <c r="E114" s="47">
        <v>-2.00693500092965</v>
      </c>
      <c r="F114" s="47">
        <v>-0.88906980507775302</v>
      </c>
      <c r="G114" s="47">
        <v>-0.88906980507775302</v>
      </c>
      <c r="H114" s="287">
        <f t="shared" si="11"/>
        <v>0.88906980507775302</v>
      </c>
      <c r="I114" s="4" t="b">
        <f t="shared" si="12"/>
        <v>0</v>
      </c>
      <c r="J114" s="4" t="b">
        <f t="shared" si="13"/>
        <v>1</v>
      </c>
      <c r="K114" s="26">
        <f t="shared" si="14"/>
        <v>0</v>
      </c>
      <c r="L114" s="4">
        <f t="shared" si="15"/>
        <v>0</v>
      </c>
      <c r="M114" s="26" t="str">
        <f t="shared" si="16"/>
        <v/>
      </c>
      <c r="N114" s="288">
        <v>0</v>
      </c>
      <c r="O114" s="4">
        <v>0</v>
      </c>
      <c r="P114" s="75">
        <f t="shared" si="17"/>
        <v>0</v>
      </c>
      <c r="Q114" s="75">
        <f t="shared" si="18"/>
        <v>0</v>
      </c>
      <c r="R114" s="75">
        <f t="shared" si="19"/>
        <v>0</v>
      </c>
      <c r="S114" s="4">
        <v>0</v>
      </c>
      <c r="T114" s="4">
        <v>0</v>
      </c>
      <c r="U114" s="4">
        <f t="shared" si="20"/>
        <v>0</v>
      </c>
      <c r="V114" s="4">
        <v>0</v>
      </c>
      <c r="W114" s="49">
        <v>0</v>
      </c>
      <c r="X114" s="4">
        <v>2</v>
      </c>
      <c r="Y114" s="118" t="s">
        <v>25</v>
      </c>
      <c r="Z114" s="118" t="s">
        <v>30</v>
      </c>
      <c r="AA114" s="289">
        <v>0.48936200000000002</v>
      </c>
      <c r="AB114" s="81" t="str">
        <f t="shared" si="21"/>
        <v>Pta-gtp</v>
      </c>
    </row>
    <row r="115" spans="1:28" x14ac:dyDescent="0.3">
      <c r="A115" s="15" t="s">
        <v>134</v>
      </c>
      <c r="B115" s="265" t="s">
        <v>250</v>
      </c>
      <c r="C115" s="47">
        <v>-0.88272334199962599</v>
      </c>
      <c r="D115" s="47">
        <v>-0.88453897653372604</v>
      </c>
      <c r="E115" s="47">
        <v>-0.88765158840106195</v>
      </c>
      <c r="F115" s="47">
        <v>-0.87833382700701801</v>
      </c>
      <c r="G115" s="47">
        <v>-0.87833382700701801</v>
      </c>
      <c r="H115" s="287">
        <f t="shared" si="11"/>
        <v>0.87833382700701801</v>
      </c>
      <c r="I115" s="4" t="b">
        <f t="shared" si="12"/>
        <v>0</v>
      </c>
      <c r="J115" s="4" t="b">
        <f t="shared" si="13"/>
        <v>1</v>
      </c>
      <c r="K115" s="26">
        <f t="shared" si="14"/>
        <v>0</v>
      </c>
      <c r="L115" s="4">
        <f t="shared" si="15"/>
        <v>0</v>
      </c>
      <c r="M115" s="26" t="str">
        <f t="shared" si="16"/>
        <v/>
      </c>
      <c r="N115" s="288">
        <v>0</v>
      </c>
      <c r="O115" s="4">
        <v>0</v>
      </c>
      <c r="P115" s="75">
        <f t="shared" si="17"/>
        <v>0</v>
      </c>
      <c r="Q115" s="75">
        <f t="shared" si="18"/>
        <v>0</v>
      </c>
      <c r="R115" s="75">
        <f t="shared" si="19"/>
        <v>0</v>
      </c>
      <c r="S115" s="4">
        <v>0</v>
      </c>
      <c r="T115" s="4">
        <v>0</v>
      </c>
      <c r="U115" s="4">
        <f t="shared" si="20"/>
        <v>0</v>
      </c>
      <c r="V115" s="4">
        <v>0</v>
      </c>
      <c r="W115" s="49">
        <v>0</v>
      </c>
      <c r="X115" s="4">
        <v>1</v>
      </c>
      <c r="Y115" s="118" t="s">
        <v>29</v>
      </c>
      <c r="Z115" s="118" t="s">
        <v>30</v>
      </c>
      <c r="AA115" s="289">
        <v>0.61764699999999995</v>
      </c>
      <c r="AB115" s="81" t="str">
        <f t="shared" si="21"/>
        <v>MaeB-fad</v>
      </c>
    </row>
    <row r="116" spans="1:28" x14ac:dyDescent="0.3">
      <c r="A116" s="15" t="s">
        <v>1</v>
      </c>
      <c r="B116" s="265" t="s">
        <v>250</v>
      </c>
      <c r="C116" s="47">
        <v>-1.0231689717955199</v>
      </c>
      <c r="D116" s="47">
        <v>-1.0856823747197299</v>
      </c>
      <c r="E116" s="47">
        <v>-1.2567818374648401</v>
      </c>
      <c r="F116" s="47">
        <v>-0.87474714764741401</v>
      </c>
      <c r="G116" s="47">
        <v>-0.87474714764741401</v>
      </c>
      <c r="H116" s="287">
        <f t="shared" si="11"/>
        <v>0.87474714764741401</v>
      </c>
      <c r="I116" s="4" t="b">
        <f t="shared" si="12"/>
        <v>0</v>
      </c>
      <c r="J116" s="4" t="b">
        <f t="shared" si="13"/>
        <v>1</v>
      </c>
      <c r="K116" s="26">
        <f t="shared" si="14"/>
        <v>0</v>
      </c>
      <c r="L116" s="4">
        <f t="shared" si="15"/>
        <v>0</v>
      </c>
      <c r="M116" s="26" t="str">
        <f t="shared" si="16"/>
        <v/>
      </c>
      <c r="N116" s="288">
        <v>0</v>
      </c>
      <c r="O116" s="4">
        <v>0</v>
      </c>
      <c r="P116" s="75">
        <f t="shared" si="17"/>
        <v>0</v>
      </c>
      <c r="Q116" s="75">
        <f t="shared" si="18"/>
        <v>0</v>
      </c>
      <c r="R116" s="75">
        <f t="shared" si="19"/>
        <v>0</v>
      </c>
      <c r="S116" s="4">
        <v>0</v>
      </c>
      <c r="T116" s="4">
        <v>0</v>
      </c>
      <c r="U116" s="4">
        <f t="shared" si="20"/>
        <v>0</v>
      </c>
      <c r="V116" s="4">
        <v>0</v>
      </c>
      <c r="W116" s="49">
        <v>0</v>
      </c>
      <c r="X116" s="4">
        <v>2</v>
      </c>
      <c r="Y116" s="118" t="s">
        <v>20</v>
      </c>
      <c r="Z116" s="118" t="s">
        <v>30</v>
      </c>
      <c r="AA116" s="289">
        <v>0.65884200000000004</v>
      </c>
      <c r="AB116" s="81" t="str">
        <f t="shared" si="21"/>
        <v>MaeA-fad</v>
      </c>
    </row>
    <row r="117" spans="1:28" x14ac:dyDescent="0.3">
      <c r="A117" s="15" t="s">
        <v>13</v>
      </c>
      <c r="B117" s="265" t="s">
        <v>220</v>
      </c>
      <c r="C117" s="47">
        <v>-1.0139077118291899</v>
      </c>
      <c r="D117" s="47">
        <v>-0.94684689887162998</v>
      </c>
      <c r="E117" s="47">
        <v>-1.0918268413091201</v>
      </c>
      <c r="F117" s="47">
        <v>-0.87061131304454498</v>
      </c>
      <c r="G117" s="47">
        <v>-0.87061131304454498</v>
      </c>
      <c r="H117" s="287">
        <f t="shared" si="11"/>
        <v>0.87061131304454498</v>
      </c>
      <c r="I117" s="4" t="b">
        <f t="shared" si="12"/>
        <v>0</v>
      </c>
      <c r="J117" s="4" t="b">
        <f t="shared" si="13"/>
        <v>1</v>
      </c>
      <c r="K117" s="26">
        <f t="shared" si="14"/>
        <v>0</v>
      </c>
      <c r="L117" s="4">
        <f t="shared" si="15"/>
        <v>0</v>
      </c>
      <c r="M117" s="26" t="str">
        <f t="shared" si="16"/>
        <v/>
      </c>
      <c r="N117" s="288">
        <v>0</v>
      </c>
      <c r="O117" s="4">
        <v>0</v>
      </c>
      <c r="P117" s="75">
        <f t="shared" si="17"/>
        <v>0</v>
      </c>
      <c r="Q117" s="75">
        <f t="shared" si="18"/>
        <v>0</v>
      </c>
      <c r="R117" s="75">
        <f t="shared" si="19"/>
        <v>0</v>
      </c>
      <c r="S117" s="4">
        <v>0</v>
      </c>
      <c r="T117" s="4">
        <v>0</v>
      </c>
      <c r="U117" s="4">
        <f t="shared" si="20"/>
        <v>0</v>
      </c>
      <c r="V117" s="4">
        <v>0</v>
      </c>
      <c r="W117" s="49">
        <v>0</v>
      </c>
      <c r="X117" s="4">
        <v>2</v>
      </c>
      <c r="Y117" s="118" t="s">
        <v>26</v>
      </c>
      <c r="Z117" s="118" t="s">
        <v>31</v>
      </c>
      <c r="AA117" s="289">
        <v>0</v>
      </c>
      <c r="AB117" s="81" t="str">
        <f t="shared" si="21"/>
        <v>AceA-prpp</v>
      </c>
    </row>
    <row r="118" spans="1:28" x14ac:dyDescent="0.3">
      <c r="A118" s="15" t="s">
        <v>92</v>
      </c>
      <c r="B118" s="265" t="s">
        <v>102</v>
      </c>
      <c r="C118" s="47">
        <v>-0.95063709558778098</v>
      </c>
      <c r="D118" s="47">
        <v>-0.95355083418345998</v>
      </c>
      <c r="E118" s="47">
        <v>-1.0500777578620399</v>
      </c>
      <c r="F118" s="47">
        <v>-0.85743267991964001</v>
      </c>
      <c r="G118" s="47">
        <v>-0.85743267991964001</v>
      </c>
      <c r="H118" s="287">
        <f t="shared" si="11"/>
        <v>0.85743267991964001</v>
      </c>
      <c r="I118" s="4" t="b">
        <f t="shared" si="12"/>
        <v>0</v>
      </c>
      <c r="J118" s="4" t="b">
        <f t="shared" si="13"/>
        <v>1</v>
      </c>
      <c r="K118" s="26">
        <f t="shared" si="14"/>
        <v>0</v>
      </c>
      <c r="L118" s="4">
        <f t="shared" si="15"/>
        <v>0</v>
      </c>
      <c r="M118" s="26" t="str">
        <f t="shared" si="16"/>
        <v/>
      </c>
      <c r="N118" s="288">
        <v>0</v>
      </c>
      <c r="O118" s="4">
        <v>0</v>
      </c>
      <c r="P118" s="75">
        <f t="shared" si="17"/>
        <v>0</v>
      </c>
      <c r="Q118" s="75">
        <f t="shared" si="18"/>
        <v>0</v>
      </c>
      <c r="R118" s="75">
        <f t="shared" si="19"/>
        <v>0</v>
      </c>
      <c r="S118" s="4">
        <v>0</v>
      </c>
      <c r="T118" s="4">
        <v>0</v>
      </c>
      <c r="U118" s="4">
        <f t="shared" si="20"/>
        <v>0</v>
      </c>
      <c r="V118" s="4">
        <v>0</v>
      </c>
      <c r="W118" s="49">
        <v>0</v>
      </c>
      <c r="X118" s="4">
        <v>1</v>
      </c>
      <c r="Y118" s="118" t="s">
        <v>22</v>
      </c>
      <c r="Z118" s="118" t="s">
        <v>30</v>
      </c>
      <c r="AA118" s="289">
        <v>0.17647099999999999</v>
      </c>
      <c r="AB118" s="81" t="str">
        <f t="shared" si="21"/>
        <v>Ppc-icit</v>
      </c>
    </row>
    <row r="119" spans="1:28" x14ac:dyDescent="0.3">
      <c r="A119" s="15" t="s">
        <v>7</v>
      </c>
      <c r="B119" s="265" t="s">
        <v>195</v>
      </c>
      <c r="C119" s="47">
        <v>-1.5360174214087701</v>
      </c>
      <c r="D119" s="47">
        <v>-1.1910292544880301</v>
      </c>
      <c r="E119" s="47">
        <v>-1.4362142790229699</v>
      </c>
      <c r="F119" s="47">
        <v>-0.83713067005716502</v>
      </c>
      <c r="G119" s="47">
        <v>-0.83713067005716502</v>
      </c>
      <c r="H119" s="287">
        <f t="shared" si="11"/>
        <v>0.83713067005716502</v>
      </c>
      <c r="I119" s="4" t="b">
        <f t="shared" si="12"/>
        <v>0</v>
      </c>
      <c r="J119" s="4" t="b">
        <f t="shared" si="13"/>
        <v>1</v>
      </c>
      <c r="K119" s="26">
        <f t="shared" si="14"/>
        <v>0</v>
      </c>
      <c r="L119" s="4">
        <f t="shared" si="15"/>
        <v>0</v>
      </c>
      <c r="M119" s="26" t="str">
        <f t="shared" si="16"/>
        <v/>
      </c>
      <c r="N119" s="288">
        <v>0</v>
      </c>
      <c r="O119" s="4">
        <v>0</v>
      </c>
      <c r="P119" s="75">
        <f t="shared" si="17"/>
        <v>0</v>
      </c>
      <c r="Q119" s="75">
        <f t="shared" si="18"/>
        <v>0</v>
      </c>
      <c r="R119" s="75">
        <f t="shared" si="19"/>
        <v>0</v>
      </c>
      <c r="S119" s="4">
        <v>0</v>
      </c>
      <c r="T119" s="4">
        <v>0</v>
      </c>
      <c r="U119" s="4">
        <f t="shared" si="20"/>
        <v>0</v>
      </c>
      <c r="V119" s="4">
        <v>0</v>
      </c>
      <c r="W119" s="49">
        <v>0</v>
      </c>
      <c r="X119" s="4">
        <v>2</v>
      </c>
      <c r="Y119" s="118" t="s">
        <v>20</v>
      </c>
      <c r="Z119" s="118" t="s">
        <v>30</v>
      </c>
      <c r="AA119" s="289">
        <v>0.75718799999999997</v>
      </c>
      <c r="AB119" s="81" t="str">
        <f t="shared" si="21"/>
        <v>PykF-gmp</v>
      </c>
    </row>
    <row r="120" spans="1:28" x14ac:dyDescent="0.3">
      <c r="A120" s="15" t="s">
        <v>2</v>
      </c>
      <c r="B120" s="265" t="s">
        <v>222</v>
      </c>
      <c r="C120" s="47">
        <v>-0.88942887634453505</v>
      </c>
      <c r="D120" s="47">
        <v>-0.89472843039759897</v>
      </c>
      <c r="E120" s="47">
        <v>-0.92985451854061296</v>
      </c>
      <c r="F120" s="47">
        <v>-0.83551943262440798</v>
      </c>
      <c r="G120" s="47">
        <v>-0.83551943262440798</v>
      </c>
      <c r="H120" s="287">
        <f t="shared" si="11"/>
        <v>0.83551943262440798</v>
      </c>
      <c r="I120" s="4" t="b">
        <f t="shared" si="12"/>
        <v>0</v>
      </c>
      <c r="J120" s="4" t="b">
        <f t="shared" si="13"/>
        <v>1</v>
      </c>
      <c r="K120" s="26">
        <f t="shared" si="14"/>
        <v>0</v>
      </c>
      <c r="L120" s="4">
        <f t="shared" si="15"/>
        <v>0</v>
      </c>
      <c r="M120" s="26" t="str">
        <f t="shared" si="16"/>
        <v/>
      </c>
      <c r="N120" s="288">
        <v>0</v>
      </c>
      <c r="O120" s="4">
        <v>0</v>
      </c>
      <c r="P120" s="75">
        <f t="shared" si="17"/>
        <v>0</v>
      </c>
      <c r="Q120" s="75">
        <f t="shared" si="18"/>
        <v>0</v>
      </c>
      <c r="R120" s="75">
        <f t="shared" si="19"/>
        <v>0</v>
      </c>
      <c r="S120" s="4">
        <v>0</v>
      </c>
      <c r="T120" s="4">
        <v>0</v>
      </c>
      <c r="U120" s="4">
        <f t="shared" si="20"/>
        <v>0</v>
      </c>
      <c r="V120" s="4">
        <v>0</v>
      </c>
      <c r="W120" s="49">
        <v>0</v>
      </c>
      <c r="X120" s="4">
        <v>2</v>
      </c>
      <c r="Y120" s="118" t="s">
        <v>20</v>
      </c>
      <c r="Z120" s="118" t="s">
        <v>30</v>
      </c>
      <c r="AA120" s="289">
        <v>0.40495900000000001</v>
      </c>
      <c r="AB120" s="81" t="str">
        <f t="shared" si="21"/>
        <v>PykA-phepyr</v>
      </c>
    </row>
    <row r="121" spans="1:28" x14ac:dyDescent="0.3">
      <c r="A121" s="15" t="s">
        <v>114</v>
      </c>
      <c r="B121" s="265" t="s">
        <v>66</v>
      </c>
      <c r="C121" s="47">
        <v>-0.91503924305759798</v>
      </c>
      <c r="D121" s="47">
        <v>-0.87413131998651095</v>
      </c>
      <c r="E121" s="47">
        <v>-0.99311707275083905</v>
      </c>
      <c r="F121" s="47">
        <v>-0.83110176923624401</v>
      </c>
      <c r="G121" s="47">
        <v>-0.83110176923624401</v>
      </c>
      <c r="H121" s="287">
        <f t="shared" si="11"/>
        <v>0.83110176923624401</v>
      </c>
      <c r="I121" s="4" t="b">
        <f t="shared" si="12"/>
        <v>0</v>
      </c>
      <c r="J121" s="4" t="b">
        <f t="shared" si="13"/>
        <v>1</v>
      </c>
      <c r="K121" s="26">
        <f t="shared" si="14"/>
        <v>0</v>
      </c>
      <c r="L121" s="4">
        <f t="shared" si="15"/>
        <v>0</v>
      </c>
      <c r="M121" s="26" t="str">
        <f t="shared" si="16"/>
        <v/>
      </c>
      <c r="N121" s="288">
        <v>0</v>
      </c>
      <c r="O121" s="4">
        <v>0</v>
      </c>
      <c r="P121" s="75">
        <f t="shared" si="17"/>
        <v>0</v>
      </c>
      <c r="Q121" s="75">
        <f t="shared" si="18"/>
        <v>0</v>
      </c>
      <c r="R121" s="75">
        <f t="shared" si="19"/>
        <v>0</v>
      </c>
      <c r="S121" s="4">
        <v>0</v>
      </c>
      <c r="T121" s="4">
        <v>0</v>
      </c>
      <c r="U121" s="4">
        <f t="shared" si="20"/>
        <v>0</v>
      </c>
      <c r="V121" s="4">
        <v>0</v>
      </c>
      <c r="W121" s="49">
        <v>0</v>
      </c>
      <c r="X121" s="4">
        <v>2</v>
      </c>
      <c r="Y121" s="118" t="s">
        <v>25</v>
      </c>
      <c r="Z121" s="118" t="s">
        <v>30</v>
      </c>
      <c r="AA121" s="289">
        <v>0.55172399999999999</v>
      </c>
      <c r="AB121" s="81" t="str">
        <f t="shared" si="21"/>
        <v>AckA-nadp+</v>
      </c>
    </row>
    <row r="122" spans="1:28" x14ac:dyDescent="0.3">
      <c r="A122" s="15" t="s">
        <v>16</v>
      </c>
      <c r="B122" s="265" t="s">
        <v>396</v>
      </c>
      <c r="C122" s="47">
        <v>-1.1747533715528899</v>
      </c>
      <c r="D122" s="47">
        <v>-1.02747235221053</v>
      </c>
      <c r="E122" s="47">
        <v>-1.33046265041485</v>
      </c>
      <c r="F122" s="47">
        <v>-0.82725772362685301</v>
      </c>
      <c r="G122" s="47">
        <v>-0.82725772362685301</v>
      </c>
      <c r="H122" s="287">
        <f t="shared" si="11"/>
        <v>0.82725772362685301</v>
      </c>
      <c r="I122" s="4" t="b">
        <f t="shared" si="12"/>
        <v>0</v>
      </c>
      <c r="J122" s="4" t="b">
        <f t="shared" si="13"/>
        <v>1</v>
      </c>
      <c r="K122" s="26">
        <f t="shared" si="14"/>
        <v>0</v>
      </c>
      <c r="L122" s="4">
        <f t="shared" si="15"/>
        <v>0</v>
      </c>
      <c r="M122" s="26" t="str">
        <f t="shared" si="16"/>
        <v/>
      </c>
      <c r="N122" s="288">
        <v>0</v>
      </c>
      <c r="O122" s="4">
        <v>0</v>
      </c>
      <c r="P122" s="75">
        <f t="shared" si="17"/>
        <v>0</v>
      </c>
      <c r="Q122" s="75">
        <f t="shared" si="18"/>
        <v>0</v>
      </c>
      <c r="R122" s="75">
        <f t="shared" si="19"/>
        <v>0</v>
      </c>
      <c r="S122" s="4">
        <v>0</v>
      </c>
      <c r="T122" s="4">
        <v>0</v>
      </c>
      <c r="U122" s="4">
        <f t="shared" si="20"/>
        <v>0</v>
      </c>
      <c r="V122" s="4">
        <v>0</v>
      </c>
      <c r="W122" s="49">
        <v>0</v>
      </c>
      <c r="X122" s="4">
        <v>1</v>
      </c>
      <c r="Y122" s="118" t="s">
        <v>21</v>
      </c>
      <c r="Z122" s="118" t="s">
        <v>31</v>
      </c>
      <c r="AA122" s="289">
        <v>0</v>
      </c>
      <c r="AB122" s="81" t="str">
        <f t="shared" si="21"/>
        <v>Fbp-spermi</v>
      </c>
    </row>
    <row r="123" spans="1:28" x14ac:dyDescent="0.3">
      <c r="A123" s="15" t="s">
        <v>7</v>
      </c>
      <c r="B123" s="265" t="s">
        <v>212</v>
      </c>
      <c r="C123" s="47">
        <v>-0.87993611877962497</v>
      </c>
      <c r="D123" s="47">
        <v>-0.87772835633598401</v>
      </c>
      <c r="E123" s="47">
        <v>-0.96500868192526801</v>
      </c>
      <c r="F123" s="47">
        <v>-0.82680071768625596</v>
      </c>
      <c r="G123" s="47">
        <v>-0.82680071768625596</v>
      </c>
      <c r="H123" s="287">
        <f t="shared" si="11"/>
        <v>0.82680071768625596</v>
      </c>
      <c r="I123" s="4" t="b">
        <f t="shared" si="12"/>
        <v>0</v>
      </c>
      <c r="J123" s="4" t="b">
        <f t="shared" si="13"/>
        <v>1</v>
      </c>
      <c r="K123" s="26">
        <f t="shared" si="14"/>
        <v>0</v>
      </c>
      <c r="L123" s="4">
        <f t="shared" si="15"/>
        <v>0</v>
      </c>
      <c r="M123" s="26" t="str">
        <f t="shared" si="16"/>
        <v/>
      </c>
      <c r="N123" s="288">
        <v>0</v>
      </c>
      <c r="O123" s="4">
        <v>0</v>
      </c>
      <c r="P123" s="75">
        <f t="shared" si="17"/>
        <v>0</v>
      </c>
      <c r="Q123" s="75">
        <f t="shared" si="18"/>
        <v>0</v>
      </c>
      <c r="R123" s="75">
        <f t="shared" si="19"/>
        <v>0</v>
      </c>
      <c r="S123" s="4">
        <v>0</v>
      </c>
      <c r="T123" s="4">
        <v>0</v>
      </c>
      <c r="U123" s="4">
        <f t="shared" si="20"/>
        <v>0</v>
      </c>
      <c r="V123" s="4">
        <v>0</v>
      </c>
      <c r="W123" s="49">
        <v>0</v>
      </c>
      <c r="X123" s="4">
        <v>2</v>
      </c>
      <c r="Y123" s="118" t="s">
        <v>20</v>
      </c>
      <c r="Z123" s="118" t="s">
        <v>30</v>
      </c>
      <c r="AA123" s="289">
        <v>0.69354800000000005</v>
      </c>
      <c r="AB123" s="81" t="str">
        <f t="shared" si="21"/>
        <v>PykF-utp</v>
      </c>
    </row>
    <row r="124" spans="1:28" x14ac:dyDescent="0.3">
      <c r="A124" s="15" t="s">
        <v>114</v>
      </c>
      <c r="B124" s="265" t="s">
        <v>77</v>
      </c>
      <c r="C124" s="47">
        <v>-0.90887215289020695</v>
      </c>
      <c r="D124" s="47">
        <v>-0.88738424483327505</v>
      </c>
      <c r="E124" s="47">
        <v>-0.97892918671010098</v>
      </c>
      <c r="F124" s="47">
        <v>-0.82158675786717295</v>
      </c>
      <c r="G124" s="47">
        <v>-0.82158675786717295</v>
      </c>
      <c r="H124" s="287">
        <f t="shared" si="11"/>
        <v>0.82158675786717295</v>
      </c>
      <c r="I124" s="4" t="b">
        <f t="shared" si="12"/>
        <v>0</v>
      </c>
      <c r="J124" s="4" t="b">
        <f t="shared" si="13"/>
        <v>1</v>
      </c>
      <c r="K124" s="26">
        <f t="shared" si="14"/>
        <v>0</v>
      </c>
      <c r="L124" s="4">
        <f t="shared" si="15"/>
        <v>0</v>
      </c>
      <c r="M124" s="26" t="str">
        <f t="shared" si="16"/>
        <v/>
      </c>
      <c r="N124" s="288">
        <v>0</v>
      </c>
      <c r="O124" s="4">
        <v>0</v>
      </c>
      <c r="P124" s="75">
        <f t="shared" si="17"/>
        <v>0</v>
      </c>
      <c r="Q124" s="75">
        <f t="shared" si="18"/>
        <v>0</v>
      </c>
      <c r="R124" s="75">
        <f t="shared" si="19"/>
        <v>0</v>
      </c>
      <c r="S124" s="4">
        <v>0</v>
      </c>
      <c r="T124" s="4">
        <v>0</v>
      </c>
      <c r="U124" s="4">
        <f t="shared" si="20"/>
        <v>0</v>
      </c>
      <c r="V124" s="4">
        <v>0</v>
      </c>
      <c r="W124" s="49">
        <v>0</v>
      </c>
      <c r="X124" s="4">
        <v>2</v>
      </c>
      <c r="Y124" s="118" t="s">
        <v>25</v>
      </c>
      <c r="Z124" s="118" t="s">
        <v>30</v>
      </c>
      <c r="AA124" s="289">
        <v>0.60083200000000003</v>
      </c>
      <c r="AB124" s="81" t="str">
        <f t="shared" si="21"/>
        <v>AckA-nad+</v>
      </c>
    </row>
    <row r="125" spans="1:28" x14ac:dyDescent="0.3">
      <c r="A125" s="15" t="s">
        <v>12</v>
      </c>
      <c r="B125" s="265" t="s">
        <v>197</v>
      </c>
      <c r="C125" s="47">
        <v>-0.93260724364352499</v>
      </c>
      <c r="D125" s="47">
        <v>-0.87366847006618897</v>
      </c>
      <c r="E125" s="47">
        <v>-1.0961720178984</v>
      </c>
      <c r="F125" s="47">
        <v>-0.80226810905302504</v>
      </c>
      <c r="G125" s="47">
        <v>-0.80226810905302504</v>
      </c>
      <c r="H125" s="287">
        <f t="shared" si="11"/>
        <v>0.80226810905302504</v>
      </c>
      <c r="I125" s="4" t="b">
        <f t="shared" si="12"/>
        <v>0</v>
      </c>
      <c r="J125" s="4" t="b">
        <f t="shared" si="13"/>
        <v>1</v>
      </c>
      <c r="K125" s="26">
        <f t="shared" si="14"/>
        <v>0</v>
      </c>
      <c r="L125" s="4">
        <f t="shared" si="15"/>
        <v>0</v>
      </c>
      <c r="M125" s="26" t="str">
        <f t="shared" si="16"/>
        <v/>
      </c>
      <c r="N125" s="288">
        <v>0</v>
      </c>
      <c r="O125" s="4">
        <v>0</v>
      </c>
      <c r="P125" s="75">
        <f t="shared" si="17"/>
        <v>0</v>
      </c>
      <c r="Q125" s="75">
        <f t="shared" si="18"/>
        <v>0</v>
      </c>
      <c r="R125" s="75">
        <f t="shared" si="19"/>
        <v>0</v>
      </c>
      <c r="S125" s="4">
        <v>0</v>
      </c>
      <c r="T125" s="4">
        <v>0</v>
      </c>
      <c r="U125" s="4">
        <f t="shared" si="20"/>
        <v>0</v>
      </c>
      <c r="V125" s="4">
        <v>0</v>
      </c>
      <c r="W125" s="49">
        <v>0</v>
      </c>
      <c r="X125" s="4">
        <v>2</v>
      </c>
      <c r="Y125" s="118" t="s">
        <v>25</v>
      </c>
      <c r="Z125" s="118" t="s">
        <v>30</v>
      </c>
      <c r="AA125" s="289">
        <v>0.52671800000000002</v>
      </c>
      <c r="AB125" s="81" t="str">
        <f t="shared" si="21"/>
        <v>Pta-gdp</v>
      </c>
    </row>
    <row r="126" spans="1:28" x14ac:dyDescent="0.3">
      <c r="A126" s="15" t="s">
        <v>12</v>
      </c>
      <c r="B126" s="265" t="s">
        <v>204</v>
      </c>
      <c r="C126" s="47">
        <v>-0.86644731115021201</v>
      </c>
      <c r="D126" s="47">
        <v>-0.83313756642244996</v>
      </c>
      <c r="E126" s="47">
        <v>-0.92254514561185896</v>
      </c>
      <c r="F126" s="47">
        <v>-0.79622438464084</v>
      </c>
      <c r="G126" s="47">
        <v>-0.79622438464084</v>
      </c>
      <c r="H126" s="287">
        <f t="shared" si="11"/>
        <v>0.79622438464084</v>
      </c>
      <c r="I126" s="4" t="b">
        <f t="shared" si="12"/>
        <v>0</v>
      </c>
      <c r="J126" s="4" t="b">
        <f t="shared" si="13"/>
        <v>1</v>
      </c>
      <c r="K126" s="26">
        <f t="shared" si="14"/>
        <v>0</v>
      </c>
      <c r="L126" s="4">
        <f t="shared" si="15"/>
        <v>0</v>
      </c>
      <c r="M126" s="26" t="str">
        <f t="shared" si="16"/>
        <v/>
      </c>
      <c r="N126" s="288">
        <v>0</v>
      </c>
      <c r="O126" s="4">
        <v>0</v>
      </c>
      <c r="P126" s="75">
        <f t="shared" si="17"/>
        <v>0</v>
      </c>
      <c r="Q126" s="75">
        <f t="shared" si="18"/>
        <v>0</v>
      </c>
      <c r="R126" s="75">
        <f t="shared" si="19"/>
        <v>0</v>
      </c>
      <c r="S126" s="4">
        <v>0</v>
      </c>
      <c r="T126" s="4">
        <v>0</v>
      </c>
      <c r="U126" s="4">
        <f t="shared" si="20"/>
        <v>0</v>
      </c>
      <c r="V126" s="4">
        <v>0</v>
      </c>
      <c r="W126" s="49">
        <v>0</v>
      </c>
      <c r="X126" s="4">
        <v>2</v>
      </c>
      <c r="Y126" s="118" t="s">
        <v>25</v>
      </c>
      <c r="Z126" s="118" t="s">
        <v>30</v>
      </c>
      <c r="AA126" s="289">
        <v>0.39963199999999999</v>
      </c>
      <c r="AB126" s="81" t="str">
        <f t="shared" si="21"/>
        <v>Pta-cdp</v>
      </c>
    </row>
    <row r="127" spans="1:28" x14ac:dyDescent="0.3">
      <c r="A127" s="15" t="s">
        <v>106</v>
      </c>
      <c r="B127" s="265" t="s">
        <v>220</v>
      </c>
      <c r="C127" s="47">
        <v>-0.91160004714002496</v>
      </c>
      <c r="D127" s="47">
        <v>-0.87667286006616796</v>
      </c>
      <c r="E127" s="47">
        <v>-1.07504631763165</v>
      </c>
      <c r="F127" s="47">
        <v>-0.79355742288615405</v>
      </c>
      <c r="G127" s="47">
        <v>-0.79355742288615405</v>
      </c>
      <c r="H127" s="287">
        <f t="shared" si="11"/>
        <v>0.79355742288615405</v>
      </c>
      <c r="I127" s="4" t="b">
        <f t="shared" si="12"/>
        <v>0</v>
      </c>
      <c r="J127" s="4" t="b">
        <f t="shared" si="13"/>
        <v>1</v>
      </c>
      <c r="K127" s="26">
        <f t="shared" si="14"/>
        <v>0</v>
      </c>
      <c r="L127" s="4">
        <f t="shared" si="15"/>
        <v>0</v>
      </c>
      <c r="M127" s="26" t="str">
        <f t="shared" si="16"/>
        <v/>
      </c>
      <c r="N127" s="288">
        <v>0</v>
      </c>
      <c r="O127" s="4">
        <v>0</v>
      </c>
      <c r="P127" s="75">
        <f t="shared" si="17"/>
        <v>0</v>
      </c>
      <c r="Q127" s="75">
        <f t="shared" si="18"/>
        <v>0</v>
      </c>
      <c r="R127" s="75">
        <f t="shared" si="19"/>
        <v>0</v>
      </c>
      <c r="S127" s="4">
        <v>0</v>
      </c>
      <c r="T127" s="4">
        <v>0</v>
      </c>
      <c r="U127" s="4">
        <f t="shared" si="20"/>
        <v>0</v>
      </c>
      <c r="V127" s="4">
        <v>0</v>
      </c>
      <c r="W127" s="49">
        <v>0</v>
      </c>
      <c r="X127" s="4">
        <v>3</v>
      </c>
      <c r="Y127" s="118" t="s">
        <v>19</v>
      </c>
      <c r="Z127" s="118" t="s">
        <v>30</v>
      </c>
      <c r="AA127" s="289">
        <v>0.382353</v>
      </c>
      <c r="AB127" s="81" t="str">
        <f t="shared" si="21"/>
        <v>Acs-prpp</v>
      </c>
    </row>
    <row r="128" spans="1:28" x14ac:dyDescent="0.3">
      <c r="A128" s="15" t="s">
        <v>16</v>
      </c>
      <c r="B128" s="265" t="s">
        <v>167</v>
      </c>
      <c r="C128" s="47">
        <v>-1.1336415243498099</v>
      </c>
      <c r="D128" s="47">
        <v>-1.1090032534268599</v>
      </c>
      <c r="E128" s="47">
        <v>-1.3520176255812999</v>
      </c>
      <c r="F128" s="47">
        <v>-0.79236459374338297</v>
      </c>
      <c r="G128" s="47">
        <v>-0.79236459374338297</v>
      </c>
      <c r="H128" s="287">
        <f t="shared" si="11"/>
        <v>0.79236459374338297</v>
      </c>
      <c r="I128" s="4" t="b">
        <f t="shared" si="12"/>
        <v>0</v>
      </c>
      <c r="J128" s="4" t="b">
        <f t="shared" si="13"/>
        <v>1</v>
      </c>
      <c r="K128" s="26">
        <f t="shared" si="14"/>
        <v>0</v>
      </c>
      <c r="L128" s="4">
        <f t="shared" si="15"/>
        <v>0</v>
      </c>
      <c r="M128" s="26" t="str">
        <f t="shared" si="16"/>
        <v/>
      </c>
      <c r="N128" s="288">
        <v>0</v>
      </c>
      <c r="O128" s="4">
        <v>0</v>
      </c>
      <c r="P128" s="75">
        <f t="shared" si="17"/>
        <v>0</v>
      </c>
      <c r="Q128" s="75">
        <f t="shared" si="18"/>
        <v>0</v>
      </c>
      <c r="R128" s="75">
        <f t="shared" si="19"/>
        <v>0</v>
      </c>
      <c r="S128" s="4">
        <v>0</v>
      </c>
      <c r="T128" s="4">
        <v>0</v>
      </c>
      <c r="U128" s="4">
        <f t="shared" si="20"/>
        <v>0</v>
      </c>
      <c r="V128" s="4">
        <v>0</v>
      </c>
      <c r="W128" s="49">
        <v>0</v>
      </c>
      <c r="X128" s="4">
        <v>1</v>
      </c>
      <c r="Y128" s="118" t="s">
        <v>21</v>
      </c>
      <c r="Z128" s="118" t="s">
        <v>31</v>
      </c>
      <c r="AA128" s="289">
        <v>0.35416700000000001</v>
      </c>
      <c r="AB128" s="81" t="str">
        <f t="shared" si="21"/>
        <v>Fbp-3pg</v>
      </c>
    </row>
    <row r="129" spans="1:28" x14ac:dyDescent="0.3">
      <c r="A129" s="15" t="s">
        <v>12</v>
      </c>
      <c r="B129" s="265" t="s">
        <v>182</v>
      </c>
      <c r="C129" s="47">
        <v>-0.81718847378800596</v>
      </c>
      <c r="D129" s="47">
        <v>-0.811764078910304</v>
      </c>
      <c r="E129" s="47">
        <v>-0.84219067562741701</v>
      </c>
      <c r="F129" s="47">
        <v>-0.79120630987421603</v>
      </c>
      <c r="G129" s="47">
        <v>-0.79120630987421603</v>
      </c>
      <c r="H129" s="287">
        <f t="shared" si="11"/>
        <v>0.79120630987421603</v>
      </c>
      <c r="I129" s="4" t="b">
        <f t="shared" si="12"/>
        <v>0</v>
      </c>
      <c r="J129" s="4" t="b">
        <f t="shared" si="13"/>
        <v>1</v>
      </c>
      <c r="K129" s="26">
        <f t="shared" si="14"/>
        <v>0</v>
      </c>
      <c r="L129" s="4">
        <f t="shared" si="15"/>
        <v>0</v>
      </c>
      <c r="M129" s="26" t="str">
        <f t="shared" si="16"/>
        <v/>
      </c>
      <c r="N129" s="288">
        <v>0</v>
      </c>
      <c r="O129" s="4">
        <v>0</v>
      </c>
      <c r="P129" s="75">
        <f t="shared" si="17"/>
        <v>0</v>
      </c>
      <c r="Q129" s="75">
        <f t="shared" si="18"/>
        <v>0</v>
      </c>
      <c r="R129" s="75">
        <f t="shared" si="19"/>
        <v>0</v>
      </c>
      <c r="S129" s="4">
        <v>0</v>
      </c>
      <c r="T129" s="4">
        <v>0</v>
      </c>
      <c r="U129" s="4">
        <f t="shared" si="20"/>
        <v>0</v>
      </c>
      <c r="V129" s="4">
        <v>0</v>
      </c>
      <c r="W129" s="49">
        <v>0</v>
      </c>
      <c r="X129" s="4">
        <v>2</v>
      </c>
      <c r="Y129" s="118" t="s">
        <v>25</v>
      </c>
      <c r="Z129" s="118" t="s">
        <v>30</v>
      </c>
      <c r="AA129" s="289">
        <v>3.1614000000000003E-2</v>
      </c>
      <c r="AB129" s="81" t="str">
        <f t="shared" si="21"/>
        <v>Pta-cit</v>
      </c>
    </row>
    <row r="130" spans="1:28" x14ac:dyDescent="0.3">
      <c r="A130" s="15" t="s">
        <v>2</v>
      </c>
      <c r="B130" s="265" t="s">
        <v>127</v>
      </c>
      <c r="C130" s="47">
        <v>-0.96981125892683795</v>
      </c>
      <c r="D130" s="47">
        <v>-0.98416351397954305</v>
      </c>
      <c r="E130" s="47">
        <v>-1.1477418199649401</v>
      </c>
      <c r="F130" s="47">
        <v>-0.79081962515359405</v>
      </c>
      <c r="G130" s="47">
        <v>-0.79081962515359405</v>
      </c>
      <c r="H130" s="287">
        <f t="shared" ref="H130:H193" si="22">ABS(G130)</f>
        <v>0.79081962515359405</v>
      </c>
      <c r="I130" s="4" t="b">
        <f t="shared" ref="I130:I193" si="23">H130&gt;1.131</f>
        <v>0</v>
      </c>
      <c r="J130" s="4" t="b">
        <f t="shared" ref="J130:J193" si="24">H130&gt;(1.131/2)</f>
        <v>1</v>
      </c>
      <c r="K130" s="26">
        <f t="shared" ref="K130:K193" si="25">IF(AND(C130&lt;0,I130=TRUE),"inhibitor",IF(AND(C130&gt;0,I130=TRUE),"activator",))</f>
        <v>0</v>
      </c>
      <c r="L130" s="4">
        <f t="shared" ref="L130:L193" si="26">IF(AND(OR(K130="inhibitor",K130="activator"),H130&gt;2),"strong",)</f>
        <v>0</v>
      </c>
      <c r="M130" s="26" t="str">
        <f t="shared" ref="M130:M193" si="27">IF(AND(OR(K130="inhibitor",K130="activator"),AND(S130=0,T130=0,V130=0)),"novel",IF(OR(K130="inhibitor",K130="activator"),"known",""))</f>
        <v/>
      </c>
      <c r="N130" s="288">
        <v>0</v>
      </c>
      <c r="O130" s="4">
        <v>0</v>
      </c>
      <c r="P130" s="75">
        <f t="shared" ref="P130:P193" si="28">IF(OR(S130&lt;&gt;0,T130&lt;&gt;0,U130&lt;&gt;0),1,0)</f>
        <v>0</v>
      </c>
      <c r="Q130" s="75">
        <f t="shared" ref="Q130:Q193" si="29">IF(AND(S130&lt;&gt;0,T130=0),1,0)</f>
        <v>0</v>
      </c>
      <c r="R130" s="75">
        <f t="shared" ref="R130:R193" si="30">IF(AND(S130=0,T130&lt;&gt;0),1,0)</f>
        <v>0</v>
      </c>
      <c r="S130" s="4">
        <v>0</v>
      </c>
      <c r="T130" s="4">
        <v>0</v>
      </c>
      <c r="U130" s="4">
        <f t="shared" ref="U130:U193" si="31">IF(AND(S130&lt;&gt;0,T130&lt;&gt;0),1,0)</f>
        <v>0</v>
      </c>
      <c r="V130" s="4">
        <v>0</v>
      </c>
      <c r="W130" s="49">
        <v>0</v>
      </c>
      <c r="X130" s="4">
        <v>2</v>
      </c>
      <c r="Y130" s="118" t="s">
        <v>20</v>
      </c>
      <c r="Z130" s="118" t="s">
        <v>30</v>
      </c>
      <c r="AA130" s="289">
        <v>0.34986200000000001</v>
      </c>
      <c r="AB130" s="81" t="str">
        <f t="shared" si="21"/>
        <v>PykA-fbp</v>
      </c>
    </row>
    <row r="131" spans="1:28" x14ac:dyDescent="0.3">
      <c r="A131" s="15" t="s">
        <v>15</v>
      </c>
      <c r="B131" s="265" t="s">
        <v>94</v>
      </c>
      <c r="C131" s="47">
        <v>-0.838428617791662</v>
      </c>
      <c r="D131" s="47">
        <v>-0.88050263322664002</v>
      </c>
      <c r="E131" s="47">
        <v>-0.93541097432902998</v>
      </c>
      <c r="F131" s="47">
        <v>-0.78900328626770899</v>
      </c>
      <c r="G131" s="47">
        <v>-0.78900328626770899</v>
      </c>
      <c r="H131" s="287">
        <f t="shared" si="22"/>
        <v>0.78900328626770899</v>
      </c>
      <c r="I131" s="4" t="b">
        <f t="shared" si="23"/>
        <v>0</v>
      </c>
      <c r="J131" s="4" t="b">
        <f t="shared" si="24"/>
        <v>1</v>
      </c>
      <c r="K131" s="26">
        <f t="shared" si="25"/>
        <v>0</v>
      </c>
      <c r="L131" s="4">
        <f t="shared" si="26"/>
        <v>0</v>
      </c>
      <c r="M131" s="26" t="str">
        <f t="shared" si="27"/>
        <v/>
      </c>
      <c r="N131" s="288">
        <v>0</v>
      </c>
      <c r="O131" s="4">
        <v>0</v>
      </c>
      <c r="P131" s="75">
        <f t="shared" si="28"/>
        <v>0</v>
      </c>
      <c r="Q131" s="75">
        <f t="shared" si="29"/>
        <v>0</v>
      </c>
      <c r="R131" s="75">
        <f t="shared" si="30"/>
        <v>0</v>
      </c>
      <c r="S131" s="4">
        <v>0</v>
      </c>
      <c r="T131" s="4">
        <v>0</v>
      </c>
      <c r="U131" s="4">
        <f t="shared" si="31"/>
        <v>0</v>
      </c>
      <c r="V131" s="4">
        <v>0</v>
      </c>
      <c r="W131" s="49">
        <v>0</v>
      </c>
      <c r="X131" s="4">
        <v>2</v>
      </c>
      <c r="Y131" s="118" t="s">
        <v>28</v>
      </c>
      <c r="Z131" s="118" t="s">
        <v>30</v>
      </c>
      <c r="AA131" s="289">
        <v>0.2</v>
      </c>
      <c r="AB131" s="81" t="str">
        <f t="shared" ref="AB131:AB194" si="32">A131&amp;"-"&amp;B131</f>
        <v>PckA-oaa</v>
      </c>
    </row>
    <row r="132" spans="1:28" x14ac:dyDescent="0.3">
      <c r="A132" s="15" t="s">
        <v>12</v>
      </c>
      <c r="B132" s="265" t="s">
        <v>177</v>
      </c>
      <c r="C132" s="47">
        <v>-1.1666665258957301</v>
      </c>
      <c r="D132" s="47">
        <v>-0.84732526413324905</v>
      </c>
      <c r="E132" s="47">
        <v>-1.6850069060422901</v>
      </c>
      <c r="F132" s="47">
        <v>-0.78442537031979398</v>
      </c>
      <c r="G132" s="47">
        <v>-0.78442537031979398</v>
      </c>
      <c r="H132" s="287">
        <f t="shared" si="22"/>
        <v>0.78442537031979398</v>
      </c>
      <c r="I132" s="4" t="b">
        <f t="shared" si="23"/>
        <v>0</v>
      </c>
      <c r="J132" s="4" t="b">
        <f t="shared" si="24"/>
        <v>1</v>
      </c>
      <c r="K132" s="26">
        <f t="shared" si="25"/>
        <v>0</v>
      </c>
      <c r="L132" s="4">
        <f t="shared" si="26"/>
        <v>0</v>
      </c>
      <c r="M132" s="26" t="str">
        <f t="shared" si="27"/>
        <v/>
      </c>
      <c r="N132" s="288">
        <v>0</v>
      </c>
      <c r="O132" s="4">
        <v>0</v>
      </c>
      <c r="P132" s="75">
        <f t="shared" si="28"/>
        <v>0</v>
      </c>
      <c r="Q132" s="75">
        <f t="shared" si="29"/>
        <v>0</v>
      </c>
      <c r="R132" s="75">
        <f t="shared" si="30"/>
        <v>0</v>
      </c>
      <c r="S132" s="4">
        <v>0</v>
      </c>
      <c r="T132" s="4">
        <v>0</v>
      </c>
      <c r="U132" s="4">
        <f t="shared" si="31"/>
        <v>0</v>
      </c>
      <c r="V132" s="4">
        <v>0</v>
      </c>
      <c r="W132" s="49">
        <v>0</v>
      </c>
      <c r="X132" s="4">
        <v>2</v>
      </c>
      <c r="Y132" s="118" t="s">
        <v>25</v>
      </c>
      <c r="Z132" s="118" t="s">
        <v>30</v>
      </c>
      <c r="AA132" s="289">
        <v>0.2</v>
      </c>
      <c r="AB132" s="81" t="str">
        <f t="shared" si="32"/>
        <v>Pta-e4p</v>
      </c>
    </row>
    <row r="133" spans="1:28" x14ac:dyDescent="0.3">
      <c r="A133" s="15" t="s">
        <v>92</v>
      </c>
      <c r="B133" s="265" t="s">
        <v>76</v>
      </c>
      <c r="C133" s="47">
        <v>-0.789266087645624</v>
      </c>
      <c r="D133" s="47">
        <v>-0.79134348946186805</v>
      </c>
      <c r="E133" s="47">
        <v>-0.80215024441844995</v>
      </c>
      <c r="F133" s="47">
        <v>-0.777947896092825</v>
      </c>
      <c r="G133" s="47">
        <v>-0.777947896092825</v>
      </c>
      <c r="H133" s="287">
        <f t="shared" si="22"/>
        <v>0.777947896092825</v>
      </c>
      <c r="I133" s="4" t="b">
        <f t="shared" si="23"/>
        <v>0</v>
      </c>
      <c r="J133" s="4" t="b">
        <f t="shared" si="24"/>
        <v>1</v>
      </c>
      <c r="K133" s="26">
        <f t="shared" si="25"/>
        <v>0</v>
      </c>
      <c r="L133" s="4">
        <f t="shared" si="26"/>
        <v>0</v>
      </c>
      <c r="M133" s="26" t="str">
        <f t="shared" si="27"/>
        <v/>
      </c>
      <c r="N133" s="288">
        <v>0</v>
      </c>
      <c r="O133" s="4">
        <v>0</v>
      </c>
      <c r="P133" s="75">
        <f t="shared" si="28"/>
        <v>1</v>
      </c>
      <c r="Q133" s="75">
        <f t="shared" si="29"/>
        <v>1</v>
      </c>
      <c r="R133" s="75">
        <f t="shared" si="30"/>
        <v>0</v>
      </c>
      <c r="S133" s="4">
        <v>-1</v>
      </c>
      <c r="T133" s="4">
        <v>0</v>
      </c>
      <c r="U133" s="4">
        <f t="shared" si="31"/>
        <v>0</v>
      </c>
      <c r="V133" s="4">
        <v>0</v>
      </c>
      <c r="W133" s="49">
        <v>0</v>
      </c>
      <c r="X133" s="4">
        <v>1</v>
      </c>
      <c r="Y133" s="118" t="s">
        <v>22</v>
      </c>
      <c r="Z133" s="118" t="s">
        <v>30</v>
      </c>
      <c r="AA133" s="289">
        <v>0.230769</v>
      </c>
      <c r="AB133" s="81" t="str">
        <f t="shared" si="32"/>
        <v>Ppc-mal</v>
      </c>
    </row>
    <row r="134" spans="1:28" x14ac:dyDescent="0.3">
      <c r="A134" s="15" t="s">
        <v>1</v>
      </c>
      <c r="B134" s="265" t="s">
        <v>65</v>
      </c>
      <c r="C134" s="47">
        <v>-0.84333872984800895</v>
      </c>
      <c r="D134" s="47">
        <v>-0.83163020929513198</v>
      </c>
      <c r="E134" s="47">
        <v>-0.92480187046615803</v>
      </c>
      <c r="F134" s="47">
        <v>-0.76451543112640497</v>
      </c>
      <c r="G134" s="47">
        <v>-0.76451543112640497</v>
      </c>
      <c r="H134" s="287">
        <f t="shared" si="22"/>
        <v>0.76451543112640497</v>
      </c>
      <c r="I134" s="4" t="b">
        <f t="shared" si="23"/>
        <v>0</v>
      </c>
      <c r="J134" s="4" t="b">
        <f t="shared" si="24"/>
        <v>1</v>
      </c>
      <c r="K134" s="26">
        <f t="shared" si="25"/>
        <v>0</v>
      </c>
      <c r="L134" s="4">
        <f t="shared" si="26"/>
        <v>0</v>
      </c>
      <c r="M134" s="26" t="str">
        <f t="shared" si="27"/>
        <v/>
      </c>
      <c r="N134" s="288">
        <v>0</v>
      </c>
      <c r="O134" s="4">
        <v>0</v>
      </c>
      <c r="P134" s="75">
        <f t="shared" si="28"/>
        <v>0</v>
      </c>
      <c r="Q134" s="75">
        <f t="shared" si="29"/>
        <v>0</v>
      </c>
      <c r="R134" s="75">
        <f t="shared" si="30"/>
        <v>0</v>
      </c>
      <c r="S134" s="4">
        <v>0</v>
      </c>
      <c r="T134" s="4">
        <v>0</v>
      </c>
      <c r="U134" s="4">
        <f t="shared" si="31"/>
        <v>0</v>
      </c>
      <c r="V134" s="4">
        <v>0</v>
      </c>
      <c r="W134" s="49">
        <v>0</v>
      </c>
      <c r="X134" s="4">
        <v>2</v>
      </c>
      <c r="Y134" s="118" t="s">
        <v>20</v>
      </c>
      <c r="Z134" s="118" t="s">
        <v>30</v>
      </c>
      <c r="AA134" s="289">
        <v>0.25</v>
      </c>
      <c r="AB134" s="81" t="str">
        <f t="shared" si="32"/>
        <v>MaeA-6pgc</v>
      </c>
    </row>
    <row r="135" spans="1:28" x14ac:dyDescent="0.3">
      <c r="A135" s="15" t="s">
        <v>92</v>
      </c>
      <c r="B135" s="265" t="s">
        <v>187</v>
      </c>
      <c r="C135" s="47">
        <v>-0.78219419861957096</v>
      </c>
      <c r="D135" s="47">
        <v>-0.78061955662997995</v>
      </c>
      <c r="E135" s="47">
        <v>-0.82263437287417296</v>
      </c>
      <c r="F135" s="47">
        <v>-0.74369051387045204</v>
      </c>
      <c r="G135" s="47">
        <v>-0.74369051387045204</v>
      </c>
      <c r="H135" s="287">
        <f t="shared" si="22"/>
        <v>0.74369051387045204</v>
      </c>
      <c r="I135" s="4" t="b">
        <f t="shared" si="23"/>
        <v>0</v>
      </c>
      <c r="J135" s="4" t="b">
        <f t="shared" si="24"/>
        <v>1</v>
      </c>
      <c r="K135" s="26">
        <f t="shared" si="25"/>
        <v>0</v>
      </c>
      <c r="L135" s="4">
        <f t="shared" si="26"/>
        <v>0</v>
      </c>
      <c r="M135" s="26" t="str">
        <f t="shared" si="27"/>
        <v/>
      </c>
      <c r="N135" s="288">
        <v>0</v>
      </c>
      <c r="O135" s="4">
        <v>0</v>
      </c>
      <c r="P135" s="75">
        <f t="shared" si="28"/>
        <v>1</v>
      </c>
      <c r="Q135" s="75">
        <f t="shared" si="29"/>
        <v>0</v>
      </c>
      <c r="R135" s="75">
        <f t="shared" si="30"/>
        <v>1</v>
      </c>
      <c r="S135" s="4">
        <v>0</v>
      </c>
      <c r="T135" s="4">
        <v>-1</v>
      </c>
      <c r="U135" s="4">
        <f t="shared" si="31"/>
        <v>0</v>
      </c>
      <c r="V135" s="4">
        <v>0</v>
      </c>
      <c r="W135" s="49">
        <v>0</v>
      </c>
      <c r="X135" s="4">
        <v>1</v>
      </c>
      <c r="Y135" s="118" t="s">
        <v>22</v>
      </c>
      <c r="Z135" s="118" t="s">
        <v>30</v>
      </c>
      <c r="AA135" s="289">
        <v>0.311475</v>
      </c>
      <c r="AB135" s="81" t="str">
        <f t="shared" si="32"/>
        <v>Ppc-fum</v>
      </c>
    </row>
    <row r="136" spans="1:28" x14ac:dyDescent="0.3">
      <c r="A136" s="15" t="s">
        <v>114</v>
      </c>
      <c r="B136" s="265" t="s">
        <v>79</v>
      </c>
      <c r="C136" s="47">
        <v>-0.89683333174815205</v>
      </c>
      <c r="D136" s="47">
        <v>-1.11280325872365</v>
      </c>
      <c r="E136" s="47">
        <v>-1.1440385094861001</v>
      </c>
      <c r="F136" s="47">
        <v>-0.74291461637089795</v>
      </c>
      <c r="G136" s="47">
        <v>-0.74291461637089795</v>
      </c>
      <c r="H136" s="287">
        <f t="shared" si="22"/>
        <v>0.74291461637089795</v>
      </c>
      <c r="I136" s="4" t="b">
        <f t="shared" si="23"/>
        <v>0</v>
      </c>
      <c r="J136" s="4" t="b">
        <f t="shared" si="24"/>
        <v>1</v>
      </c>
      <c r="K136" s="26">
        <f t="shared" si="25"/>
        <v>0</v>
      </c>
      <c r="L136" s="4">
        <f t="shared" si="26"/>
        <v>0</v>
      </c>
      <c r="M136" s="26" t="str">
        <f t="shared" si="27"/>
        <v/>
      </c>
      <c r="N136" s="288">
        <v>0</v>
      </c>
      <c r="O136" s="4">
        <v>0</v>
      </c>
      <c r="P136" s="75">
        <f t="shared" si="28"/>
        <v>0</v>
      </c>
      <c r="Q136" s="75">
        <f t="shared" si="29"/>
        <v>0</v>
      </c>
      <c r="R136" s="75">
        <f t="shared" si="30"/>
        <v>0</v>
      </c>
      <c r="S136" s="4">
        <v>0</v>
      </c>
      <c r="T136" s="4">
        <v>0</v>
      </c>
      <c r="U136" s="4">
        <f t="shared" si="31"/>
        <v>0</v>
      </c>
      <c r="V136" s="4">
        <v>0</v>
      </c>
      <c r="W136" s="49">
        <v>0</v>
      </c>
      <c r="X136" s="4">
        <v>2</v>
      </c>
      <c r="Y136" s="118" t="s">
        <v>25</v>
      </c>
      <c r="Z136" s="118" t="s">
        <v>30</v>
      </c>
      <c r="AA136" s="289">
        <v>0.60083200000000003</v>
      </c>
      <c r="AB136" s="81" t="str">
        <f t="shared" si="32"/>
        <v>AckA-nadh</v>
      </c>
    </row>
    <row r="137" spans="1:28" x14ac:dyDescent="0.3">
      <c r="A137" s="15" t="s">
        <v>2</v>
      </c>
      <c r="B137" s="265" t="s">
        <v>163</v>
      </c>
      <c r="C137" s="47">
        <v>-0.88398805538695502</v>
      </c>
      <c r="D137" s="47">
        <v>-0.88160216600336005</v>
      </c>
      <c r="E137" s="47">
        <v>-1.0335009511002999</v>
      </c>
      <c r="F137" s="47">
        <v>-0.73329592403261801</v>
      </c>
      <c r="G137" s="47">
        <v>-0.73329592403261801</v>
      </c>
      <c r="H137" s="287">
        <f t="shared" si="22"/>
        <v>0.73329592403261801</v>
      </c>
      <c r="I137" s="4" t="b">
        <f t="shared" si="23"/>
        <v>0</v>
      </c>
      <c r="J137" s="4" t="b">
        <f t="shared" si="24"/>
        <v>1</v>
      </c>
      <c r="K137" s="26">
        <f t="shared" si="25"/>
        <v>0</v>
      </c>
      <c r="L137" s="4">
        <f t="shared" si="26"/>
        <v>0</v>
      </c>
      <c r="M137" s="26" t="str">
        <f t="shared" si="27"/>
        <v/>
      </c>
      <c r="N137" s="288">
        <v>0</v>
      </c>
      <c r="O137" s="4">
        <v>0</v>
      </c>
      <c r="P137" s="75">
        <f t="shared" si="28"/>
        <v>0</v>
      </c>
      <c r="Q137" s="75">
        <f t="shared" si="29"/>
        <v>0</v>
      </c>
      <c r="R137" s="75">
        <f t="shared" si="30"/>
        <v>0</v>
      </c>
      <c r="S137" s="4">
        <v>0</v>
      </c>
      <c r="T137" s="4">
        <v>0</v>
      </c>
      <c r="U137" s="4">
        <f t="shared" si="31"/>
        <v>0</v>
      </c>
      <c r="V137" s="4">
        <v>0</v>
      </c>
      <c r="W137" s="49">
        <v>0</v>
      </c>
      <c r="X137" s="4">
        <v>2</v>
      </c>
      <c r="Y137" s="118" t="s">
        <v>20</v>
      </c>
      <c r="Z137" s="118" t="s">
        <v>30</v>
      </c>
      <c r="AA137" s="289">
        <v>0.47902899999999998</v>
      </c>
      <c r="AB137" s="81" t="str">
        <f t="shared" si="32"/>
        <v>PykA-udpg</v>
      </c>
    </row>
    <row r="138" spans="1:28" x14ac:dyDescent="0.3">
      <c r="A138" s="15" t="s">
        <v>114</v>
      </c>
      <c r="B138" s="265" t="s">
        <v>262</v>
      </c>
      <c r="C138" s="47">
        <v>-0.87935419540386905</v>
      </c>
      <c r="D138" s="47">
        <v>-0.92408448964119105</v>
      </c>
      <c r="E138" s="47">
        <v>-0.96387955821056703</v>
      </c>
      <c r="F138" s="47">
        <v>-0.72353044517694798</v>
      </c>
      <c r="G138" s="47">
        <v>-0.72353044517694798</v>
      </c>
      <c r="H138" s="287">
        <f t="shared" si="22"/>
        <v>0.72353044517694798</v>
      </c>
      <c r="I138" s="4" t="b">
        <f t="shared" si="23"/>
        <v>0</v>
      </c>
      <c r="J138" s="4" t="b">
        <f t="shared" si="24"/>
        <v>1</v>
      </c>
      <c r="K138" s="26">
        <f t="shared" si="25"/>
        <v>0</v>
      </c>
      <c r="L138" s="4">
        <f t="shared" si="26"/>
        <v>0</v>
      </c>
      <c r="M138" s="26" t="str">
        <f t="shared" si="27"/>
        <v/>
      </c>
      <c r="N138" s="288">
        <v>0</v>
      </c>
      <c r="O138" s="4">
        <v>0</v>
      </c>
      <c r="P138" s="75">
        <f t="shared" si="28"/>
        <v>0</v>
      </c>
      <c r="Q138" s="75">
        <f t="shared" si="29"/>
        <v>0</v>
      </c>
      <c r="R138" s="75">
        <f t="shared" si="30"/>
        <v>0</v>
      </c>
      <c r="S138" s="4">
        <v>0</v>
      </c>
      <c r="T138" s="4">
        <v>0</v>
      </c>
      <c r="U138" s="4">
        <f t="shared" si="31"/>
        <v>0</v>
      </c>
      <c r="V138" s="4">
        <v>0</v>
      </c>
      <c r="W138" s="49">
        <v>0</v>
      </c>
      <c r="X138" s="4">
        <v>2</v>
      </c>
      <c r="Y138" s="118" t="s">
        <v>25</v>
      </c>
      <c r="Z138" s="118" t="s">
        <v>30</v>
      </c>
      <c r="AA138" s="289">
        <v>0.48255799999999999</v>
      </c>
      <c r="AB138" s="81" t="str">
        <f t="shared" si="32"/>
        <v>AckA-dtmp</v>
      </c>
    </row>
    <row r="139" spans="1:28" x14ac:dyDescent="0.3">
      <c r="A139" s="15" t="s">
        <v>14</v>
      </c>
      <c r="B139" s="265" t="s">
        <v>264</v>
      </c>
      <c r="C139" s="47">
        <v>-0.79418110459164104</v>
      </c>
      <c r="D139" s="47">
        <v>-0.840134788781979</v>
      </c>
      <c r="E139" s="47">
        <v>-0.96750091870539501</v>
      </c>
      <c r="F139" s="47">
        <v>-0.71767982389072604</v>
      </c>
      <c r="G139" s="47">
        <v>-0.71767982389072604</v>
      </c>
      <c r="H139" s="287">
        <f t="shared" si="22"/>
        <v>0.71767982389072604</v>
      </c>
      <c r="I139" s="4" t="b">
        <f t="shared" si="23"/>
        <v>0</v>
      </c>
      <c r="J139" s="4" t="b">
        <f t="shared" si="24"/>
        <v>1</v>
      </c>
      <c r="K139" s="26">
        <f t="shared" si="25"/>
        <v>0</v>
      </c>
      <c r="L139" s="4">
        <f t="shared" si="26"/>
        <v>0</v>
      </c>
      <c r="M139" s="26" t="str">
        <f t="shared" si="27"/>
        <v/>
      </c>
      <c r="N139" s="288">
        <v>0</v>
      </c>
      <c r="O139" s="4">
        <v>0</v>
      </c>
      <c r="P139" s="75">
        <f t="shared" si="28"/>
        <v>0</v>
      </c>
      <c r="Q139" s="75">
        <f t="shared" si="29"/>
        <v>0</v>
      </c>
      <c r="R139" s="75">
        <f t="shared" si="30"/>
        <v>0</v>
      </c>
      <c r="S139" s="4">
        <v>0</v>
      </c>
      <c r="T139" s="4">
        <v>0</v>
      </c>
      <c r="U139" s="4">
        <f t="shared" si="31"/>
        <v>0</v>
      </c>
      <c r="V139" s="4">
        <v>0</v>
      </c>
      <c r="W139" s="49">
        <v>0</v>
      </c>
      <c r="X139" s="4">
        <v>3</v>
      </c>
      <c r="Y139" s="118" t="s">
        <v>27</v>
      </c>
      <c r="Z139" s="118" t="s">
        <v>30</v>
      </c>
      <c r="AA139" s="289">
        <v>0.64490899999999995</v>
      </c>
      <c r="AB139" s="81" t="str">
        <f t="shared" si="32"/>
        <v>PfkA-dttp</v>
      </c>
    </row>
    <row r="140" spans="1:28" x14ac:dyDescent="0.3">
      <c r="A140" s="15" t="s">
        <v>1</v>
      </c>
      <c r="B140" s="265" t="s">
        <v>105</v>
      </c>
      <c r="C140" s="47">
        <v>-0.84652857766387601</v>
      </c>
      <c r="D140" s="47">
        <v>-0.86971846297303002</v>
      </c>
      <c r="E140" s="47">
        <v>-0.98032395037612996</v>
      </c>
      <c r="F140" s="47">
        <v>-0.69946155134914201</v>
      </c>
      <c r="G140" s="47">
        <v>-0.69946155134914201</v>
      </c>
      <c r="H140" s="287">
        <f t="shared" si="22"/>
        <v>0.69946155134914201</v>
      </c>
      <c r="I140" s="4" t="b">
        <f t="shared" si="23"/>
        <v>0</v>
      </c>
      <c r="J140" s="4" t="b">
        <f t="shared" si="24"/>
        <v>1</v>
      </c>
      <c r="K140" s="26">
        <f t="shared" si="25"/>
        <v>0</v>
      </c>
      <c r="L140" s="4">
        <f t="shared" si="26"/>
        <v>0</v>
      </c>
      <c r="M140" s="26" t="str">
        <f t="shared" si="27"/>
        <v/>
      </c>
      <c r="N140" s="288">
        <v>0</v>
      </c>
      <c r="O140" s="4">
        <v>0</v>
      </c>
      <c r="P140" s="75">
        <f t="shared" si="28"/>
        <v>0</v>
      </c>
      <c r="Q140" s="75">
        <f t="shared" si="29"/>
        <v>0</v>
      </c>
      <c r="R140" s="75">
        <f t="shared" si="30"/>
        <v>0</v>
      </c>
      <c r="S140" s="4">
        <v>0</v>
      </c>
      <c r="T140" s="4">
        <v>0</v>
      </c>
      <c r="U140" s="4">
        <f t="shared" si="31"/>
        <v>0</v>
      </c>
      <c r="V140" s="4">
        <v>0</v>
      </c>
      <c r="W140" s="49">
        <v>0</v>
      </c>
      <c r="X140" s="4">
        <v>2</v>
      </c>
      <c r="Y140" s="118" t="s">
        <v>20</v>
      </c>
      <c r="Z140" s="118" t="s">
        <v>30</v>
      </c>
      <c r="AA140" s="289">
        <v>0.36363600000000001</v>
      </c>
      <c r="AB140" s="81" t="str">
        <f t="shared" si="32"/>
        <v>MaeA-2pg</v>
      </c>
    </row>
    <row r="141" spans="1:28" x14ac:dyDescent="0.3">
      <c r="A141" s="15" t="s">
        <v>92</v>
      </c>
      <c r="B141" s="265" t="s">
        <v>133</v>
      </c>
      <c r="C141" s="47">
        <v>-0.72992328133568196</v>
      </c>
      <c r="D141" s="47">
        <v>-0.73589916257960797</v>
      </c>
      <c r="E141" s="47">
        <v>-0.777947896092825</v>
      </c>
      <c r="F141" s="47">
        <v>-0.69756134314125096</v>
      </c>
      <c r="G141" s="47">
        <v>-0.69756134314125096</v>
      </c>
      <c r="H141" s="287">
        <f t="shared" si="22"/>
        <v>0.69756134314125096</v>
      </c>
      <c r="I141" s="4" t="b">
        <f t="shared" si="23"/>
        <v>0</v>
      </c>
      <c r="J141" s="4" t="b">
        <f t="shared" si="24"/>
        <v>1</v>
      </c>
      <c r="K141" s="26">
        <f t="shared" si="25"/>
        <v>0</v>
      </c>
      <c r="L141" s="4">
        <f t="shared" si="26"/>
        <v>0</v>
      </c>
      <c r="M141" s="26" t="str">
        <f t="shared" si="27"/>
        <v/>
      </c>
      <c r="N141" s="288">
        <v>0</v>
      </c>
      <c r="O141" s="4">
        <v>0</v>
      </c>
      <c r="P141" s="75">
        <f t="shared" si="28"/>
        <v>0</v>
      </c>
      <c r="Q141" s="75">
        <f t="shared" si="29"/>
        <v>0</v>
      </c>
      <c r="R141" s="75">
        <f t="shared" si="30"/>
        <v>0</v>
      </c>
      <c r="S141" s="4">
        <v>0</v>
      </c>
      <c r="T141" s="4">
        <v>0</v>
      </c>
      <c r="U141" s="4">
        <f t="shared" si="31"/>
        <v>0</v>
      </c>
      <c r="V141" s="4">
        <v>0</v>
      </c>
      <c r="W141" s="49">
        <v>0</v>
      </c>
      <c r="X141" s="4">
        <v>1</v>
      </c>
      <c r="Y141" s="118" t="s">
        <v>22</v>
      </c>
      <c r="Z141" s="118" t="s">
        <v>30</v>
      </c>
      <c r="AA141" s="289">
        <v>0.41666700000000001</v>
      </c>
      <c r="AB141" s="81" t="str">
        <f t="shared" si="32"/>
        <v>Ppc-akg</v>
      </c>
    </row>
    <row r="142" spans="1:28" x14ac:dyDescent="0.3">
      <c r="A142" s="15" t="s">
        <v>134</v>
      </c>
      <c r="B142" s="265" t="s">
        <v>195</v>
      </c>
      <c r="C142" s="47">
        <v>-0.76550977482912097</v>
      </c>
      <c r="D142" s="47">
        <v>-0.78021918331088902</v>
      </c>
      <c r="E142" s="47">
        <v>-0.85668199884617602</v>
      </c>
      <c r="F142" s="47">
        <v>-0.69378810785009903</v>
      </c>
      <c r="G142" s="47">
        <v>-0.69378810785009903</v>
      </c>
      <c r="H142" s="287">
        <f t="shared" si="22"/>
        <v>0.69378810785009903</v>
      </c>
      <c r="I142" s="4" t="b">
        <f t="shared" si="23"/>
        <v>0</v>
      </c>
      <c r="J142" s="4" t="b">
        <f t="shared" si="24"/>
        <v>1</v>
      </c>
      <c r="K142" s="26">
        <f t="shared" si="25"/>
        <v>0</v>
      </c>
      <c r="L142" s="4">
        <f t="shared" si="26"/>
        <v>0</v>
      </c>
      <c r="M142" s="26" t="str">
        <f t="shared" si="27"/>
        <v/>
      </c>
      <c r="N142" s="288">
        <v>0</v>
      </c>
      <c r="O142" s="4">
        <v>0</v>
      </c>
      <c r="P142" s="75">
        <f t="shared" si="28"/>
        <v>0</v>
      </c>
      <c r="Q142" s="75">
        <f t="shared" si="29"/>
        <v>0</v>
      </c>
      <c r="R142" s="75">
        <f t="shared" si="30"/>
        <v>0</v>
      </c>
      <c r="S142" s="4">
        <v>0</v>
      </c>
      <c r="T142" s="4">
        <v>0</v>
      </c>
      <c r="U142" s="4">
        <f t="shared" si="31"/>
        <v>0</v>
      </c>
      <c r="V142" s="4">
        <v>-1</v>
      </c>
      <c r="W142" s="49">
        <v>0</v>
      </c>
      <c r="X142" s="4">
        <v>1</v>
      </c>
      <c r="Y142" s="118" t="s">
        <v>29</v>
      </c>
      <c r="Z142" s="118" t="s">
        <v>30</v>
      </c>
      <c r="AA142" s="289">
        <v>0.43382399999999999</v>
      </c>
      <c r="AB142" s="81" t="str">
        <f t="shared" si="32"/>
        <v>MaeB-gmp</v>
      </c>
    </row>
    <row r="143" spans="1:28" x14ac:dyDescent="0.3">
      <c r="A143" s="15" t="s">
        <v>12</v>
      </c>
      <c r="B143" s="265" t="s">
        <v>210</v>
      </c>
      <c r="C143" s="47">
        <v>-0.89900404038586401</v>
      </c>
      <c r="D143" s="47">
        <v>-0.74740278237643198</v>
      </c>
      <c r="E143" s="47">
        <v>-1.1103604950955099</v>
      </c>
      <c r="F143" s="47">
        <v>-0.69289231902345205</v>
      </c>
      <c r="G143" s="47">
        <v>-0.69289231902345205</v>
      </c>
      <c r="H143" s="287">
        <f t="shared" si="22"/>
        <v>0.69289231902345205</v>
      </c>
      <c r="I143" s="4" t="b">
        <f t="shared" si="23"/>
        <v>0</v>
      </c>
      <c r="J143" s="4" t="b">
        <f t="shared" si="24"/>
        <v>1</v>
      </c>
      <c r="K143" s="26">
        <f t="shared" si="25"/>
        <v>0</v>
      </c>
      <c r="L143" s="4">
        <f t="shared" si="26"/>
        <v>0</v>
      </c>
      <c r="M143" s="26" t="str">
        <f t="shared" si="27"/>
        <v/>
      </c>
      <c r="N143" s="288">
        <v>0</v>
      </c>
      <c r="O143" s="4">
        <v>0</v>
      </c>
      <c r="P143" s="75">
        <f t="shared" si="28"/>
        <v>0</v>
      </c>
      <c r="Q143" s="75">
        <f t="shared" si="29"/>
        <v>0</v>
      </c>
      <c r="R143" s="75">
        <f t="shared" si="30"/>
        <v>0</v>
      </c>
      <c r="S143" s="4">
        <v>0</v>
      </c>
      <c r="T143" s="4">
        <v>0</v>
      </c>
      <c r="U143" s="4">
        <f t="shared" si="31"/>
        <v>0</v>
      </c>
      <c r="V143" s="4">
        <v>0</v>
      </c>
      <c r="W143" s="49">
        <v>0</v>
      </c>
      <c r="X143" s="4">
        <v>2</v>
      </c>
      <c r="Y143" s="118" t="s">
        <v>25</v>
      </c>
      <c r="Z143" s="118" t="s">
        <v>30</v>
      </c>
      <c r="AA143" s="289">
        <v>0.397059</v>
      </c>
      <c r="AB143" s="81" t="str">
        <f t="shared" si="32"/>
        <v>Pta-udp</v>
      </c>
    </row>
    <row r="144" spans="1:28" x14ac:dyDescent="0.3">
      <c r="A144" s="15" t="s">
        <v>12</v>
      </c>
      <c r="B144" s="265" t="s">
        <v>206</v>
      </c>
      <c r="C144" s="47">
        <v>-0.798958674351818</v>
      </c>
      <c r="D144" s="47">
        <v>-0.73125471129845698</v>
      </c>
      <c r="E144" s="47">
        <v>-0.86544240900595404</v>
      </c>
      <c r="F144" s="47">
        <v>-0.68456147585041505</v>
      </c>
      <c r="G144" s="47">
        <v>-0.68456147585041505</v>
      </c>
      <c r="H144" s="287">
        <f t="shared" si="22"/>
        <v>0.68456147585041505</v>
      </c>
      <c r="I144" s="4" t="b">
        <f t="shared" si="23"/>
        <v>0</v>
      </c>
      <c r="J144" s="4" t="b">
        <f t="shared" si="24"/>
        <v>1</v>
      </c>
      <c r="K144" s="26">
        <f t="shared" si="25"/>
        <v>0</v>
      </c>
      <c r="L144" s="4">
        <f t="shared" si="26"/>
        <v>0</v>
      </c>
      <c r="M144" s="26" t="str">
        <f t="shared" si="27"/>
        <v/>
      </c>
      <c r="N144" s="288">
        <v>0</v>
      </c>
      <c r="O144" s="4">
        <v>0</v>
      </c>
      <c r="P144" s="75">
        <f t="shared" si="28"/>
        <v>0</v>
      </c>
      <c r="Q144" s="75">
        <f t="shared" si="29"/>
        <v>0</v>
      </c>
      <c r="R144" s="75">
        <f t="shared" si="30"/>
        <v>0</v>
      </c>
      <c r="S144" s="4">
        <v>0</v>
      </c>
      <c r="T144" s="4">
        <v>0</v>
      </c>
      <c r="U144" s="4">
        <f t="shared" si="31"/>
        <v>0</v>
      </c>
      <c r="V144" s="4">
        <v>0</v>
      </c>
      <c r="W144" s="49">
        <v>0</v>
      </c>
      <c r="X144" s="4">
        <v>2</v>
      </c>
      <c r="Y144" s="118" t="s">
        <v>25</v>
      </c>
      <c r="Z144" s="118" t="s">
        <v>30</v>
      </c>
      <c r="AA144" s="289">
        <v>0.37221300000000002</v>
      </c>
      <c r="AB144" s="81" t="str">
        <f t="shared" si="32"/>
        <v>Pta-ctp</v>
      </c>
    </row>
    <row r="145" spans="1:28" x14ac:dyDescent="0.3">
      <c r="A145" s="15" t="s">
        <v>1</v>
      </c>
      <c r="B145" s="265" t="s">
        <v>98</v>
      </c>
      <c r="C145" s="47">
        <v>-0.91190950109166602</v>
      </c>
      <c r="D145" s="47">
        <v>-0.95525764792634904</v>
      </c>
      <c r="E145" s="47">
        <v>-1.1822561557400899</v>
      </c>
      <c r="F145" s="47">
        <v>-0.68244045250025798</v>
      </c>
      <c r="G145" s="47">
        <v>-0.68244045250025798</v>
      </c>
      <c r="H145" s="287">
        <f t="shared" si="22"/>
        <v>0.68244045250025798</v>
      </c>
      <c r="I145" s="4" t="b">
        <f t="shared" si="23"/>
        <v>0</v>
      </c>
      <c r="J145" s="4" t="b">
        <f t="shared" si="24"/>
        <v>1</v>
      </c>
      <c r="K145" s="26">
        <f t="shared" si="25"/>
        <v>0</v>
      </c>
      <c r="L145" s="4">
        <f t="shared" si="26"/>
        <v>0</v>
      </c>
      <c r="M145" s="26" t="str">
        <f t="shared" si="27"/>
        <v/>
      </c>
      <c r="N145" s="288">
        <v>0</v>
      </c>
      <c r="O145" s="4">
        <v>0</v>
      </c>
      <c r="P145" s="75">
        <f t="shared" si="28"/>
        <v>1</v>
      </c>
      <c r="Q145" s="75">
        <f t="shared" si="29"/>
        <v>0</v>
      </c>
      <c r="R145" s="75">
        <f t="shared" si="30"/>
        <v>0</v>
      </c>
      <c r="S145" s="4">
        <v>-1</v>
      </c>
      <c r="T145" s="4">
        <v>-1</v>
      </c>
      <c r="U145" s="4">
        <f t="shared" si="31"/>
        <v>1</v>
      </c>
      <c r="V145" s="4">
        <v>0</v>
      </c>
      <c r="W145" s="49">
        <v>0</v>
      </c>
      <c r="X145" s="4">
        <v>2</v>
      </c>
      <c r="Y145" s="118" t="s">
        <v>20</v>
      </c>
      <c r="Z145" s="118" t="s">
        <v>30</v>
      </c>
      <c r="AA145" s="289">
        <v>0.45743099999999998</v>
      </c>
      <c r="AB145" s="81" t="str">
        <f t="shared" si="32"/>
        <v>MaeA-accoa</v>
      </c>
    </row>
    <row r="146" spans="1:28" x14ac:dyDescent="0.3">
      <c r="A146" s="15" t="s">
        <v>1</v>
      </c>
      <c r="B146" s="265" t="s">
        <v>85</v>
      </c>
      <c r="C146" s="47">
        <v>-0.94681552935654201</v>
      </c>
      <c r="D146" s="47">
        <v>-0.79704939527479801</v>
      </c>
      <c r="E146" s="47">
        <v>-1.21187446167261</v>
      </c>
      <c r="F146" s="47">
        <v>-0.68040447642252699</v>
      </c>
      <c r="G146" s="47">
        <v>-0.68040447642252699</v>
      </c>
      <c r="H146" s="287">
        <f t="shared" si="22"/>
        <v>0.68040447642252699</v>
      </c>
      <c r="I146" s="4" t="b">
        <f t="shared" si="23"/>
        <v>0</v>
      </c>
      <c r="J146" s="4" t="b">
        <f t="shared" si="24"/>
        <v>1</v>
      </c>
      <c r="K146" s="26">
        <f t="shared" si="25"/>
        <v>0</v>
      </c>
      <c r="L146" s="4">
        <f t="shared" si="26"/>
        <v>0</v>
      </c>
      <c r="M146" s="26" t="str">
        <f t="shared" si="27"/>
        <v/>
      </c>
      <c r="N146" s="288">
        <v>0</v>
      </c>
      <c r="O146" s="4">
        <v>0</v>
      </c>
      <c r="P146" s="75">
        <f t="shared" si="28"/>
        <v>0</v>
      </c>
      <c r="Q146" s="75">
        <f t="shared" si="29"/>
        <v>0</v>
      </c>
      <c r="R146" s="75">
        <f t="shared" si="30"/>
        <v>0</v>
      </c>
      <c r="S146" s="4">
        <v>0</v>
      </c>
      <c r="T146" s="4">
        <v>0</v>
      </c>
      <c r="U146" s="4">
        <f t="shared" si="31"/>
        <v>0</v>
      </c>
      <c r="V146" s="4">
        <v>0</v>
      </c>
      <c r="W146" s="49">
        <v>0</v>
      </c>
      <c r="X146" s="4">
        <v>2</v>
      </c>
      <c r="Y146" s="118" t="s">
        <v>20</v>
      </c>
      <c r="Z146" s="118" t="s">
        <v>30</v>
      </c>
      <c r="AA146" s="289">
        <v>0.60083200000000003</v>
      </c>
      <c r="AB146" s="81" t="str">
        <f t="shared" si="32"/>
        <v>MaeA-adp</v>
      </c>
    </row>
    <row r="147" spans="1:28" x14ac:dyDescent="0.3">
      <c r="A147" s="15" t="s">
        <v>13</v>
      </c>
      <c r="B147" s="265" t="s">
        <v>199</v>
      </c>
      <c r="C147" s="47">
        <v>-0.89932871052723096</v>
      </c>
      <c r="D147" s="47">
        <v>-0.82621719368609103</v>
      </c>
      <c r="E147" s="47">
        <v>-1.12187667842144</v>
      </c>
      <c r="F147" s="47">
        <v>-0.67211111929185396</v>
      </c>
      <c r="G147" s="47">
        <v>-0.67211111929185396</v>
      </c>
      <c r="H147" s="287">
        <f t="shared" si="22"/>
        <v>0.67211111929185396</v>
      </c>
      <c r="I147" s="4" t="b">
        <f t="shared" si="23"/>
        <v>0</v>
      </c>
      <c r="J147" s="4" t="b">
        <f t="shared" si="24"/>
        <v>1</v>
      </c>
      <c r="K147" s="26">
        <f t="shared" si="25"/>
        <v>0</v>
      </c>
      <c r="L147" s="4">
        <f t="shared" si="26"/>
        <v>0</v>
      </c>
      <c r="M147" s="26" t="str">
        <f t="shared" si="27"/>
        <v/>
      </c>
      <c r="N147" s="288">
        <v>0</v>
      </c>
      <c r="O147" s="4">
        <v>0</v>
      </c>
      <c r="P147" s="75">
        <f t="shared" si="28"/>
        <v>0</v>
      </c>
      <c r="Q147" s="75">
        <f t="shared" si="29"/>
        <v>0</v>
      </c>
      <c r="R147" s="75">
        <f t="shared" si="30"/>
        <v>0</v>
      </c>
      <c r="S147" s="4">
        <v>0</v>
      </c>
      <c r="T147" s="4">
        <v>0</v>
      </c>
      <c r="U147" s="4">
        <f t="shared" si="31"/>
        <v>0</v>
      </c>
      <c r="V147" s="4">
        <v>0</v>
      </c>
      <c r="W147" s="49">
        <v>0</v>
      </c>
      <c r="X147" s="4">
        <v>2</v>
      </c>
      <c r="Y147" s="118" t="s">
        <v>26</v>
      </c>
      <c r="Z147" s="118" t="s">
        <v>31</v>
      </c>
      <c r="AA147" s="289">
        <v>0</v>
      </c>
      <c r="AB147" s="81" t="str">
        <f t="shared" si="32"/>
        <v>AceA-gtp</v>
      </c>
    </row>
    <row r="148" spans="1:28" x14ac:dyDescent="0.3">
      <c r="A148" s="15" t="s">
        <v>92</v>
      </c>
      <c r="B148" s="265" t="s">
        <v>165</v>
      </c>
      <c r="C148" s="47">
        <v>-0.73450497769464995</v>
      </c>
      <c r="D148" s="47">
        <v>-0.84620542449638603</v>
      </c>
      <c r="E148" s="47">
        <v>-1.0002298377589001</v>
      </c>
      <c r="F148" s="47">
        <v>-0.65960207387800995</v>
      </c>
      <c r="G148" s="47">
        <v>-0.65960207387800995</v>
      </c>
      <c r="H148" s="287">
        <f t="shared" si="22"/>
        <v>0.65960207387800995</v>
      </c>
      <c r="I148" s="4" t="b">
        <f t="shared" si="23"/>
        <v>0</v>
      </c>
      <c r="J148" s="4" t="b">
        <f t="shared" si="24"/>
        <v>1</v>
      </c>
      <c r="K148" s="26">
        <f t="shared" si="25"/>
        <v>0</v>
      </c>
      <c r="L148" s="4">
        <f t="shared" si="26"/>
        <v>0</v>
      </c>
      <c r="M148" s="26" t="str">
        <f t="shared" si="27"/>
        <v/>
      </c>
      <c r="N148" s="288">
        <v>0</v>
      </c>
      <c r="O148" s="4">
        <v>0</v>
      </c>
      <c r="P148" s="75">
        <f t="shared" si="28"/>
        <v>0</v>
      </c>
      <c r="Q148" s="75">
        <f t="shared" si="29"/>
        <v>0</v>
      </c>
      <c r="R148" s="75">
        <f t="shared" si="30"/>
        <v>0</v>
      </c>
      <c r="S148" s="4">
        <v>0</v>
      </c>
      <c r="T148" s="4">
        <v>0</v>
      </c>
      <c r="U148" s="4">
        <f t="shared" si="31"/>
        <v>0</v>
      </c>
      <c r="V148" s="4">
        <v>0</v>
      </c>
      <c r="W148" s="49">
        <v>0</v>
      </c>
      <c r="X148" s="4">
        <v>1</v>
      </c>
      <c r="Y148" s="118" t="s">
        <v>22</v>
      </c>
      <c r="Z148" s="118" t="s">
        <v>30</v>
      </c>
      <c r="AA148" s="289">
        <v>0.21052599999999999</v>
      </c>
      <c r="AB148" s="81" t="str">
        <f t="shared" si="32"/>
        <v>Ppc-bpg</v>
      </c>
    </row>
    <row r="149" spans="1:28" x14ac:dyDescent="0.3">
      <c r="A149" s="15" t="s">
        <v>114</v>
      </c>
      <c r="B149" s="265" t="s">
        <v>216</v>
      </c>
      <c r="C149" s="47">
        <v>-0.87456429893137699</v>
      </c>
      <c r="D149" s="47">
        <v>-0.77410585517618002</v>
      </c>
      <c r="E149" s="47">
        <v>-1.18287481353721</v>
      </c>
      <c r="F149" s="47">
        <v>-0.65866991218335702</v>
      </c>
      <c r="G149" s="47">
        <v>-0.65866991218335702</v>
      </c>
      <c r="H149" s="287">
        <f t="shared" si="22"/>
        <v>0.65866991218335702</v>
      </c>
      <c r="I149" s="4" t="b">
        <f t="shared" si="23"/>
        <v>0</v>
      </c>
      <c r="J149" s="4" t="b">
        <f t="shared" si="24"/>
        <v>1</v>
      </c>
      <c r="K149" s="26">
        <f t="shared" si="25"/>
        <v>0</v>
      </c>
      <c r="L149" s="4">
        <f t="shared" si="26"/>
        <v>0</v>
      </c>
      <c r="M149" s="26" t="str">
        <f t="shared" si="27"/>
        <v/>
      </c>
      <c r="N149" s="288">
        <v>0</v>
      </c>
      <c r="O149" s="4">
        <v>0</v>
      </c>
      <c r="P149" s="75">
        <f t="shared" si="28"/>
        <v>0</v>
      </c>
      <c r="Q149" s="75">
        <f t="shared" si="29"/>
        <v>0</v>
      </c>
      <c r="R149" s="75">
        <f t="shared" si="30"/>
        <v>0</v>
      </c>
      <c r="S149" s="4">
        <v>0</v>
      </c>
      <c r="T149" s="4">
        <v>0</v>
      </c>
      <c r="U149" s="4">
        <f t="shared" si="31"/>
        <v>0</v>
      </c>
      <c r="V149" s="4">
        <v>0</v>
      </c>
      <c r="W149" s="49">
        <v>0</v>
      </c>
      <c r="X149" s="4">
        <v>2</v>
      </c>
      <c r="Y149" s="118" t="s">
        <v>25</v>
      </c>
      <c r="Z149" s="118" t="s">
        <v>30</v>
      </c>
      <c r="AA149" s="289">
        <v>0.78217800000000004</v>
      </c>
      <c r="AB149" s="81" t="str">
        <f t="shared" si="32"/>
        <v>AckA-camp</v>
      </c>
    </row>
    <row r="150" spans="1:28" x14ac:dyDescent="0.3">
      <c r="A150" s="15" t="s">
        <v>7</v>
      </c>
      <c r="B150" s="265" t="s">
        <v>299</v>
      </c>
      <c r="C150" s="47">
        <v>-0.84859457290079399</v>
      </c>
      <c r="D150" s="47">
        <v>-0.87224376945000404</v>
      </c>
      <c r="E150" s="47">
        <v>-1.02357999645755</v>
      </c>
      <c r="F150" s="47">
        <v>-0.65672969254167102</v>
      </c>
      <c r="G150" s="47">
        <v>-0.65672969254167102</v>
      </c>
      <c r="H150" s="287">
        <f t="shared" si="22"/>
        <v>0.65672969254167102</v>
      </c>
      <c r="I150" s="4" t="b">
        <f t="shared" si="23"/>
        <v>0</v>
      </c>
      <c r="J150" s="4" t="b">
        <f t="shared" si="24"/>
        <v>1</v>
      </c>
      <c r="K150" s="26">
        <f t="shared" si="25"/>
        <v>0</v>
      </c>
      <c r="L150" s="4">
        <f t="shared" si="26"/>
        <v>0</v>
      </c>
      <c r="M150" s="26" t="str">
        <f t="shared" si="27"/>
        <v/>
      </c>
      <c r="N150" s="288">
        <v>0</v>
      </c>
      <c r="O150" s="4">
        <v>0</v>
      </c>
      <c r="P150" s="75">
        <f t="shared" si="28"/>
        <v>0</v>
      </c>
      <c r="Q150" s="75">
        <f t="shared" si="29"/>
        <v>0</v>
      </c>
      <c r="R150" s="75">
        <f t="shared" si="30"/>
        <v>0</v>
      </c>
      <c r="S150" s="4">
        <v>0</v>
      </c>
      <c r="T150" s="4">
        <v>0</v>
      </c>
      <c r="U150" s="4">
        <f t="shared" si="31"/>
        <v>0</v>
      </c>
      <c r="V150" s="4">
        <v>0</v>
      </c>
      <c r="W150" s="49">
        <v>0</v>
      </c>
      <c r="X150" s="4">
        <v>2</v>
      </c>
      <c r="Y150" s="118" t="s">
        <v>20</v>
      </c>
      <c r="Z150" s="118" t="s">
        <v>30</v>
      </c>
      <c r="AA150" s="289">
        <v>0.18181800000000001</v>
      </c>
      <c r="AB150" s="81" t="str">
        <f t="shared" si="32"/>
        <v>PykF-orni</v>
      </c>
    </row>
    <row r="151" spans="1:28" x14ac:dyDescent="0.3">
      <c r="A151" s="15" t="s">
        <v>7</v>
      </c>
      <c r="B151" s="265" t="s">
        <v>133</v>
      </c>
      <c r="C151" s="47">
        <v>-0.72220429300163203</v>
      </c>
      <c r="D151" s="47">
        <v>-0.71733615752245095</v>
      </c>
      <c r="E151" s="47">
        <v>-0.79179117864210302</v>
      </c>
      <c r="F151" s="47">
        <v>-0.65545670993577199</v>
      </c>
      <c r="G151" s="47">
        <v>-0.65545670993577199</v>
      </c>
      <c r="H151" s="287">
        <f t="shared" si="22"/>
        <v>0.65545670993577199</v>
      </c>
      <c r="I151" s="4" t="b">
        <f t="shared" si="23"/>
        <v>0</v>
      </c>
      <c r="J151" s="4" t="b">
        <f t="shared" si="24"/>
        <v>1</v>
      </c>
      <c r="K151" s="26">
        <f t="shared" si="25"/>
        <v>0</v>
      </c>
      <c r="L151" s="4">
        <f t="shared" si="26"/>
        <v>0</v>
      </c>
      <c r="M151" s="26" t="str">
        <f t="shared" si="27"/>
        <v/>
      </c>
      <c r="N151" s="288">
        <v>0</v>
      </c>
      <c r="O151" s="4">
        <v>0</v>
      </c>
      <c r="P151" s="75">
        <f t="shared" si="28"/>
        <v>0</v>
      </c>
      <c r="Q151" s="75">
        <f t="shared" si="29"/>
        <v>0</v>
      </c>
      <c r="R151" s="75">
        <f t="shared" si="30"/>
        <v>0</v>
      </c>
      <c r="S151" s="4">
        <v>0</v>
      </c>
      <c r="T151" s="4">
        <v>0</v>
      </c>
      <c r="U151" s="4">
        <f t="shared" si="31"/>
        <v>0</v>
      </c>
      <c r="V151" s="4">
        <v>0</v>
      </c>
      <c r="W151" s="49">
        <v>0</v>
      </c>
      <c r="X151" s="4">
        <v>2</v>
      </c>
      <c r="Y151" s="118" t="s">
        <v>20</v>
      </c>
      <c r="Z151" s="118" t="s">
        <v>30</v>
      </c>
      <c r="AA151" s="289">
        <v>0.538462</v>
      </c>
      <c r="AB151" s="81" t="str">
        <f t="shared" si="32"/>
        <v>PykF-akg</v>
      </c>
    </row>
    <row r="152" spans="1:28" x14ac:dyDescent="0.3">
      <c r="A152" s="15" t="s">
        <v>92</v>
      </c>
      <c r="B152" s="265" t="s">
        <v>163</v>
      </c>
      <c r="C152" s="47">
        <v>-0.74505764007482</v>
      </c>
      <c r="D152" s="47">
        <v>-0.74890822314147099</v>
      </c>
      <c r="E152" s="47">
        <v>-0.82952668334975599</v>
      </c>
      <c r="F152" s="47">
        <v>-0.65408623552364697</v>
      </c>
      <c r="G152" s="47">
        <v>-0.65408623552364697</v>
      </c>
      <c r="H152" s="287">
        <f t="shared" si="22"/>
        <v>0.65408623552364697</v>
      </c>
      <c r="I152" s="4" t="b">
        <f t="shared" si="23"/>
        <v>0</v>
      </c>
      <c r="J152" s="4" t="b">
        <f t="shared" si="24"/>
        <v>1</v>
      </c>
      <c r="K152" s="26">
        <f t="shared" si="25"/>
        <v>0</v>
      </c>
      <c r="L152" s="4">
        <f t="shared" si="26"/>
        <v>0</v>
      </c>
      <c r="M152" s="26" t="str">
        <f t="shared" si="27"/>
        <v/>
      </c>
      <c r="N152" s="288">
        <v>0</v>
      </c>
      <c r="O152" s="4">
        <v>0</v>
      </c>
      <c r="P152" s="75">
        <f t="shared" si="28"/>
        <v>0</v>
      </c>
      <c r="Q152" s="75">
        <f t="shared" si="29"/>
        <v>0</v>
      </c>
      <c r="R152" s="75">
        <f t="shared" si="30"/>
        <v>0</v>
      </c>
      <c r="S152" s="4">
        <v>0</v>
      </c>
      <c r="T152" s="4">
        <v>0</v>
      </c>
      <c r="U152" s="4">
        <f t="shared" si="31"/>
        <v>0</v>
      </c>
      <c r="V152" s="4">
        <v>0</v>
      </c>
      <c r="W152" s="49">
        <v>0</v>
      </c>
      <c r="X152" s="4">
        <v>1</v>
      </c>
      <c r="Y152" s="118" t="s">
        <v>22</v>
      </c>
      <c r="Z152" s="118" t="s">
        <v>30</v>
      </c>
      <c r="AA152" s="289">
        <v>9.0486999999999998E-2</v>
      </c>
      <c r="AB152" s="81" t="str">
        <f t="shared" si="32"/>
        <v>Ppc-udpg</v>
      </c>
    </row>
    <row r="153" spans="1:28" x14ac:dyDescent="0.3">
      <c r="A153" s="15" t="s">
        <v>114</v>
      </c>
      <c r="B153" s="265" t="s">
        <v>297</v>
      </c>
      <c r="C153" s="47">
        <v>-0.73401248506558703</v>
      </c>
      <c r="D153" s="47">
        <v>-0.76479365849116598</v>
      </c>
      <c r="E153" s="47">
        <v>-0.82032530566720696</v>
      </c>
      <c r="F153" s="47">
        <v>-0.65325543090558402</v>
      </c>
      <c r="G153" s="47">
        <v>-0.65325543090558402</v>
      </c>
      <c r="H153" s="287">
        <f t="shared" si="22"/>
        <v>0.65325543090558402</v>
      </c>
      <c r="I153" s="4" t="b">
        <f t="shared" si="23"/>
        <v>0</v>
      </c>
      <c r="J153" s="4" t="b">
        <f t="shared" si="24"/>
        <v>1</v>
      </c>
      <c r="K153" s="26">
        <f t="shared" si="25"/>
        <v>0</v>
      </c>
      <c r="L153" s="4">
        <f t="shared" si="26"/>
        <v>0</v>
      </c>
      <c r="M153" s="26" t="str">
        <f t="shared" si="27"/>
        <v/>
      </c>
      <c r="N153" s="288">
        <v>0</v>
      </c>
      <c r="O153" s="4">
        <v>0</v>
      </c>
      <c r="P153" s="75">
        <f t="shared" si="28"/>
        <v>0</v>
      </c>
      <c r="Q153" s="75">
        <f t="shared" si="29"/>
        <v>0</v>
      </c>
      <c r="R153" s="75">
        <f t="shared" si="30"/>
        <v>0</v>
      </c>
      <c r="S153" s="4">
        <v>0</v>
      </c>
      <c r="T153" s="4">
        <v>0</v>
      </c>
      <c r="U153" s="4">
        <f t="shared" si="31"/>
        <v>0</v>
      </c>
      <c r="V153" s="4">
        <v>0</v>
      </c>
      <c r="W153" s="49">
        <v>0</v>
      </c>
      <c r="X153" s="4">
        <v>2</v>
      </c>
      <c r="Y153" s="118" t="s">
        <v>25</v>
      </c>
      <c r="Z153" s="118" t="s">
        <v>30</v>
      </c>
      <c r="AA153" s="289">
        <v>0.16147300000000001</v>
      </c>
      <c r="AB153" s="81" t="str">
        <f t="shared" si="32"/>
        <v>AckA-shik</v>
      </c>
    </row>
    <row r="154" spans="1:28" x14ac:dyDescent="0.3">
      <c r="A154" s="15" t="s">
        <v>8</v>
      </c>
      <c r="B154" s="265" t="s">
        <v>167</v>
      </c>
      <c r="C154" s="47">
        <v>-0.73321072297766698</v>
      </c>
      <c r="D154" s="47">
        <v>-0.73505609408012995</v>
      </c>
      <c r="E154" s="47">
        <v>-0.81225059987664205</v>
      </c>
      <c r="F154" s="47">
        <v>-0.64859234239697205</v>
      </c>
      <c r="G154" s="47">
        <v>-0.64859234239697205</v>
      </c>
      <c r="H154" s="287">
        <f t="shared" si="22"/>
        <v>0.64859234239697205</v>
      </c>
      <c r="I154" s="4" t="b">
        <f t="shared" si="23"/>
        <v>0</v>
      </c>
      <c r="J154" s="4" t="b">
        <f t="shared" si="24"/>
        <v>1</v>
      </c>
      <c r="K154" s="26">
        <f t="shared" si="25"/>
        <v>0</v>
      </c>
      <c r="L154" s="4">
        <f t="shared" si="26"/>
        <v>0</v>
      </c>
      <c r="M154" s="26" t="str">
        <f t="shared" si="27"/>
        <v/>
      </c>
      <c r="N154" s="288">
        <v>0</v>
      </c>
      <c r="O154" s="4">
        <v>0</v>
      </c>
      <c r="P154" s="75">
        <f t="shared" si="28"/>
        <v>0</v>
      </c>
      <c r="Q154" s="75">
        <f t="shared" si="29"/>
        <v>0</v>
      </c>
      <c r="R154" s="75">
        <f t="shared" si="30"/>
        <v>0</v>
      </c>
      <c r="S154" s="4">
        <v>0</v>
      </c>
      <c r="T154" s="4">
        <v>0</v>
      </c>
      <c r="U154" s="4">
        <f t="shared" si="31"/>
        <v>0</v>
      </c>
      <c r="V154" s="4">
        <v>0</v>
      </c>
      <c r="W154" s="49">
        <v>0</v>
      </c>
      <c r="X154" s="4">
        <v>2</v>
      </c>
      <c r="Y154" s="118" t="s">
        <v>24</v>
      </c>
      <c r="Z154" s="118" t="s">
        <v>31</v>
      </c>
      <c r="AA154" s="289">
        <v>0.51515200000000005</v>
      </c>
      <c r="AB154" s="81" t="str">
        <f t="shared" si="32"/>
        <v>Eno-3pg</v>
      </c>
    </row>
    <row r="155" spans="1:28" x14ac:dyDescent="0.3">
      <c r="A155" s="15" t="s">
        <v>92</v>
      </c>
      <c r="B155" s="265" t="s">
        <v>195</v>
      </c>
      <c r="C155" s="47">
        <v>-0.672585226157695</v>
      </c>
      <c r="D155" s="47">
        <v>-0.67008060671914405</v>
      </c>
      <c r="E155" s="47">
        <v>-0.70008574455679695</v>
      </c>
      <c r="F155" s="47">
        <v>-0.647979314290691</v>
      </c>
      <c r="G155" s="47">
        <v>-0.647979314290691</v>
      </c>
      <c r="H155" s="287">
        <f t="shared" si="22"/>
        <v>0.647979314290691</v>
      </c>
      <c r="I155" s="4" t="b">
        <f t="shared" si="23"/>
        <v>0</v>
      </c>
      <c r="J155" s="4" t="b">
        <f t="shared" si="24"/>
        <v>1</v>
      </c>
      <c r="K155" s="26">
        <f t="shared" si="25"/>
        <v>0</v>
      </c>
      <c r="L155" s="4">
        <f t="shared" si="26"/>
        <v>0</v>
      </c>
      <c r="M155" s="26" t="str">
        <f t="shared" si="27"/>
        <v/>
      </c>
      <c r="N155" s="288">
        <v>0</v>
      </c>
      <c r="O155" s="4">
        <v>0</v>
      </c>
      <c r="P155" s="75">
        <f t="shared" si="28"/>
        <v>0</v>
      </c>
      <c r="Q155" s="75">
        <f t="shared" si="29"/>
        <v>0</v>
      </c>
      <c r="R155" s="75">
        <f t="shared" si="30"/>
        <v>0</v>
      </c>
      <c r="S155" s="4">
        <v>0</v>
      </c>
      <c r="T155" s="4">
        <v>0</v>
      </c>
      <c r="U155" s="4">
        <f t="shared" si="31"/>
        <v>0</v>
      </c>
      <c r="V155" s="4">
        <v>0</v>
      </c>
      <c r="W155" s="49">
        <v>0</v>
      </c>
      <c r="X155" s="4">
        <v>1</v>
      </c>
      <c r="Y155" s="118" t="s">
        <v>22</v>
      </c>
      <c r="Z155" s="118" t="s">
        <v>30</v>
      </c>
      <c r="AA155" s="289">
        <v>0.12903200000000001</v>
      </c>
      <c r="AB155" s="81" t="str">
        <f t="shared" si="32"/>
        <v>Ppc-gmp</v>
      </c>
    </row>
    <row r="156" spans="1:28" x14ac:dyDescent="0.3">
      <c r="A156" s="15" t="s">
        <v>114</v>
      </c>
      <c r="B156" s="265" t="s">
        <v>299</v>
      </c>
      <c r="C156" s="47">
        <v>-1.13884646232181</v>
      </c>
      <c r="D156" s="47">
        <v>-1.2823437977943599</v>
      </c>
      <c r="E156" s="47">
        <v>-1.6786272206138999</v>
      </c>
      <c r="F156" s="47">
        <v>-0.64695439357742701</v>
      </c>
      <c r="G156" s="47">
        <v>-0.64695439357742701</v>
      </c>
      <c r="H156" s="287">
        <f t="shared" si="22"/>
        <v>0.64695439357742701</v>
      </c>
      <c r="I156" s="4" t="b">
        <f t="shared" si="23"/>
        <v>0</v>
      </c>
      <c r="J156" s="4" t="b">
        <f t="shared" si="24"/>
        <v>1</v>
      </c>
      <c r="K156" s="26">
        <f t="shared" si="25"/>
        <v>0</v>
      </c>
      <c r="L156" s="4">
        <f t="shared" si="26"/>
        <v>0</v>
      </c>
      <c r="M156" s="26" t="str">
        <f t="shared" si="27"/>
        <v/>
      </c>
      <c r="N156" s="288">
        <v>0</v>
      </c>
      <c r="O156" s="4">
        <v>0</v>
      </c>
      <c r="P156" s="75">
        <f t="shared" si="28"/>
        <v>0</v>
      </c>
      <c r="Q156" s="75">
        <f t="shared" si="29"/>
        <v>0</v>
      </c>
      <c r="R156" s="75">
        <f t="shared" si="30"/>
        <v>0</v>
      </c>
      <c r="S156" s="4">
        <v>0</v>
      </c>
      <c r="T156" s="4">
        <v>0</v>
      </c>
      <c r="U156" s="4">
        <f t="shared" si="31"/>
        <v>0</v>
      </c>
      <c r="V156" s="4">
        <v>0</v>
      </c>
      <c r="W156" s="49">
        <v>0</v>
      </c>
      <c r="X156" s="4">
        <v>2</v>
      </c>
      <c r="Y156" s="118" t="s">
        <v>25</v>
      </c>
      <c r="Z156" s="118" t="s">
        <v>30</v>
      </c>
      <c r="AA156" s="289">
        <v>0.35802499999999998</v>
      </c>
      <c r="AB156" s="81" t="str">
        <f t="shared" si="32"/>
        <v>AckA-orni</v>
      </c>
    </row>
    <row r="157" spans="1:28" x14ac:dyDescent="0.3">
      <c r="A157" s="15" t="s">
        <v>2</v>
      </c>
      <c r="B157" s="265" t="s">
        <v>182</v>
      </c>
      <c r="C157" s="47">
        <v>-0.68070126126556296</v>
      </c>
      <c r="D157" s="47">
        <v>-0.65776886741028995</v>
      </c>
      <c r="E157" s="47">
        <v>-0.71990871538100598</v>
      </c>
      <c r="F157" s="47">
        <v>-0.63783876478471402</v>
      </c>
      <c r="G157" s="47">
        <v>-0.63783876478471402</v>
      </c>
      <c r="H157" s="287">
        <f t="shared" si="22"/>
        <v>0.63783876478471402</v>
      </c>
      <c r="I157" s="4" t="b">
        <f t="shared" si="23"/>
        <v>0</v>
      </c>
      <c r="J157" s="4" t="b">
        <f t="shared" si="24"/>
        <v>1</v>
      </c>
      <c r="K157" s="26">
        <f t="shared" si="25"/>
        <v>0</v>
      </c>
      <c r="L157" s="4">
        <f t="shared" si="26"/>
        <v>0</v>
      </c>
      <c r="M157" s="26" t="str">
        <f t="shared" si="27"/>
        <v/>
      </c>
      <c r="N157" s="288">
        <v>0</v>
      </c>
      <c r="O157" s="4">
        <v>0</v>
      </c>
      <c r="P157" s="75">
        <f t="shared" si="28"/>
        <v>0</v>
      </c>
      <c r="Q157" s="75">
        <f t="shared" si="29"/>
        <v>0</v>
      </c>
      <c r="R157" s="75">
        <f t="shared" si="30"/>
        <v>0</v>
      </c>
      <c r="S157" s="4">
        <v>0</v>
      </c>
      <c r="T157" s="4">
        <v>0</v>
      </c>
      <c r="U157" s="4">
        <f t="shared" si="31"/>
        <v>0</v>
      </c>
      <c r="V157" s="4">
        <v>0</v>
      </c>
      <c r="W157" s="49">
        <v>0</v>
      </c>
      <c r="X157" s="4">
        <v>2</v>
      </c>
      <c r="Y157" s="118" t="s">
        <v>20</v>
      </c>
      <c r="Z157" s="118" t="s">
        <v>30</v>
      </c>
      <c r="AA157" s="289">
        <v>0.13333300000000001</v>
      </c>
      <c r="AB157" s="81" t="str">
        <f t="shared" si="32"/>
        <v>PykA-cit</v>
      </c>
    </row>
    <row r="158" spans="1:28" x14ac:dyDescent="0.3">
      <c r="A158" s="15" t="s">
        <v>7</v>
      </c>
      <c r="B158" s="265" t="s">
        <v>94</v>
      </c>
      <c r="C158" s="47">
        <v>-0.65727968806334003</v>
      </c>
      <c r="D158" s="47">
        <v>-0.64618649790572702</v>
      </c>
      <c r="E158" s="47">
        <v>-0.66443308650722799</v>
      </c>
      <c r="F158" s="47">
        <v>-0.63303264035362805</v>
      </c>
      <c r="G158" s="47">
        <v>-0.63303264035362805</v>
      </c>
      <c r="H158" s="287">
        <f t="shared" si="22"/>
        <v>0.63303264035362805</v>
      </c>
      <c r="I158" s="4" t="b">
        <f t="shared" si="23"/>
        <v>0</v>
      </c>
      <c r="J158" s="4" t="b">
        <f t="shared" si="24"/>
        <v>1</v>
      </c>
      <c r="K158" s="26">
        <f t="shared" si="25"/>
        <v>0</v>
      </c>
      <c r="L158" s="4">
        <f t="shared" si="26"/>
        <v>0</v>
      </c>
      <c r="M158" s="26" t="str">
        <f t="shared" si="27"/>
        <v/>
      </c>
      <c r="N158" s="288">
        <v>0</v>
      </c>
      <c r="O158" s="4">
        <v>0</v>
      </c>
      <c r="P158" s="75">
        <f t="shared" si="28"/>
        <v>0</v>
      </c>
      <c r="Q158" s="75">
        <f t="shared" si="29"/>
        <v>0</v>
      </c>
      <c r="R158" s="75">
        <f t="shared" si="30"/>
        <v>0</v>
      </c>
      <c r="S158" s="4">
        <v>0</v>
      </c>
      <c r="T158" s="4">
        <v>0</v>
      </c>
      <c r="U158" s="4">
        <f t="shared" si="31"/>
        <v>0</v>
      </c>
      <c r="V158" s="4">
        <v>0</v>
      </c>
      <c r="W158" s="49">
        <v>0</v>
      </c>
      <c r="X158" s="4">
        <v>2</v>
      </c>
      <c r="Y158" s="118" t="s">
        <v>20</v>
      </c>
      <c r="Z158" s="118" t="s">
        <v>30</v>
      </c>
      <c r="AA158" s="289">
        <v>0.60493799999999998</v>
      </c>
      <c r="AB158" s="81" t="str">
        <f t="shared" si="32"/>
        <v>PykF-oaa</v>
      </c>
    </row>
    <row r="159" spans="1:28" x14ac:dyDescent="0.3">
      <c r="A159" s="15" t="s">
        <v>13</v>
      </c>
      <c r="B159" s="265" t="s">
        <v>85</v>
      </c>
      <c r="C159" s="47">
        <v>-0.68491089485311296</v>
      </c>
      <c r="D159" s="47">
        <v>-0.65334266802977103</v>
      </c>
      <c r="E159" s="47">
        <v>-0.723676213514023</v>
      </c>
      <c r="F159" s="47">
        <v>-0.63211839410778603</v>
      </c>
      <c r="G159" s="47">
        <v>-0.63211839410778603</v>
      </c>
      <c r="H159" s="287">
        <f t="shared" si="22"/>
        <v>0.63211839410778603</v>
      </c>
      <c r="I159" s="4" t="b">
        <f t="shared" si="23"/>
        <v>0</v>
      </c>
      <c r="J159" s="4" t="b">
        <f t="shared" si="24"/>
        <v>1</v>
      </c>
      <c r="K159" s="26">
        <f t="shared" si="25"/>
        <v>0</v>
      </c>
      <c r="L159" s="4">
        <f t="shared" si="26"/>
        <v>0</v>
      </c>
      <c r="M159" s="26" t="str">
        <f t="shared" si="27"/>
        <v/>
      </c>
      <c r="N159" s="288">
        <v>0</v>
      </c>
      <c r="O159" s="4">
        <v>0</v>
      </c>
      <c r="P159" s="75">
        <f t="shared" si="28"/>
        <v>0</v>
      </c>
      <c r="Q159" s="75">
        <f t="shared" si="29"/>
        <v>0</v>
      </c>
      <c r="R159" s="75">
        <f t="shared" si="30"/>
        <v>0</v>
      </c>
      <c r="S159" s="4">
        <v>0</v>
      </c>
      <c r="T159" s="4">
        <v>0</v>
      </c>
      <c r="U159" s="4">
        <f t="shared" si="31"/>
        <v>0</v>
      </c>
      <c r="V159" s="4">
        <v>1</v>
      </c>
      <c r="W159" s="49">
        <v>0</v>
      </c>
      <c r="X159" s="4">
        <v>2</v>
      </c>
      <c r="Y159" s="118" t="s">
        <v>26</v>
      </c>
      <c r="Z159" s="118" t="s">
        <v>31</v>
      </c>
      <c r="AA159" s="289">
        <v>0</v>
      </c>
      <c r="AB159" s="81" t="str">
        <f t="shared" si="32"/>
        <v>AceA-adp</v>
      </c>
    </row>
    <row r="160" spans="1:28" x14ac:dyDescent="0.3">
      <c r="A160" s="15" t="s">
        <v>13</v>
      </c>
      <c r="B160" s="265" t="s">
        <v>204</v>
      </c>
      <c r="C160" s="47">
        <v>-0.69969300747080099</v>
      </c>
      <c r="D160" s="47">
        <v>-0.67382886835175904</v>
      </c>
      <c r="E160" s="47">
        <v>-0.74497044662150003</v>
      </c>
      <c r="F160" s="47">
        <v>-0.62715727618026695</v>
      </c>
      <c r="G160" s="47">
        <v>-0.62715727618026695</v>
      </c>
      <c r="H160" s="287">
        <f t="shared" si="22"/>
        <v>0.62715727618026695</v>
      </c>
      <c r="I160" s="4" t="b">
        <f t="shared" si="23"/>
        <v>0</v>
      </c>
      <c r="J160" s="4" t="b">
        <f t="shared" si="24"/>
        <v>1</v>
      </c>
      <c r="K160" s="26">
        <f t="shared" si="25"/>
        <v>0</v>
      </c>
      <c r="L160" s="4">
        <f t="shared" si="26"/>
        <v>0</v>
      </c>
      <c r="M160" s="26" t="str">
        <f t="shared" si="27"/>
        <v/>
      </c>
      <c r="N160" s="288">
        <v>0</v>
      </c>
      <c r="O160" s="4">
        <v>0</v>
      </c>
      <c r="P160" s="75">
        <f t="shared" si="28"/>
        <v>0</v>
      </c>
      <c r="Q160" s="75">
        <f t="shared" si="29"/>
        <v>0</v>
      </c>
      <c r="R160" s="75">
        <f t="shared" si="30"/>
        <v>0</v>
      </c>
      <c r="S160" s="4">
        <v>0</v>
      </c>
      <c r="T160" s="4">
        <v>0</v>
      </c>
      <c r="U160" s="4">
        <f t="shared" si="31"/>
        <v>0</v>
      </c>
      <c r="V160" s="4">
        <v>0</v>
      </c>
      <c r="W160" s="49">
        <v>0</v>
      </c>
      <c r="X160" s="4">
        <v>2</v>
      </c>
      <c r="Y160" s="118" t="s">
        <v>26</v>
      </c>
      <c r="Z160" s="118" t="s">
        <v>31</v>
      </c>
      <c r="AA160" s="289">
        <v>0</v>
      </c>
      <c r="AB160" s="81" t="str">
        <f t="shared" si="32"/>
        <v>AceA-cdp</v>
      </c>
    </row>
    <row r="161" spans="1:28" x14ac:dyDescent="0.3">
      <c r="A161" s="15" t="s">
        <v>14</v>
      </c>
      <c r="B161" s="265" t="s">
        <v>204</v>
      </c>
      <c r="C161" s="47">
        <v>-0.80209073071728199</v>
      </c>
      <c r="D161" s="47">
        <v>-0.84270042415708402</v>
      </c>
      <c r="E161" s="47">
        <v>-0.94820630544234896</v>
      </c>
      <c r="F161" s="47">
        <v>-0.619391000233117</v>
      </c>
      <c r="G161" s="47">
        <v>-0.619391000233117</v>
      </c>
      <c r="H161" s="287">
        <f t="shared" si="22"/>
        <v>0.619391000233117</v>
      </c>
      <c r="I161" s="4" t="b">
        <f t="shared" si="23"/>
        <v>0</v>
      </c>
      <c r="J161" s="4" t="b">
        <f t="shared" si="24"/>
        <v>1</v>
      </c>
      <c r="K161" s="26">
        <f t="shared" si="25"/>
        <v>0</v>
      </c>
      <c r="L161" s="4">
        <f t="shared" si="26"/>
        <v>0</v>
      </c>
      <c r="M161" s="26" t="str">
        <f t="shared" si="27"/>
        <v/>
      </c>
      <c r="N161" s="288">
        <v>0</v>
      </c>
      <c r="O161" s="4">
        <v>0</v>
      </c>
      <c r="P161" s="75">
        <f t="shared" si="28"/>
        <v>0</v>
      </c>
      <c r="Q161" s="75">
        <f t="shared" si="29"/>
        <v>0</v>
      </c>
      <c r="R161" s="75">
        <f t="shared" si="30"/>
        <v>0</v>
      </c>
      <c r="S161" s="4">
        <v>0</v>
      </c>
      <c r="T161" s="4">
        <v>0</v>
      </c>
      <c r="U161" s="4">
        <f t="shared" si="31"/>
        <v>0</v>
      </c>
      <c r="V161" s="4">
        <v>0</v>
      </c>
      <c r="W161" s="49">
        <v>0</v>
      </c>
      <c r="X161" s="4">
        <v>3</v>
      </c>
      <c r="Y161" s="118" t="s">
        <v>27</v>
      </c>
      <c r="Z161" s="118" t="s">
        <v>30</v>
      </c>
      <c r="AA161" s="289">
        <v>0.66163099999999997</v>
      </c>
      <c r="AB161" s="81" t="str">
        <f t="shared" si="32"/>
        <v>PfkA-cdp</v>
      </c>
    </row>
    <row r="162" spans="1:28" x14ac:dyDescent="0.3">
      <c r="A162" s="15" t="s">
        <v>92</v>
      </c>
      <c r="B162" s="265" t="s">
        <v>264</v>
      </c>
      <c r="C162" s="47">
        <v>-0.65225997520669898</v>
      </c>
      <c r="D162" s="47">
        <v>-0.64925007912152399</v>
      </c>
      <c r="E162" s="47">
        <v>-0.69745665905224097</v>
      </c>
      <c r="F162" s="47">
        <v>-0.61192961529692103</v>
      </c>
      <c r="G162" s="47">
        <v>-0.61192961529692103</v>
      </c>
      <c r="H162" s="287">
        <f t="shared" si="22"/>
        <v>0.61192961529692103</v>
      </c>
      <c r="I162" s="4" t="b">
        <f t="shared" si="23"/>
        <v>0</v>
      </c>
      <c r="J162" s="4" t="b">
        <f t="shared" si="24"/>
        <v>1</v>
      </c>
      <c r="K162" s="26">
        <f t="shared" si="25"/>
        <v>0</v>
      </c>
      <c r="L162" s="4">
        <f t="shared" si="26"/>
        <v>0</v>
      </c>
      <c r="M162" s="26" t="str">
        <f t="shared" si="27"/>
        <v/>
      </c>
      <c r="N162" s="288">
        <v>0</v>
      </c>
      <c r="O162" s="4">
        <v>0</v>
      </c>
      <c r="P162" s="75">
        <f t="shared" si="28"/>
        <v>0</v>
      </c>
      <c r="Q162" s="75">
        <f t="shared" si="29"/>
        <v>0</v>
      </c>
      <c r="R162" s="75">
        <f t="shared" si="30"/>
        <v>0</v>
      </c>
      <c r="S162" s="4">
        <v>0</v>
      </c>
      <c r="T162" s="4">
        <v>0</v>
      </c>
      <c r="U162" s="4">
        <f t="shared" si="31"/>
        <v>0</v>
      </c>
      <c r="V162" s="4">
        <v>0</v>
      </c>
      <c r="W162" s="49">
        <v>0</v>
      </c>
      <c r="X162" s="4">
        <v>1</v>
      </c>
      <c r="Y162" s="118" t="s">
        <v>22</v>
      </c>
      <c r="Z162" s="118" t="s">
        <v>30</v>
      </c>
      <c r="AA162" s="289">
        <v>0.111111</v>
      </c>
      <c r="AB162" s="81" t="str">
        <f t="shared" si="32"/>
        <v>Ppc-dttp</v>
      </c>
    </row>
    <row r="163" spans="1:28" x14ac:dyDescent="0.3">
      <c r="A163" s="15" t="s">
        <v>58</v>
      </c>
      <c r="B163" s="265" t="s">
        <v>222</v>
      </c>
      <c r="C163" s="47">
        <v>-0.65349806782422504</v>
      </c>
      <c r="D163" s="47">
        <v>-0.65095267283472202</v>
      </c>
      <c r="E163" s="47">
        <v>-0.700526331378448</v>
      </c>
      <c r="F163" s="47">
        <v>-0.60961783518023804</v>
      </c>
      <c r="G163" s="47">
        <v>-0.60961783518023804</v>
      </c>
      <c r="H163" s="287">
        <f t="shared" si="22"/>
        <v>0.60961783518023804</v>
      </c>
      <c r="I163" s="4" t="b">
        <f t="shared" si="23"/>
        <v>0</v>
      </c>
      <c r="J163" s="4" t="b">
        <f t="shared" si="24"/>
        <v>1</v>
      </c>
      <c r="K163" s="26">
        <f t="shared" si="25"/>
        <v>0</v>
      </c>
      <c r="L163" s="4">
        <f t="shared" si="26"/>
        <v>0</v>
      </c>
      <c r="M163" s="26" t="str">
        <f t="shared" si="27"/>
        <v/>
      </c>
      <c r="N163" s="288">
        <v>0</v>
      </c>
      <c r="O163" s="4">
        <v>0</v>
      </c>
      <c r="P163" s="75">
        <f t="shared" si="28"/>
        <v>0</v>
      </c>
      <c r="Q163" s="75">
        <f t="shared" si="29"/>
        <v>0</v>
      </c>
      <c r="R163" s="75">
        <f t="shared" si="30"/>
        <v>0</v>
      </c>
      <c r="S163" s="4">
        <v>0</v>
      </c>
      <c r="T163" s="4">
        <v>0</v>
      </c>
      <c r="U163" s="4">
        <f t="shared" si="31"/>
        <v>0</v>
      </c>
      <c r="V163" s="4">
        <v>0</v>
      </c>
      <c r="W163" s="49">
        <v>0</v>
      </c>
      <c r="X163" s="4">
        <v>3</v>
      </c>
      <c r="Y163" s="118" t="s">
        <v>19</v>
      </c>
      <c r="Z163" s="118" t="s">
        <v>30</v>
      </c>
      <c r="AA163" s="289">
        <v>8.6957000000000007E-2</v>
      </c>
      <c r="AB163" s="81" t="str">
        <f t="shared" si="32"/>
        <v>Gnd-phepyr</v>
      </c>
    </row>
    <row r="164" spans="1:28" x14ac:dyDescent="0.3">
      <c r="A164" s="15" t="s">
        <v>1</v>
      </c>
      <c r="B164" s="265" t="s">
        <v>264</v>
      </c>
      <c r="C164" s="47">
        <v>-0.65631789216539405</v>
      </c>
      <c r="D164" s="47">
        <v>-0.67771030058786097</v>
      </c>
      <c r="E164" s="47">
        <v>-0.718785873748927</v>
      </c>
      <c r="F164" s="47">
        <v>-0.60743442608210596</v>
      </c>
      <c r="G164" s="47">
        <v>-0.60743442608210596</v>
      </c>
      <c r="H164" s="287">
        <f t="shared" si="22"/>
        <v>0.60743442608210596</v>
      </c>
      <c r="I164" s="4" t="b">
        <f t="shared" si="23"/>
        <v>0</v>
      </c>
      <c r="J164" s="4" t="b">
        <f t="shared" si="24"/>
        <v>1</v>
      </c>
      <c r="K164" s="26">
        <f t="shared" si="25"/>
        <v>0</v>
      </c>
      <c r="L164" s="4">
        <f t="shared" si="26"/>
        <v>0</v>
      </c>
      <c r="M164" s="26" t="str">
        <f t="shared" si="27"/>
        <v/>
      </c>
      <c r="N164" s="288">
        <v>0</v>
      </c>
      <c r="O164" s="4">
        <v>0</v>
      </c>
      <c r="P164" s="75">
        <f t="shared" si="28"/>
        <v>0</v>
      </c>
      <c r="Q164" s="75">
        <f t="shared" si="29"/>
        <v>0</v>
      </c>
      <c r="R164" s="75">
        <f t="shared" si="30"/>
        <v>0</v>
      </c>
      <c r="S164" s="4">
        <v>0</v>
      </c>
      <c r="T164" s="4">
        <v>0</v>
      </c>
      <c r="U164" s="4">
        <f t="shared" si="31"/>
        <v>0</v>
      </c>
      <c r="V164" s="4">
        <v>0</v>
      </c>
      <c r="W164" s="49">
        <v>0</v>
      </c>
      <c r="X164" s="4">
        <v>2</v>
      </c>
      <c r="Y164" s="118" t="s">
        <v>20</v>
      </c>
      <c r="Z164" s="118" t="s">
        <v>30</v>
      </c>
      <c r="AA164" s="289">
        <v>0.35888500000000001</v>
      </c>
      <c r="AB164" s="81" t="str">
        <f t="shared" si="32"/>
        <v>MaeA-dttp</v>
      </c>
    </row>
    <row r="165" spans="1:28" x14ac:dyDescent="0.3">
      <c r="A165" s="15" t="s">
        <v>106</v>
      </c>
      <c r="B165" s="265" t="s">
        <v>252</v>
      </c>
      <c r="C165" s="47">
        <v>-0.78474439801497198</v>
      </c>
      <c r="D165" s="47">
        <v>-0.70064895166580798</v>
      </c>
      <c r="E165" s="47">
        <v>-0.99211611150861401</v>
      </c>
      <c r="F165" s="47">
        <v>-0.60568725240613797</v>
      </c>
      <c r="G165" s="47">
        <v>-0.60568725240613797</v>
      </c>
      <c r="H165" s="287">
        <f t="shared" si="22"/>
        <v>0.60568725240613797</v>
      </c>
      <c r="I165" s="4" t="b">
        <f t="shared" si="23"/>
        <v>0</v>
      </c>
      <c r="J165" s="4" t="b">
        <f t="shared" si="24"/>
        <v>1</v>
      </c>
      <c r="K165" s="26">
        <f t="shared" si="25"/>
        <v>0</v>
      </c>
      <c r="L165" s="4">
        <f t="shared" si="26"/>
        <v>0</v>
      </c>
      <c r="M165" s="26" t="str">
        <f t="shared" si="27"/>
        <v/>
      </c>
      <c r="N165" s="288">
        <v>0</v>
      </c>
      <c r="O165" s="4">
        <v>0</v>
      </c>
      <c r="P165" s="75">
        <f t="shared" si="28"/>
        <v>0</v>
      </c>
      <c r="Q165" s="75">
        <f t="shared" si="29"/>
        <v>0</v>
      </c>
      <c r="R165" s="75">
        <f t="shared" si="30"/>
        <v>0</v>
      </c>
      <c r="S165" s="4">
        <v>0</v>
      </c>
      <c r="T165" s="4">
        <v>0</v>
      </c>
      <c r="U165" s="4">
        <f t="shared" si="31"/>
        <v>0</v>
      </c>
      <c r="V165" s="4">
        <v>0</v>
      </c>
      <c r="W165" s="49">
        <v>0</v>
      </c>
      <c r="X165" s="4">
        <v>3</v>
      </c>
      <c r="Y165" s="118" t="s">
        <v>19</v>
      </c>
      <c r="Z165" s="118" t="s">
        <v>30</v>
      </c>
      <c r="AA165" s="289">
        <v>0.41491400000000001</v>
      </c>
      <c r="AB165" s="81" t="str">
        <f t="shared" si="32"/>
        <v>Acs-udpglcnac</v>
      </c>
    </row>
    <row r="166" spans="1:28" x14ac:dyDescent="0.3">
      <c r="A166" s="15" t="s">
        <v>106</v>
      </c>
      <c r="B166" s="265" t="s">
        <v>222</v>
      </c>
      <c r="C166" s="47">
        <v>-0.67520134531371701</v>
      </c>
      <c r="D166" s="47">
        <v>-0.64852471646218801</v>
      </c>
      <c r="E166" s="47">
        <v>-0.731127893478694</v>
      </c>
      <c r="F166" s="47">
        <v>-0.60369182277344002</v>
      </c>
      <c r="G166" s="47">
        <v>-0.60369182277344002</v>
      </c>
      <c r="H166" s="287">
        <f t="shared" si="22"/>
        <v>0.60369182277344002</v>
      </c>
      <c r="I166" s="4" t="b">
        <f t="shared" si="23"/>
        <v>0</v>
      </c>
      <c r="J166" s="4" t="b">
        <f t="shared" si="24"/>
        <v>1</v>
      </c>
      <c r="K166" s="26">
        <f t="shared" si="25"/>
        <v>0</v>
      </c>
      <c r="L166" s="4">
        <f t="shared" si="26"/>
        <v>0</v>
      </c>
      <c r="M166" s="26" t="str">
        <f t="shared" si="27"/>
        <v/>
      </c>
      <c r="N166" s="288">
        <v>0</v>
      </c>
      <c r="O166" s="4">
        <v>0</v>
      </c>
      <c r="P166" s="75">
        <f t="shared" si="28"/>
        <v>0</v>
      </c>
      <c r="Q166" s="75">
        <f t="shared" si="29"/>
        <v>0</v>
      </c>
      <c r="R166" s="75">
        <f t="shared" si="30"/>
        <v>0</v>
      </c>
      <c r="S166" s="4">
        <v>0</v>
      </c>
      <c r="T166" s="4">
        <v>0</v>
      </c>
      <c r="U166" s="4">
        <f t="shared" si="31"/>
        <v>0</v>
      </c>
      <c r="V166" s="4">
        <v>0</v>
      </c>
      <c r="W166" s="49">
        <v>0</v>
      </c>
      <c r="X166" s="4">
        <v>3</v>
      </c>
      <c r="Y166" s="118" t="s">
        <v>19</v>
      </c>
      <c r="Z166" s="118" t="s">
        <v>30</v>
      </c>
      <c r="AA166" s="289">
        <v>0.15384600000000001</v>
      </c>
      <c r="AB166" s="81" t="str">
        <f t="shared" si="32"/>
        <v>Acs-phepyr</v>
      </c>
    </row>
    <row r="167" spans="1:28" x14ac:dyDescent="0.3">
      <c r="A167" s="15" t="s">
        <v>106</v>
      </c>
      <c r="B167" s="265" t="s">
        <v>264</v>
      </c>
      <c r="C167" s="47">
        <v>-0.65954892683362998</v>
      </c>
      <c r="D167" s="47">
        <v>-0.62400743561292704</v>
      </c>
      <c r="E167" s="47">
        <v>-0.76112595888057</v>
      </c>
      <c r="F167" s="47">
        <v>-0.59887672028924399</v>
      </c>
      <c r="G167" s="47">
        <v>-0.59887672028924399</v>
      </c>
      <c r="H167" s="287">
        <f t="shared" si="22"/>
        <v>0.59887672028924399</v>
      </c>
      <c r="I167" s="4" t="b">
        <f t="shared" si="23"/>
        <v>0</v>
      </c>
      <c r="J167" s="4" t="b">
        <f t="shared" si="24"/>
        <v>1</v>
      </c>
      <c r="K167" s="26">
        <f t="shared" si="25"/>
        <v>0</v>
      </c>
      <c r="L167" s="4">
        <f t="shared" si="26"/>
        <v>0</v>
      </c>
      <c r="M167" s="26" t="str">
        <f t="shared" si="27"/>
        <v/>
      </c>
      <c r="N167" s="288">
        <v>0</v>
      </c>
      <c r="O167" s="4">
        <v>0</v>
      </c>
      <c r="P167" s="75">
        <f t="shared" si="28"/>
        <v>0</v>
      </c>
      <c r="Q167" s="75">
        <f t="shared" si="29"/>
        <v>0</v>
      </c>
      <c r="R167" s="75">
        <f t="shared" si="30"/>
        <v>0</v>
      </c>
      <c r="S167" s="4">
        <v>0</v>
      </c>
      <c r="T167" s="4">
        <v>0</v>
      </c>
      <c r="U167" s="4">
        <f t="shared" si="31"/>
        <v>0</v>
      </c>
      <c r="V167" s="4">
        <v>0</v>
      </c>
      <c r="W167" s="49">
        <v>0</v>
      </c>
      <c r="X167" s="4">
        <v>3</v>
      </c>
      <c r="Y167" s="118" t="s">
        <v>19</v>
      </c>
      <c r="Z167" s="118" t="s">
        <v>30</v>
      </c>
      <c r="AA167" s="289">
        <v>0.64490899999999995</v>
      </c>
      <c r="AB167" s="81" t="str">
        <f t="shared" si="32"/>
        <v>Acs-dttp</v>
      </c>
    </row>
    <row r="168" spans="1:28" x14ac:dyDescent="0.3">
      <c r="A168" s="15" t="s">
        <v>2</v>
      </c>
      <c r="B168" s="265" t="s">
        <v>133</v>
      </c>
      <c r="C168" s="47">
        <v>-0.67984684005345097</v>
      </c>
      <c r="D168" s="47">
        <v>-0.68218904943184699</v>
      </c>
      <c r="E168" s="47">
        <v>-0.69387085447948305</v>
      </c>
      <c r="F168" s="47">
        <v>-0.59611314137860705</v>
      </c>
      <c r="G168" s="47">
        <v>-0.59611314137860705</v>
      </c>
      <c r="H168" s="287">
        <f t="shared" si="22"/>
        <v>0.59611314137860705</v>
      </c>
      <c r="I168" s="4" t="b">
        <f t="shared" si="23"/>
        <v>0</v>
      </c>
      <c r="J168" s="4" t="b">
        <f t="shared" si="24"/>
        <v>1</v>
      </c>
      <c r="K168" s="26">
        <f t="shared" si="25"/>
        <v>0</v>
      </c>
      <c r="L168" s="4">
        <f t="shared" si="26"/>
        <v>0</v>
      </c>
      <c r="M168" s="26" t="str">
        <f t="shared" si="27"/>
        <v/>
      </c>
      <c r="N168" s="288">
        <v>0</v>
      </c>
      <c r="O168" s="4">
        <v>0</v>
      </c>
      <c r="P168" s="75">
        <f t="shared" si="28"/>
        <v>0</v>
      </c>
      <c r="Q168" s="75">
        <f t="shared" si="29"/>
        <v>0</v>
      </c>
      <c r="R168" s="75">
        <f t="shared" si="30"/>
        <v>0</v>
      </c>
      <c r="S168" s="4">
        <v>0</v>
      </c>
      <c r="T168" s="4">
        <v>0</v>
      </c>
      <c r="U168" s="4">
        <f t="shared" si="31"/>
        <v>0</v>
      </c>
      <c r="V168" s="4">
        <v>0</v>
      </c>
      <c r="W168" s="49">
        <v>0</v>
      </c>
      <c r="X168" s="4">
        <v>2</v>
      </c>
      <c r="Y168" s="118" t="s">
        <v>20</v>
      </c>
      <c r="Z168" s="118" t="s">
        <v>30</v>
      </c>
      <c r="AA168" s="289">
        <v>0.538462</v>
      </c>
      <c r="AB168" s="81" t="str">
        <f t="shared" si="32"/>
        <v>PykA-akg</v>
      </c>
    </row>
    <row r="169" spans="1:28" x14ac:dyDescent="0.3">
      <c r="A169" s="15" t="s">
        <v>13</v>
      </c>
      <c r="B169" s="265" t="s">
        <v>197</v>
      </c>
      <c r="C169" s="47">
        <v>-0.91085393850173602</v>
      </c>
      <c r="D169" s="47">
        <v>-0.73407248009677895</v>
      </c>
      <c r="E169" s="47">
        <v>-1.1613401994027199</v>
      </c>
      <c r="F169" s="47">
        <v>-0.59339260947739103</v>
      </c>
      <c r="G169" s="47">
        <v>-0.59339260947739103</v>
      </c>
      <c r="H169" s="287">
        <f t="shared" si="22"/>
        <v>0.59339260947739103</v>
      </c>
      <c r="I169" s="4" t="b">
        <f t="shared" si="23"/>
        <v>0</v>
      </c>
      <c r="J169" s="4" t="b">
        <f t="shared" si="24"/>
        <v>1</v>
      </c>
      <c r="K169" s="26">
        <f t="shared" si="25"/>
        <v>0</v>
      </c>
      <c r="L169" s="4">
        <f t="shared" si="26"/>
        <v>0</v>
      </c>
      <c r="M169" s="26" t="str">
        <f t="shared" si="27"/>
        <v/>
      </c>
      <c r="N169" s="288">
        <v>0</v>
      </c>
      <c r="O169" s="4">
        <v>0</v>
      </c>
      <c r="P169" s="75">
        <f t="shared" si="28"/>
        <v>0</v>
      </c>
      <c r="Q169" s="75">
        <f t="shared" si="29"/>
        <v>0</v>
      </c>
      <c r="R169" s="75">
        <f t="shared" si="30"/>
        <v>0</v>
      </c>
      <c r="S169" s="4">
        <v>0</v>
      </c>
      <c r="T169" s="4">
        <v>0</v>
      </c>
      <c r="U169" s="4">
        <f t="shared" si="31"/>
        <v>0</v>
      </c>
      <c r="V169" s="4">
        <v>1</v>
      </c>
      <c r="W169" s="49">
        <v>0</v>
      </c>
      <c r="X169" s="4">
        <v>2</v>
      </c>
      <c r="Y169" s="118" t="s">
        <v>26</v>
      </c>
      <c r="Z169" s="118" t="s">
        <v>31</v>
      </c>
      <c r="AA169" s="289">
        <v>0</v>
      </c>
      <c r="AB169" s="81" t="str">
        <f t="shared" si="32"/>
        <v>AceA-gdp</v>
      </c>
    </row>
    <row r="170" spans="1:28" x14ac:dyDescent="0.3">
      <c r="A170" s="15" t="s">
        <v>114</v>
      </c>
      <c r="B170" s="265" t="s">
        <v>245</v>
      </c>
      <c r="C170" s="47">
        <v>-0.58886116296713398</v>
      </c>
      <c r="D170" s="47">
        <v>-0.61229512550926601</v>
      </c>
      <c r="E170" s="47">
        <v>-0.62649781091669199</v>
      </c>
      <c r="F170" s="47">
        <v>-0.58750367930082903</v>
      </c>
      <c r="G170" s="47">
        <v>-0.58750367930082903</v>
      </c>
      <c r="H170" s="287">
        <f t="shared" si="22"/>
        <v>0.58750367930082903</v>
      </c>
      <c r="I170" s="4" t="b">
        <f t="shared" si="23"/>
        <v>0</v>
      </c>
      <c r="J170" s="4" t="b">
        <f t="shared" si="24"/>
        <v>1</v>
      </c>
      <c r="K170" s="26">
        <f t="shared" si="25"/>
        <v>0</v>
      </c>
      <c r="L170" s="4">
        <f t="shared" si="26"/>
        <v>0</v>
      </c>
      <c r="M170" s="26" t="str">
        <f t="shared" si="27"/>
        <v/>
      </c>
      <c r="N170" s="288">
        <v>0</v>
      </c>
      <c r="O170" s="4">
        <v>0</v>
      </c>
      <c r="P170" s="75">
        <f t="shared" si="28"/>
        <v>0</v>
      </c>
      <c r="Q170" s="75">
        <f t="shared" si="29"/>
        <v>0</v>
      </c>
      <c r="R170" s="75">
        <f t="shared" si="30"/>
        <v>0</v>
      </c>
      <c r="S170" s="4">
        <v>0</v>
      </c>
      <c r="T170" s="4">
        <v>0</v>
      </c>
      <c r="U170" s="4">
        <f t="shared" si="31"/>
        <v>0</v>
      </c>
      <c r="V170" s="4">
        <v>0</v>
      </c>
      <c r="W170" s="49">
        <v>0</v>
      </c>
      <c r="X170" s="4">
        <v>2</v>
      </c>
      <c r="Y170" s="118" t="s">
        <v>25</v>
      </c>
      <c r="Z170" s="118" t="s">
        <v>30</v>
      </c>
      <c r="AA170" s="289">
        <v>7.4168999999999999E-2</v>
      </c>
      <c r="AB170" s="81" t="str">
        <f t="shared" si="32"/>
        <v>AckA-gluth-o</v>
      </c>
    </row>
    <row r="171" spans="1:28" x14ac:dyDescent="0.3">
      <c r="A171" s="15" t="s">
        <v>13</v>
      </c>
      <c r="B171" s="265" t="s">
        <v>127</v>
      </c>
      <c r="C171" s="47">
        <v>-0.70020723626638004</v>
      </c>
      <c r="D171" s="47">
        <v>-0.76449271683593201</v>
      </c>
      <c r="E171" s="47">
        <v>-0.81513188589160801</v>
      </c>
      <c r="F171" s="47">
        <v>-0.58738674748766595</v>
      </c>
      <c r="G171" s="47">
        <v>-0.58738674748766595</v>
      </c>
      <c r="H171" s="287">
        <f t="shared" si="22"/>
        <v>0.58738674748766595</v>
      </c>
      <c r="I171" s="4" t="b">
        <f t="shared" si="23"/>
        <v>0</v>
      </c>
      <c r="J171" s="4" t="b">
        <f t="shared" si="24"/>
        <v>1</v>
      </c>
      <c r="K171" s="26">
        <f t="shared" si="25"/>
        <v>0</v>
      </c>
      <c r="L171" s="4">
        <f t="shared" si="26"/>
        <v>0</v>
      </c>
      <c r="M171" s="26" t="str">
        <f t="shared" si="27"/>
        <v/>
      </c>
      <c r="N171" s="288">
        <v>0</v>
      </c>
      <c r="O171" s="4">
        <v>0</v>
      </c>
      <c r="P171" s="75">
        <f t="shared" si="28"/>
        <v>0</v>
      </c>
      <c r="Q171" s="75">
        <f t="shared" si="29"/>
        <v>0</v>
      </c>
      <c r="R171" s="75">
        <f t="shared" si="30"/>
        <v>0</v>
      </c>
      <c r="S171" s="4">
        <v>0</v>
      </c>
      <c r="T171" s="4">
        <v>0</v>
      </c>
      <c r="U171" s="4">
        <f t="shared" si="31"/>
        <v>0</v>
      </c>
      <c r="V171" s="4">
        <v>0</v>
      </c>
      <c r="W171" s="49">
        <v>0</v>
      </c>
      <c r="X171" s="4">
        <v>2</v>
      </c>
      <c r="Y171" s="118" t="s">
        <v>26</v>
      </c>
      <c r="Z171" s="118" t="s">
        <v>31</v>
      </c>
      <c r="AA171" s="289">
        <v>0</v>
      </c>
      <c r="AB171" s="81" t="str">
        <f t="shared" si="32"/>
        <v>AceA-fbp</v>
      </c>
    </row>
    <row r="172" spans="1:28" x14ac:dyDescent="0.3">
      <c r="A172" s="15" t="s">
        <v>12</v>
      </c>
      <c r="B172" s="265" t="s">
        <v>165</v>
      </c>
      <c r="C172" s="47">
        <v>-0.62112254074811402</v>
      </c>
      <c r="D172" s="47">
        <v>-0.64598174906022798</v>
      </c>
      <c r="E172" s="47">
        <v>-0.66421510443723897</v>
      </c>
      <c r="F172" s="47">
        <v>-0.58686480196328195</v>
      </c>
      <c r="G172" s="47">
        <v>-0.58686480196328195</v>
      </c>
      <c r="H172" s="287">
        <f t="shared" si="22"/>
        <v>0.58686480196328195</v>
      </c>
      <c r="I172" s="4" t="b">
        <f t="shared" si="23"/>
        <v>0</v>
      </c>
      <c r="J172" s="4" t="b">
        <f t="shared" si="24"/>
        <v>1</v>
      </c>
      <c r="K172" s="26">
        <f t="shared" si="25"/>
        <v>0</v>
      </c>
      <c r="L172" s="4">
        <f t="shared" si="26"/>
        <v>0</v>
      </c>
      <c r="M172" s="26" t="str">
        <f t="shared" si="27"/>
        <v/>
      </c>
      <c r="N172" s="288">
        <v>0</v>
      </c>
      <c r="O172" s="4">
        <v>0</v>
      </c>
      <c r="P172" s="75">
        <f t="shared" si="28"/>
        <v>0</v>
      </c>
      <c r="Q172" s="75">
        <f t="shared" si="29"/>
        <v>0</v>
      </c>
      <c r="R172" s="75">
        <f t="shared" si="30"/>
        <v>0</v>
      </c>
      <c r="S172" s="4">
        <v>0</v>
      </c>
      <c r="T172" s="4">
        <v>0</v>
      </c>
      <c r="U172" s="4">
        <f t="shared" si="31"/>
        <v>0</v>
      </c>
      <c r="V172" s="4">
        <v>0</v>
      </c>
      <c r="W172" s="49">
        <v>0</v>
      </c>
      <c r="X172" s="4">
        <v>2</v>
      </c>
      <c r="Y172" s="118" t="s">
        <v>25</v>
      </c>
      <c r="Z172" s="118" t="s">
        <v>30</v>
      </c>
      <c r="AA172" s="289">
        <v>0.16666700000000001</v>
      </c>
      <c r="AB172" s="81" t="str">
        <f t="shared" si="32"/>
        <v>Pta-bpg</v>
      </c>
    </row>
    <row r="173" spans="1:28" x14ac:dyDescent="0.3">
      <c r="A173" s="15" t="s">
        <v>7</v>
      </c>
      <c r="B173" s="265" t="s">
        <v>262</v>
      </c>
      <c r="C173" s="47">
        <v>-0.72728037245940202</v>
      </c>
      <c r="D173" s="47">
        <v>-0.73875005600692101</v>
      </c>
      <c r="E173" s="47">
        <v>-0.88577984721479996</v>
      </c>
      <c r="F173" s="47">
        <v>-0.58631129150829497</v>
      </c>
      <c r="G173" s="47">
        <v>-0.58631129150829497</v>
      </c>
      <c r="H173" s="287">
        <f t="shared" si="22"/>
        <v>0.58631129150829497</v>
      </c>
      <c r="I173" s="4" t="b">
        <f t="shared" si="23"/>
        <v>0</v>
      </c>
      <c r="J173" s="4" t="b">
        <f t="shared" si="24"/>
        <v>1</v>
      </c>
      <c r="K173" s="26">
        <f t="shared" si="25"/>
        <v>0</v>
      </c>
      <c r="L173" s="4">
        <f t="shared" si="26"/>
        <v>0</v>
      </c>
      <c r="M173" s="26" t="str">
        <f t="shared" si="27"/>
        <v/>
      </c>
      <c r="N173" s="288">
        <v>0</v>
      </c>
      <c r="O173" s="4">
        <v>0</v>
      </c>
      <c r="P173" s="75">
        <f t="shared" si="28"/>
        <v>0</v>
      </c>
      <c r="Q173" s="75">
        <f t="shared" si="29"/>
        <v>0</v>
      </c>
      <c r="R173" s="75">
        <f t="shared" si="30"/>
        <v>0</v>
      </c>
      <c r="S173" s="4">
        <v>0</v>
      </c>
      <c r="T173" s="4">
        <v>0</v>
      </c>
      <c r="U173" s="4">
        <f t="shared" si="31"/>
        <v>0</v>
      </c>
      <c r="V173" s="4">
        <v>0</v>
      </c>
      <c r="W173" s="49">
        <v>0</v>
      </c>
      <c r="X173" s="4">
        <v>2</v>
      </c>
      <c r="Y173" s="118" t="s">
        <v>20</v>
      </c>
      <c r="Z173" s="118" t="s">
        <v>30</v>
      </c>
      <c r="AA173" s="289">
        <v>0.48255799999999999</v>
      </c>
      <c r="AB173" s="81" t="str">
        <f t="shared" si="32"/>
        <v>PykF-dtmp</v>
      </c>
    </row>
    <row r="174" spans="1:28" x14ac:dyDescent="0.3">
      <c r="A174" s="15" t="s">
        <v>58</v>
      </c>
      <c r="B174" s="265" t="s">
        <v>259</v>
      </c>
      <c r="C174" s="47">
        <v>-0.80470779643935697</v>
      </c>
      <c r="D174" s="47">
        <v>-0.85745686295385504</v>
      </c>
      <c r="E174" s="47">
        <v>-1.1000994799564701</v>
      </c>
      <c r="F174" s="47">
        <v>-0.58463107437127604</v>
      </c>
      <c r="G174" s="47">
        <v>-0.58463107437127604</v>
      </c>
      <c r="H174" s="287">
        <f t="shared" si="22"/>
        <v>0.58463107437127604</v>
      </c>
      <c r="I174" s="4" t="b">
        <f t="shared" si="23"/>
        <v>0</v>
      </c>
      <c r="J174" s="4" t="b">
        <f t="shared" si="24"/>
        <v>1</v>
      </c>
      <c r="K174" s="26">
        <f t="shared" si="25"/>
        <v>0</v>
      </c>
      <c r="L174" s="4">
        <f t="shared" si="26"/>
        <v>0</v>
      </c>
      <c r="M174" s="26" t="str">
        <f t="shared" si="27"/>
        <v/>
      </c>
      <c r="N174" s="288">
        <v>0</v>
      </c>
      <c r="O174" s="4">
        <v>0</v>
      </c>
      <c r="P174" s="75">
        <f t="shared" si="28"/>
        <v>0</v>
      </c>
      <c r="Q174" s="75">
        <f t="shared" si="29"/>
        <v>0</v>
      </c>
      <c r="R174" s="75">
        <f t="shared" si="30"/>
        <v>0</v>
      </c>
      <c r="S174" s="4">
        <v>0</v>
      </c>
      <c r="T174" s="4">
        <v>0</v>
      </c>
      <c r="U174" s="4">
        <f t="shared" si="31"/>
        <v>0</v>
      </c>
      <c r="V174" s="4">
        <v>0</v>
      </c>
      <c r="W174" s="49">
        <v>0</v>
      </c>
      <c r="X174" s="4">
        <v>3</v>
      </c>
      <c r="Y174" s="118" t="s">
        <v>19</v>
      </c>
      <c r="Z174" s="118" t="s">
        <v>30</v>
      </c>
      <c r="AA174" s="289">
        <v>0.08</v>
      </c>
      <c r="AB174" s="81" t="str">
        <f t="shared" si="32"/>
        <v>Gnd-acon</v>
      </c>
    </row>
    <row r="175" spans="1:28" x14ac:dyDescent="0.3">
      <c r="A175" s="15" t="s">
        <v>13</v>
      </c>
      <c r="B175" s="265" t="s">
        <v>289</v>
      </c>
      <c r="C175" s="47">
        <v>-4.0203890621376797</v>
      </c>
      <c r="D175" s="47">
        <v>-6.7562827682826301</v>
      </c>
      <c r="E175" s="47">
        <v>-6.7562827682826301</v>
      </c>
      <c r="F175" s="47">
        <v>-0.58350806921826104</v>
      </c>
      <c r="G175" s="47">
        <v>-0.58350806921826104</v>
      </c>
      <c r="H175" s="287">
        <f t="shared" si="22"/>
        <v>0.58350806921826104</v>
      </c>
      <c r="I175" s="4" t="b">
        <f t="shared" si="23"/>
        <v>0</v>
      </c>
      <c r="J175" s="4" t="b">
        <f t="shared" si="24"/>
        <v>1</v>
      </c>
      <c r="K175" s="26">
        <f t="shared" si="25"/>
        <v>0</v>
      </c>
      <c r="L175" s="4">
        <f t="shared" si="26"/>
        <v>0</v>
      </c>
      <c r="M175" s="26" t="str">
        <f t="shared" si="27"/>
        <v/>
      </c>
      <c r="N175" s="288">
        <v>0</v>
      </c>
      <c r="O175" s="4">
        <v>0</v>
      </c>
      <c r="P175" s="75">
        <f t="shared" si="28"/>
        <v>0</v>
      </c>
      <c r="Q175" s="75">
        <f t="shared" si="29"/>
        <v>0</v>
      </c>
      <c r="R175" s="75">
        <f t="shared" si="30"/>
        <v>0</v>
      </c>
      <c r="S175" s="4">
        <v>0</v>
      </c>
      <c r="T175" s="4">
        <v>0</v>
      </c>
      <c r="U175" s="4">
        <f t="shared" si="31"/>
        <v>0</v>
      </c>
      <c r="V175" s="4">
        <v>0</v>
      </c>
      <c r="W175" s="49">
        <v>0</v>
      </c>
      <c r="X175" s="4">
        <v>2</v>
      </c>
      <c r="Y175" s="118" t="s">
        <v>26</v>
      </c>
      <c r="Z175" s="118" t="s">
        <v>31</v>
      </c>
      <c r="AA175" s="289">
        <v>0.25827800000000001</v>
      </c>
      <c r="AB175" s="81" t="str">
        <f t="shared" si="32"/>
        <v>AceA-phe</v>
      </c>
    </row>
    <row r="176" spans="1:28" x14ac:dyDescent="0.3">
      <c r="A176" s="15" t="s">
        <v>1</v>
      </c>
      <c r="B176" s="265" t="s">
        <v>299</v>
      </c>
      <c r="C176" s="47">
        <v>-0.70245658626252505</v>
      </c>
      <c r="D176" s="47">
        <v>-0.79063181310403996</v>
      </c>
      <c r="E176" s="47">
        <v>-1.00712304956016</v>
      </c>
      <c r="F176" s="47">
        <v>-0.57117956500342804</v>
      </c>
      <c r="G176" s="47">
        <v>-0.57117956500342804</v>
      </c>
      <c r="H176" s="287">
        <f t="shared" si="22"/>
        <v>0.57117956500342804</v>
      </c>
      <c r="I176" s="4" t="b">
        <f t="shared" si="23"/>
        <v>0</v>
      </c>
      <c r="J176" s="4" t="b">
        <f t="shared" si="24"/>
        <v>1</v>
      </c>
      <c r="K176" s="26">
        <f t="shared" si="25"/>
        <v>0</v>
      </c>
      <c r="L176" s="4">
        <f t="shared" si="26"/>
        <v>0</v>
      </c>
      <c r="M176" s="26" t="str">
        <f t="shared" si="27"/>
        <v/>
      </c>
      <c r="N176" s="288">
        <v>0</v>
      </c>
      <c r="O176" s="4">
        <v>0</v>
      </c>
      <c r="P176" s="75">
        <f t="shared" si="28"/>
        <v>0</v>
      </c>
      <c r="Q176" s="75">
        <f t="shared" si="29"/>
        <v>0</v>
      </c>
      <c r="R176" s="75">
        <f t="shared" si="30"/>
        <v>0</v>
      </c>
      <c r="S176" s="4">
        <v>0</v>
      </c>
      <c r="T176" s="4">
        <v>0</v>
      </c>
      <c r="U176" s="4">
        <f t="shared" si="31"/>
        <v>0</v>
      </c>
      <c r="V176" s="4">
        <v>0</v>
      </c>
      <c r="W176" s="49">
        <v>0</v>
      </c>
      <c r="X176" s="4">
        <v>2</v>
      </c>
      <c r="Y176" s="118" t="s">
        <v>20</v>
      </c>
      <c r="Z176" s="118" t="s">
        <v>30</v>
      </c>
      <c r="AA176" s="289">
        <v>0.33333299999999999</v>
      </c>
      <c r="AB176" s="81" t="str">
        <f t="shared" si="32"/>
        <v>MaeA-orni</v>
      </c>
    </row>
    <row r="177" spans="1:28" x14ac:dyDescent="0.3">
      <c r="A177" s="15" t="s">
        <v>12</v>
      </c>
      <c r="B177" s="265" t="s">
        <v>94</v>
      </c>
      <c r="C177" s="47">
        <v>-0.72998373391746396</v>
      </c>
      <c r="D177" s="47">
        <v>-0.735363679898417</v>
      </c>
      <c r="E177" s="47">
        <v>-0.93400671006511604</v>
      </c>
      <c r="F177" s="47">
        <v>-0.56930258857105398</v>
      </c>
      <c r="G177" s="47">
        <v>-0.56930258857105398</v>
      </c>
      <c r="H177" s="287">
        <f t="shared" si="22"/>
        <v>0.56930258857105398</v>
      </c>
      <c r="I177" s="4" t="b">
        <f t="shared" si="23"/>
        <v>0</v>
      </c>
      <c r="J177" s="4" t="b">
        <f t="shared" si="24"/>
        <v>1</v>
      </c>
      <c r="K177" s="26">
        <f t="shared" si="25"/>
        <v>0</v>
      </c>
      <c r="L177" s="4">
        <f t="shared" si="26"/>
        <v>0</v>
      </c>
      <c r="M177" s="26" t="str">
        <f t="shared" si="27"/>
        <v/>
      </c>
      <c r="N177" s="288">
        <v>0</v>
      </c>
      <c r="O177" s="4">
        <v>0</v>
      </c>
      <c r="P177" s="75">
        <f t="shared" si="28"/>
        <v>0</v>
      </c>
      <c r="Q177" s="75">
        <f t="shared" si="29"/>
        <v>0</v>
      </c>
      <c r="R177" s="75">
        <f t="shared" si="30"/>
        <v>0</v>
      </c>
      <c r="S177" s="4">
        <v>0</v>
      </c>
      <c r="T177" s="4">
        <v>0</v>
      </c>
      <c r="U177" s="4">
        <f t="shared" si="31"/>
        <v>0</v>
      </c>
      <c r="V177" s="4">
        <v>0</v>
      </c>
      <c r="W177" s="49">
        <v>0</v>
      </c>
      <c r="X177" s="4">
        <v>2</v>
      </c>
      <c r="Y177" s="118" t="s">
        <v>25</v>
      </c>
      <c r="Z177" s="118" t="s">
        <v>30</v>
      </c>
      <c r="AA177" s="289">
        <v>3.5714000000000003E-2</v>
      </c>
      <c r="AB177" s="81" t="str">
        <f t="shared" si="32"/>
        <v>Pta-oaa</v>
      </c>
    </row>
    <row r="178" spans="1:28" x14ac:dyDescent="0.3">
      <c r="A178" s="15" t="s">
        <v>58</v>
      </c>
      <c r="B178" s="265" t="s">
        <v>113</v>
      </c>
      <c r="C178" s="47">
        <v>-0.74241208817864301</v>
      </c>
      <c r="D178" s="47">
        <v>-0.75889762299881702</v>
      </c>
      <c r="E178" s="47">
        <v>-0.91774172042227598</v>
      </c>
      <c r="F178" s="47">
        <v>-0.56561842847268395</v>
      </c>
      <c r="G178" s="47">
        <v>-0.56561842847268395</v>
      </c>
      <c r="H178" s="287">
        <f t="shared" si="22"/>
        <v>0.56561842847268395</v>
      </c>
      <c r="I178" s="4" t="b">
        <f t="shared" si="23"/>
        <v>0</v>
      </c>
      <c r="J178" s="4" t="b">
        <f t="shared" si="24"/>
        <v>1</v>
      </c>
      <c r="K178" s="26">
        <f t="shared" si="25"/>
        <v>0</v>
      </c>
      <c r="L178" s="4">
        <f t="shared" si="26"/>
        <v>0</v>
      </c>
      <c r="M178" s="26" t="str">
        <f t="shared" si="27"/>
        <v/>
      </c>
      <c r="N178" s="288">
        <v>0</v>
      </c>
      <c r="O178" s="4">
        <v>0</v>
      </c>
      <c r="P178" s="75">
        <f t="shared" si="28"/>
        <v>0</v>
      </c>
      <c r="Q178" s="75">
        <f t="shared" si="29"/>
        <v>0</v>
      </c>
      <c r="R178" s="75">
        <f t="shared" si="30"/>
        <v>0</v>
      </c>
      <c r="S178" s="4">
        <v>0</v>
      </c>
      <c r="T178" s="4">
        <v>0</v>
      </c>
      <c r="U178" s="4">
        <f t="shared" si="31"/>
        <v>0</v>
      </c>
      <c r="V178" s="4">
        <v>0</v>
      </c>
      <c r="W178" s="49">
        <v>0</v>
      </c>
      <c r="X178" s="4">
        <v>3</v>
      </c>
      <c r="Y178" s="118" t="s">
        <v>19</v>
      </c>
      <c r="Z178" s="118" t="s">
        <v>30</v>
      </c>
      <c r="AA178" s="289">
        <v>0.466667</v>
      </c>
      <c r="AB178" s="81" t="str">
        <f t="shared" si="32"/>
        <v>Gnd-gap</v>
      </c>
    </row>
    <row r="179" spans="1:28" x14ac:dyDescent="0.3">
      <c r="A179" s="15" t="s">
        <v>13</v>
      </c>
      <c r="B179" s="265" t="s">
        <v>105</v>
      </c>
      <c r="C179" s="47">
        <v>-0.67415755236735997</v>
      </c>
      <c r="D179" s="47">
        <v>-0.65805227246514297</v>
      </c>
      <c r="E179" s="47">
        <v>-0.79512886124398396</v>
      </c>
      <c r="F179" s="47">
        <v>-0.56146937311302603</v>
      </c>
      <c r="G179" s="47">
        <v>-0.56146937311302603</v>
      </c>
      <c r="H179" s="287">
        <f t="shared" si="22"/>
        <v>0.56146937311302603</v>
      </c>
      <c r="I179" s="4" t="b">
        <f t="shared" si="23"/>
        <v>0</v>
      </c>
      <c r="J179" s="4" t="b">
        <f t="shared" si="24"/>
        <v>0</v>
      </c>
      <c r="K179" s="26">
        <f t="shared" si="25"/>
        <v>0</v>
      </c>
      <c r="L179" s="4">
        <f t="shared" si="26"/>
        <v>0</v>
      </c>
      <c r="M179" s="26" t="str">
        <f t="shared" si="27"/>
        <v/>
      </c>
      <c r="N179" s="288">
        <v>0</v>
      </c>
      <c r="O179" s="4">
        <v>0</v>
      </c>
      <c r="P179" s="75">
        <f t="shared" si="28"/>
        <v>0</v>
      </c>
      <c r="Q179" s="75">
        <f t="shared" si="29"/>
        <v>0</v>
      </c>
      <c r="R179" s="75">
        <f t="shared" si="30"/>
        <v>0</v>
      </c>
      <c r="S179" s="4">
        <v>0</v>
      </c>
      <c r="T179" s="4">
        <v>0</v>
      </c>
      <c r="U179" s="4">
        <f t="shared" si="31"/>
        <v>0</v>
      </c>
      <c r="V179" s="4">
        <v>0</v>
      </c>
      <c r="W179" s="49">
        <v>0</v>
      </c>
      <c r="X179" s="4">
        <v>2</v>
      </c>
      <c r="Y179" s="118" t="s">
        <v>26</v>
      </c>
      <c r="Z179" s="118" t="s">
        <v>31</v>
      </c>
      <c r="AA179" s="289">
        <v>0.29770999999999997</v>
      </c>
      <c r="AB179" s="81" t="str">
        <f t="shared" si="32"/>
        <v>AceA-2pg</v>
      </c>
    </row>
    <row r="180" spans="1:28" x14ac:dyDescent="0.3">
      <c r="A180" s="15" t="s">
        <v>12</v>
      </c>
      <c r="B180" s="265" t="s">
        <v>67</v>
      </c>
      <c r="C180" s="47">
        <v>-0.61145589997204097</v>
      </c>
      <c r="D180" s="47">
        <v>-0.64824835603217301</v>
      </c>
      <c r="E180" s="47">
        <v>-0.65963511633397898</v>
      </c>
      <c r="F180" s="47">
        <v>-0.559222046894153</v>
      </c>
      <c r="G180" s="47">
        <v>-0.559222046894153</v>
      </c>
      <c r="H180" s="287">
        <f t="shared" si="22"/>
        <v>0.559222046894153</v>
      </c>
      <c r="I180" s="4" t="b">
        <f t="shared" si="23"/>
        <v>0</v>
      </c>
      <c r="J180" s="4" t="b">
        <f t="shared" si="24"/>
        <v>0</v>
      </c>
      <c r="K180" s="26">
        <f t="shared" si="25"/>
        <v>0</v>
      </c>
      <c r="L180" s="4">
        <f t="shared" si="26"/>
        <v>0</v>
      </c>
      <c r="M180" s="26" t="str">
        <f t="shared" si="27"/>
        <v/>
      </c>
      <c r="N180" s="288">
        <v>0</v>
      </c>
      <c r="O180" s="4">
        <v>0</v>
      </c>
      <c r="P180" s="75">
        <f t="shared" si="28"/>
        <v>0</v>
      </c>
      <c r="Q180" s="75">
        <f t="shared" si="29"/>
        <v>0</v>
      </c>
      <c r="R180" s="75">
        <f t="shared" si="30"/>
        <v>0</v>
      </c>
      <c r="S180" s="4">
        <v>0</v>
      </c>
      <c r="T180" s="4">
        <v>0</v>
      </c>
      <c r="U180" s="4">
        <f t="shared" si="31"/>
        <v>0</v>
      </c>
      <c r="V180" s="4">
        <v>0</v>
      </c>
      <c r="W180" s="49">
        <v>0</v>
      </c>
      <c r="X180" s="4">
        <v>2</v>
      </c>
      <c r="Y180" s="118" t="s">
        <v>25</v>
      </c>
      <c r="Z180" s="118" t="s">
        <v>30</v>
      </c>
      <c r="AA180" s="289">
        <v>0.17647099999999999</v>
      </c>
      <c r="AB180" s="81" t="str">
        <f t="shared" si="32"/>
        <v>Pta-ru5p</v>
      </c>
    </row>
    <row r="181" spans="1:28" x14ac:dyDescent="0.3">
      <c r="A181" s="15" t="s">
        <v>1</v>
      </c>
      <c r="B181" s="265" t="s">
        <v>214</v>
      </c>
      <c r="C181" s="47">
        <v>-0.72237308840203995</v>
      </c>
      <c r="D181" s="47">
        <v>-0.70869352085395099</v>
      </c>
      <c r="E181" s="47">
        <v>-0.876685995468515</v>
      </c>
      <c r="F181" s="47">
        <v>-0.55783669314498296</v>
      </c>
      <c r="G181" s="47">
        <v>-0.55783669314498296</v>
      </c>
      <c r="H181" s="287">
        <f t="shared" si="22"/>
        <v>0.55783669314498296</v>
      </c>
      <c r="I181" s="4" t="b">
        <f t="shared" si="23"/>
        <v>0</v>
      </c>
      <c r="J181" s="4" t="b">
        <f t="shared" si="24"/>
        <v>0</v>
      </c>
      <c r="K181" s="26">
        <f t="shared" si="25"/>
        <v>0</v>
      </c>
      <c r="L181" s="4">
        <f t="shared" si="26"/>
        <v>0</v>
      </c>
      <c r="M181" s="26" t="str">
        <f t="shared" si="27"/>
        <v/>
      </c>
      <c r="N181" s="288">
        <v>0</v>
      </c>
      <c r="O181" s="4">
        <v>0</v>
      </c>
      <c r="P181" s="75">
        <f t="shared" si="28"/>
        <v>0</v>
      </c>
      <c r="Q181" s="75">
        <f t="shared" si="29"/>
        <v>0</v>
      </c>
      <c r="R181" s="75">
        <f t="shared" si="30"/>
        <v>0</v>
      </c>
      <c r="S181" s="4">
        <v>0</v>
      </c>
      <c r="T181" s="4">
        <v>0</v>
      </c>
      <c r="U181" s="4">
        <f t="shared" si="31"/>
        <v>0</v>
      </c>
      <c r="V181" s="4">
        <v>0</v>
      </c>
      <c r="W181" s="49">
        <v>0</v>
      </c>
      <c r="X181" s="4">
        <v>2</v>
      </c>
      <c r="Y181" s="118" t="s">
        <v>20</v>
      </c>
      <c r="Z181" s="118" t="s">
        <v>30</v>
      </c>
      <c r="AA181" s="289">
        <v>0.48374</v>
      </c>
      <c r="AB181" s="81" t="str">
        <f t="shared" si="32"/>
        <v>MaeA-imp</v>
      </c>
    </row>
    <row r="182" spans="1:28" x14ac:dyDescent="0.3">
      <c r="A182" s="15" t="s">
        <v>8</v>
      </c>
      <c r="B182" s="265" t="s">
        <v>271</v>
      </c>
      <c r="C182" s="47">
        <v>-0.60408374574022095</v>
      </c>
      <c r="D182" s="47">
        <v>-0.65083579100478295</v>
      </c>
      <c r="E182" s="47">
        <v>-0.69166950851335995</v>
      </c>
      <c r="F182" s="47">
        <v>-0.54499562422668701</v>
      </c>
      <c r="G182" s="47">
        <v>-0.54499562422668701</v>
      </c>
      <c r="H182" s="287">
        <f t="shared" si="22"/>
        <v>0.54499562422668701</v>
      </c>
      <c r="I182" s="4" t="b">
        <f t="shared" si="23"/>
        <v>0</v>
      </c>
      <c r="J182" s="4" t="b">
        <f t="shared" si="24"/>
        <v>0</v>
      </c>
      <c r="K182" s="26">
        <f t="shared" si="25"/>
        <v>0</v>
      </c>
      <c r="L182" s="4">
        <f t="shared" si="26"/>
        <v>0</v>
      </c>
      <c r="M182" s="26" t="str">
        <f t="shared" si="27"/>
        <v/>
      </c>
      <c r="N182" s="288">
        <v>0</v>
      </c>
      <c r="O182" s="4">
        <v>0</v>
      </c>
      <c r="P182" s="75">
        <f t="shared" si="28"/>
        <v>0</v>
      </c>
      <c r="Q182" s="75">
        <f t="shared" si="29"/>
        <v>0</v>
      </c>
      <c r="R182" s="75">
        <f t="shared" si="30"/>
        <v>0</v>
      </c>
      <c r="S182" s="4">
        <v>0</v>
      </c>
      <c r="T182" s="4">
        <v>0</v>
      </c>
      <c r="U182" s="4">
        <f t="shared" si="31"/>
        <v>0</v>
      </c>
      <c r="V182" s="4">
        <v>0</v>
      </c>
      <c r="W182" s="49">
        <v>0</v>
      </c>
      <c r="X182" s="4">
        <v>2</v>
      </c>
      <c r="Y182" s="118" t="s">
        <v>24</v>
      </c>
      <c r="Z182" s="118" t="s">
        <v>31</v>
      </c>
      <c r="AA182" s="289">
        <v>0.35416700000000001</v>
      </c>
      <c r="AB182" s="81" t="str">
        <f t="shared" si="32"/>
        <v>Eno-f1p</v>
      </c>
    </row>
    <row r="183" spans="1:28" x14ac:dyDescent="0.3">
      <c r="A183" s="15" t="s">
        <v>114</v>
      </c>
      <c r="B183" s="265" t="s">
        <v>133</v>
      </c>
      <c r="C183" s="47">
        <v>-0.77515690847926699</v>
      </c>
      <c r="D183" s="47">
        <v>-0.68221747887383399</v>
      </c>
      <c r="E183" s="47">
        <v>-0.97017114108475899</v>
      </c>
      <c r="F183" s="47">
        <v>-0.53908829643068501</v>
      </c>
      <c r="G183" s="47">
        <v>-0.53908829643068501</v>
      </c>
      <c r="H183" s="287">
        <f t="shared" si="22"/>
        <v>0.53908829643068501</v>
      </c>
      <c r="I183" s="4" t="b">
        <f t="shared" si="23"/>
        <v>0</v>
      </c>
      <c r="J183" s="4" t="b">
        <f t="shared" si="24"/>
        <v>0</v>
      </c>
      <c r="K183" s="26">
        <f t="shared" si="25"/>
        <v>0</v>
      </c>
      <c r="L183" s="4">
        <f t="shared" si="26"/>
        <v>0</v>
      </c>
      <c r="M183" s="26" t="str">
        <f t="shared" si="27"/>
        <v/>
      </c>
      <c r="N183" s="288">
        <v>0</v>
      </c>
      <c r="O183" s="4">
        <v>0</v>
      </c>
      <c r="P183" s="75">
        <f t="shared" si="28"/>
        <v>0</v>
      </c>
      <c r="Q183" s="75">
        <f t="shared" si="29"/>
        <v>0</v>
      </c>
      <c r="R183" s="75">
        <f t="shared" si="30"/>
        <v>0</v>
      </c>
      <c r="S183" s="4">
        <v>0</v>
      </c>
      <c r="T183" s="4">
        <v>0</v>
      </c>
      <c r="U183" s="4">
        <f t="shared" si="31"/>
        <v>0</v>
      </c>
      <c r="V183" s="4">
        <v>0</v>
      </c>
      <c r="W183" s="49">
        <v>0</v>
      </c>
      <c r="X183" s="4">
        <v>2</v>
      </c>
      <c r="Y183" s="118" t="s">
        <v>25</v>
      </c>
      <c r="Z183" s="118" t="s">
        <v>30</v>
      </c>
      <c r="AA183" s="289">
        <v>0.2</v>
      </c>
      <c r="AB183" s="81" t="str">
        <f t="shared" si="32"/>
        <v>AckA-akg</v>
      </c>
    </row>
    <row r="184" spans="1:28" x14ac:dyDescent="0.3">
      <c r="A184" s="15" t="s">
        <v>1</v>
      </c>
      <c r="B184" s="265" t="s">
        <v>297</v>
      </c>
      <c r="C184" s="47">
        <v>-0.65645178954793404</v>
      </c>
      <c r="D184" s="47">
        <v>-0.59511696841408301</v>
      </c>
      <c r="E184" s="47">
        <v>-0.76637620677839002</v>
      </c>
      <c r="F184" s="47">
        <v>-0.53613408922473205</v>
      </c>
      <c r="G184" s="47">
        <v>-0.53613408922473205</v>
      </c>
      <c r="H184" s="287">
        <f t="shared" si="22"/>
        <v>0.53613408922473205</v>
      </c>
      <c r="I184" s="4" t="b">
        <f t="shared" si="23"/>
        <v>0</v>
      </c>
      <c r="J184" s="4" t="b">
        <f t="shared" si="24"/>
        <v>0</v>
      </c>
      <c r="K184" s="26">
        <f t="shared" si="25"/>
        <v>0</v>
      </c>
      <c r="L184" s="4">
        <f t="shared" si="26"/>
        <v>0</v>
      </c>
      <c r="M184" s="26" t="str">
        <f t="shared" si="27"/>
        <v/>
      </c>
      <c r="N184" s="288">
        <v>0</v>
      </c>
      <c r="O184" s="4">
        <v>0</v>
      </c>
      <c r="P184" s="75">
        <f t="shared" si="28"/>
        <v>0</v>
      </c>
      <c r="Q184" s="75">
        <f t="shared" si="29"/>
        <v>0</v>
      </c>
      <c r="R184" s="75">
        <f t="shared" si="30"/>
        <v>0</v>
      </c>
      <c r="S184" s="4">
        <v>0</v>
      </c>
      <c r="T184" s="4">
        <v>0</v>
      </c>
      <c r="U184" s="4">
        <f t="shared" si="31"/>
        <v>0</v>
      </c>
      <c r="V184" s="4">
        <v>0</v>
      </c>
      <c r="W184" s="49">
        <v>0</v>
      </c>
      <c r="X184" s="4">
        <v>2</v>
      </c>
      <c r="Y184" s="118" t="s">
        <v>20</v>
      </c>
      <c r="Z184" s="118" t="s">
        <v>30</v>
      </c>
      <c r="AA184" s="289">
        <v>0.13333300000000001</v>
      </c>
      <c r="AB184" s="81" t="str">
        <f t="shared" si="32"/>
        <v>MaeA-shik</v>
      </c>
    </row>
    <row r="185" spans="1:28" x14ac:dyDescent="0.3">
      <c r="A185" s="15" t="s">
        <v>15</v>
      </c>
      <c r="B185" s="265" t="s">
        <v>117</v>
      </c>
      <c r="C185" s="47">
        <v>-0.55293584874123802</v>
      </c>
      <c r="D185" s="47">
        <v>-0.55498723013152296</v>
      </c>
      <c r="E185" s="47">
        <v>-0.57907284865583597</v>
      </c>
      <c r="F185" s="47">
        <v>-0.53129712408642304</v>
      </c>
      <c r="G185" s="47">
        <v>-0.53129712408642304</v>
      </c>
      <c r="H185" s="287">
        <f t="shared" si="22"/>
        <v>0.53129712408642304</v>
      </c>
      <c r="I185" s="4" t="b">
        <f t="shared" si="23"/>
        <v>0</v>
      </c>
      <c r="J185" s="4" t="b">
        <f t="shared" si="24"/>
        <v>0</v>
      </c>
      <c r="K185" s="26">
        <f t="shared" si="25"/>
        <v>0</v>
      </c>
      <c r="L185" s="4">
        <f t="shared" si="26"/>
        <v>0</v>
      </c>
      <c r="M185" s="26" t="str">
        <f t="shared" si="27"/>
        <v/>
      </c>
      <c r="N185" s="288">
        <v>0</v>
      </c>
      <c r="O185" s="4">
        <v>0</v>
      </c>
      <c r="P185" s="75">
        <f t="shared" si="28"/>
        <v>0</v>
      </c>
      <c r="Q185" s="75">
        <f t="shared" si="29"/>
        <v>0</v>
      </c>
      <c r="R185" s="75">
        <f t="shared" si="30"/>
        <v>0</v>
      </c>
      <c r="S185" s="4">
        <v>0</v>
      </c>
      <c r="T185" s="4">
        <v>0</v>
      </c>
      <c r="U185" s="4">
        <f t="shared" si="31"/>
        <v>0</v>
      </c>
      <c r="V185" s="4">
        <v>0</v>
      </c>
      <c r="W185" s="49">
        <v>0</v>
      </c>
      <c r="X185" s="4">
        <v>2</v>
      </c>
      <c r="Y185" s="118" t="s">
        <v>28</v>
      </c>
      <c r="Z185" s="118" t="s">
        <v>30</v>
      </c>
      <c r="AA185" s="289">
        <v>0.230769</v>
      </c>
      <c r="AB185" s="81" t="str">
        <f t="shared" si="32"/>
        <v>PckA-acp</v>
      </c>
    </row>
    <row r="186" spans="1:28" x14ac:dyDescent="0.3">
      <c r="A186" s="15" t="s">
        <v>106</v>
      </c>
      <c r="B186" s="265" t="s">
        <v>113</v>
      </c>
      <c r="C186" s="47">
        <v>-1.09950904975939</v>
      </c>
      <c r="D186" s="47">
        <v>-1.2152643532657701</v>
      </c>
      <c r="E186" s="47">
        <v>-1.5006654967105999</v>
      </c>
      <c r="F186" s="47">
        <v>-0.52479911626638998</v>
      </c>
      <c r="G186" s="47">
        <v>-0.52479911626638998</v>
      </c>
      <c r="H186" s="287">
        <f t="shared" si="22"/>
        <v>0.52479911626638998</v>
      </c>
      <c r="I186" s="4" t="b">
        <f t="shared" si="23"/>
        <v>0</v>
      </c>
      <c r="J186" s="4" t="b">
        <f t="shared" si="24"/>
        <v>0</v>
      </c>
      <c r="K186" s="26">
        <f t="shared" si="25"/>
        <v>0</v>
      </c>
      <c r="L186" s="4">
        <f t="shared" si="26"/>
        <v>0</v>
      </c>
      <c r="M186" s="26" t="str">
        <f t="shared" si="27"/>
        <v/>
      </c>
      <c r="N186" s="288">
        <v>0</v>
      </c>
      <c r="O186" s="4">
        <v>0</v>
      </c>
      <c r="P186" s="75">
        <f t="shared" si="28"/>
        <v>0</v>
      </c>
      <c r="Q186" s="75">
        <f t="shared" si="29"/>
        <v>0</v>
      </c>
      <c r="R186" s="75">
        <f t="shared" si="30"/>
        <v>0</v>
      </c>
      <c r="S186" s="4">
        <v>0</v>
      </c>
      <c r="T186" s="4">
        <v>0</v>
      </c>
      <c r="U186" s="4">
        <f t="shared" si="31"/>
        <v>0</v>
      </c>
      <c r="V186" s="4">
        <v>0</v>
      </c>
      <c r="W186" s="49">
        <v>0</v>
      </c>
      <c r="X186" s="4">
        <v>3</v>
      </c>
      <c r="Y186" s="118" t="s">
        <v>19</v>
      </c>
      <c r="Z186" s="118" t="s">
        <v>30</v>
      </c>
      <c r="AA186" s="289">
        <v>0.25</v>
      </c>
      <c r="AB186" s="81" t="str">
        <f t="shared" si="32"/>
        <v>Acs-gap</v>
      </c>
    </row>
    <row r="187" spans="1:28" x14ac:dyDescent="0.3">
      <c r="A187" s="15" t="s">
        <v>2</v>
      </c>
      <c r="B187" s="265" t="s">
        <v>100</v>
      </c>
      <c r="C187" s="47">
        <v>-0.62253499016435598</v>
      </c>
      <c r="D187" s="47">
        <v>-0.62035133805587295</v>
      </c>
      <c r="E187" s="47">
        <v>-0.70784671332655102</v>
      </c>
      <c r="F187" s="47">
        <v>-0.52473225358701703</v>
      </c>
      <c r="G187" s="47">
        <v>-0.52473225358701703</v>
      </c>
      <c r="H187" s="287">
        <f t="shared" si="22"/>
        <v>0.52473225358701703</v>
      </c>
      <c r="I187" s="4" t="b">
        <f t="shared" si="23"/>
        <v>0</v>
      </c>
      <c r="J187" s="4" t="b">
        <f t="shared" si="24"/>
        <v>0</v>
      </c>
      <c r="K187" s="26">
        <f t="shared" si="25"/>
        <v>0</v>
      </c>
      <c r="L187" s="4">
        <f t="shared" si="26"/>
        <v>0</v>
      </c>
      <c r="M187" s="26" t="str">
        <f t="shared" si="27"/>
        <v/>
      </c>
      <c r="N187" s="288">
        <v>0</v>
      </c>
      <c r="O187" s="4">
        <v>0</v>
      </c>
      <c r="P187" s="75">
        <f t="shared" si="28"/>
        <v>0</v>
      </c>
      <c r="Q187" s="75">
        <f t="shared" si="29"/>
        <v>0</v>
      </c>
      <c r="R187" s="75">
        <f t="shared" si="30"/>
        <v>0</v>
      </c>
      <c r="S187" s="4">
        <v>0</v>
      </c>
      <c r="T187" s="4">
        <v>0</v>
      </c>
      <c r="U187" s="4">
        <f t="shared" si="31"/>
        <v>0</v>
      </c>
      <c r="V187" s="4">
        <v>0</v>
      </c>
      <c r="W187" s="49">
        <v>0</v>
      </c>
      <c r="X187" s="4">
        <v>2</v>
      </c>
      <c r="Y187" s="118" t="s">
        <v>20</v>
      </c>
      <c r="Z187" s="118" t="s">
        <v>30</v>
      </c>
      <c r="AA187" s="289">
        <v>0.57370500000000002</v>
      </c>
      <c r="AB187" s="81" t="str">
        <f t="shared" si="32"/>
        <v>PykA-coa</v>
      </c>
    </row>
    <row r="188" spans="1:28" x14ac:dyDescent="0.3">
      <c r="A188" s="15" t="s">
        <v>114</v>
      </c>
      <c r="B188" s="265" t="s">
        <v>102</v>
      </c>
      <c r="C188" s="47">
        <v>-0.54208559304165904</v>
      </c>
      <c r="D188" s="47">
        <v>-0.53091436498498501</v>
      </c>
      <c r="E188" s="47">
        <v>-0.59337845193163796</v>
      </c>
      <c r="F188" s="47">
        <v>-0.52347117769984097</v>
      </c>
      <c r="G188" s="47">
        <v>-0.52347117769984097</v>
      </c>
      <c r="H188" s="287">
        <f t="shared" si="22"/>
        <v>0.52347117769984097</v>
      </c>
      <c r="I188" s="4" t="b">
        <f t="shared" si="23"/>
        <v>0</v>
      </c>
      <c r="J188" s="4" t="b">
        <f t="shared" si="24"/>
        <v>0</v>
      </c>
      <c r="K188" s="26">
        <f t="shared" si="25"/>
        <v>0</v>
      </c>
      <c r="L188" s="4">
        <f t="shared" si="26"/>
        <v>0</v>
      </c>
      <c r="M188" s="26" t="str">
        <f t="shared" si="27"/>
        <v/>
      </c>
      <c r="N188" s="288">
        <v>0</v>
      </c>
      <c r="O188" s="4">
        <v>0</v>
      </c>
      <c r="P188" s="75">
        <f t="shared" si="28"/>
        <v>0</v>
      </c>
      <c r="Q188" s="75">
        <f t="shared" si="29"/>
        <v>0</v>
      </c>
      <c r="R188" s="75">
        <f t="shared" si="30"/>
        <v>0</v>
      </c>
      <c r="S188" s="4">
        <v>0</v>
      </c>
      <c r="T188" s="4">
        <v>0</v>
      </c>
      <c r="U188" s="4">
        <f t="shared" si="31"/>
        <v>0</v>
      </c>
      <c r="V188" s="4">
        <v>0</v>
      </c>
      <c r="W188" s="49">
        <v>0</v>
      </c>
      <c r="X188" s="4">
        <v>2</v>
      </c>
      <c r="Y188" s="118" t="s">
        <v>25</v>
      </c>
      <c r="Z188" s="118" t="s">
        <v>30</v>
      </c>
      <c r="AA188" s="289">
        <v>0.23966899999999999</v>
      </c>
      <c r="AB188" s="81" t="str">
        <f t="shared" si="32"/>
        <v>AckA-icit</v>
      </c>
    </row>
    <row r="189" spans="1:28" x14ac:dyDescent="0.3">
      <c r="A189" s="15" t="s">
        <v>92</v>
      </c>
      <c r="B189" s="265" t="s">
        <v>231</v>
      </c>
      <c r="C189" s="47">
        <v>-0.52824710341470404</v>
      </c>
      <c r="D189" s="47">
        <v>-0.52732443433462695</v>
      </c>
      <c r="E189" s="47">
        <v>-0.53617535191689303</v>
      </c>
      <c r="F189" s="47">
        <v>-0.52072169951038005</v>
      </c>
      <c r="G189" s="47">
        <v>-0.52072169951038005</v>
      </c>
      <c r="H189" s="287">
        <f t="shared" si="22"/>
        <v>0.52072169951038005</v>
      </c>
      <c r="I189" s="4" t="b">
        <f t="shared" si="23"/>
        <v>0</v>
      </c>
      <c r="J189" s="4" t="b">
        <f t="shared" si="24"/>
        <v>0</v>
      </c>
      <c r="K189" s="26">
        <f t="shared" si="25"/>
        <v>0</v>
      </c>
      <c r="L189" s="4">
        <f t="shared" si="26"/>
        <v>0</v>
      </c>
      <c r="M189" s="26" t="str">
        <f t="shared" si="27"/>
        <v/>
      </c>
      <c r="N189" s="288">
        <v>0</v>
      </c>
      <c r="O189" s="4">
        <v>0</v>
      </c>
      <c r="P189" s="75">
        <f t="shared" si="28"/>
        <v>0</v>
      </c>
      <c r="Q189" s="75">
        <f t="shared" si="29"/>
        <v>0</v>
      </c>
      <c r="R189" s="75">
        <f t="shared" si="30"/>
        <v>0</v>
      </c>
      <c r="S189" s="4">
        <v>0</v>
      </c>
      <c r="T189" s="4">
        <v>0</v>
      </c>
      <c r="U189" s="4">
        <f t="shared" si="31"/>
        <v>0</v>
      </c>
      <c r="V189" s="4">
        <v>0</v>
      </c>
      <c r="W189" s="49">
        <v>0</v>
      </c>
      <c r="X189" s="4">
        <v>1</v>
      </c>
      <c r="Y189" s="118" t="s">
        <v>22</v>
      </c>
      <c r="Z189" s="118" t="s">
        <v>30</v>
      </c>
      <c r="AA189" s="289">
        <v>0.23966899999999999</v>
      </c>
      <c r="AB189" s="81" t="str">
        <f t="shared" si="32"/>
        <v>Ppc-hcys</v>
      </c>
    </row>
    <row r="190" spans="1:28" x14ac:dyDescent="0.3">
      <c r="A190" s="15" t="s">
        <v>16</v>
      </c>
      <c r="B190" s="265" t="s">
        <v>85</v>
      </c>
      <c r="C190" s="47">
        <v>-0.83410481035175499</v>
      </c>
      <c r="D190" s="47">
        <v>-0.92277818825210101</v>
      </c>
      <c r="E190" s="47">
        <v>-1.06315725811295</v>
      </c>
      <c r="F190" s="47">
        <v>-0.52042422513796505</v>
      </c>
      <c r="G190" s="47">
        <v>-0.52042422513796505</v>
      </c>
      <c r="H190" s="287">
        <f t="shared" si="22"/>
        <v>0.52042422513796505</v>
      </c>
      <c r="I190" s="4" t="b">
        <f t="shared" si="23"/>
        <v>0</v>
      </c>
      <c r="J190" s="4" t="b">
        <f t="shared" si="24"/>
        <v>0</v>
      </c>
      <c r="K190" s="26">
        <f t="shared" si="25"/>
        <v>0</v>
      </c>
      <c r="L190" s="4">
        <f t="shared" si="26"/>
        <v>0</v>
      </c>
      <c r="M190" s="26" t="str">
        <f t="shared" si="27"/>
        <v/>
      </c>
      <c r="N190" s="288">
        <v>0</v>
      </c>
      <c r="O190" s="4">
        <v>0</v>
      </c>
      <c r="P190" s="75">
        <f t="shared" si="28"/>
        <v>1</v>
      </c>
      <c r="Q190" s="75">
        <f t="shared" si="29"/>
        <v>0</v>
      </c>
      <c r="R190" s="75">
        <f t="shared" si="30"/>
        <v>1</v>
      </c>
      <c r="S190" s="4">
        <v>0</v>
      </c>
      <c r="T190" s="4">
        <v>-1</v>
      </c>
      <c r="U190" s="4">
        <f t="shared" si="31"/>
        <v>0</v>
      </c>
      <c r="V190" s="4">
        <v>0</v>
      </c>
      <c r="W190" s="49">
        <v>0</v>
      </c>
      <c r="X190" s="4">
        <v>1</v>
      </c>
      <c r="Y190" s="118" t="s">
        <v>21</v>
      </c>
      <c r="Z190" s="118" t="s">
        <v>31</v>
      </c>
      <c r="AA190" s="289">
        <v>0.39318900000000001</v>
      </c>
      <c r="AB190" s="81" t="str">
        <f t="shared" si="32"/>
        <v>Fbp-adp</v>
      </c>
    </row>
    <row r="191" spans="1:28" x14ac:dyDescent="0.3">
      <c r="A191" s="15" t="s">
        <v>92</v>
      </c>
      <c r="B191" s="265" t="s">
        <v>271</v>
      </c>
      <c r="C191" s="47">
        <v>-0.53636719706710501</v>
      </c>
      <c r="D191" s="47">
        <v>-0.54396513148949299</v>
      </c>
      <c r="E191" s="47">
        <v>-0.55629071321396795</v>
      </c>
      <c r="F191" s="47">
        <v>-0.51962459280392403</v>
      </c>
      <c r="G191" s="47">
        <v>-0.51962459280392403</v>
      </c>
      <c r="H191" s="287">
        <f t="shared" si="22"/>
        <v>0.51962459280392403</v>
      </c>
      <c r="I191" s="4" t="b">
        <f t="shared" si="23"/>
        <v>0</v>
      </c>
      <c r="J191" s="4" t="b">
        <f t="shared" si="24"/>
        <v>0</v>
      </c>
      <c r="K191" s="26">
        <f t="shared" si="25"/>
        <v>0</v>
      </c>
      <c r="L191" s="4">
        <f t="shared" si="26"/>
        <v>0</v>
      </c>
      <c r="M191" s="26" t="str">
        <f t="shared" si="27"/>
        <v/>
      </c>
      <c r="N191" s="288">
        <v>0</v>
      </c>
      <c r="O191" s="4">
        <v>0</v>
      </c>
      <c r="P191" s="75">
        <f t="shared" si="28"/>
        <v>0</v>
      </c>
      <c r="Q191" s="75">
        <f t="shared" si="29"/>
        <v>0</v>
      </c>
      <c r="R191" s="75">
        <f t="shared" si="30"/>
        <v>0</v>
      </c>
      <c r="S191" s="4">
        <v>0</v>
      </c>
      <c r="T191" s="4">
        <v>0</v>
      </c>
      <c r="U191" s="4">
        <f t="shared" si="31"/>
        <v>0</v>
      </c>
      <c r="V191" s="4">
        <v>0</v>
      </c>
      <c r="W191" s="49">
        <v>0</v>
      </c>
      <c r="X191" s="4">
        <v>1</v>
      </c>
      <c r="Y191" s="118" t="s">
        <v>22</v>
      </c>
      <c r="Z191" s="118" t="s">
        <v>30</v>
      </c>
      <c r="AA191" s="289">
        <v>0.19047600000000001</v>
      </c>
      <c r="AB191" s="81" t="str">
        <f t="shared" si="32"/>
        <v>Ppc-f1p</v>
      </c>
    </row>
    <row r="192" spans="1:28" x14ac:dyDescent="0.3">
      <c r="A192" s="15" t="s">
        <v>114</v>
      </c>
      <c r="B192" s="265" t="s">
        <v>167</v>
      </c>
      <c r="C192" s="47">
        <v>-0.531324271183653</v>
      </c>
      <c r="D192" s="47">
        <v>-0.53605290024021002</v>
      </c>
      <c r="E192" s="47">
        <v>-0.54937126969254502</v>
      </c>
      <c r="F192" s="47">
        <v>-0.51470413780372604</v>
      </c>
      <c r="G192" s="47">
        <v>-0.51470413780372604</v>
      </c>
      <c r="H192" s="287">
        <f t="shared" si="22"/>
        <v>0.51470413780372604</v>
      </c>
      <c r="I192" s="4" t="b">
        <f t="shared" si="23"/>
        <v>0</v>
      </c>
      <c r="J192" s="4" t="b">
        <f t="shared" si="24"/>
        <v>0</v>
      </c>
      <c r="K192" s="26">
        <f t="shared" si="25"/>
        <v>0</v>
      </c>
      <c r="L192" s="4">
        <f t="shared" si="26"/>
        <v>0</v>
      </c>
      <c r="M192" s="26" t="str">
        <f t="shared" si="27"/>
        <v/>
      </c>
      <c r="N192" s="288">
        <v>0</v>
      </c>
      <c r="O192" s="4">
        <v>0</v>
      </c>
      <c r="P192" s="75">
        <f t="shared" si="28"/>
        <v>0</v>
      </c>
      <c r="Q192" s="75">
        <f t="shared" si="29"/>
        <v>0</v>
      </c>
      <c r="R192" s="75">
        <f t="shared" si="30"/>
        <v>0</v>
      </c>
      <c r="S192" s="4">
        <v>0</v>
      </c>
      <c r="T192" s="4">
        <v>0</v>
      </c>
      <c r="U192" s="4">
        <f t="shared" si="31"/>
        <v>0</v>
      </c>
      <c r="V192" s="4">
        <v>0</v>
      </c>
      <c r="W192" s="49">
        <v>0</v>
      </c>
      <c r="X192" s="4">
        <v>2</v>
      </c>
      <c r="Y192" s="118" t="s">
        <v>25</v>
      </c>
      <c r="Z192" s="118" t="s">
        <v>30</v>
      </c>
      <c r="AA192" s="289">
        <v>0.28712900000000002</v>
      </c>
      <c r="AB192" s="81" t="str">
        <f t="shared" si="32"/>
        <v>AckA-3pg</v>
      </c>
    </row>
    <row r="193" spans="1:28" x14ac:dyDescent="0.3">
      <c r="A193" s="15" t="s">
        <v>130</v>
      </c>
      <c r="B193" s="265" t="s">
        <v>222</v>
      </c>
      <c r="C193" s="47">
        <v>-0.57980507251845803</v>
      </c>
      <c r="D193" s="47">
        <v>-0.58059318117167402</v>
      </c>
      <c r="E193" s="47">
        <v>-0.64974270582567595</v>
      </c>
      <c r="F193" s="47">
        <v>-0.51295446429631097</v>
      </c>
      <c r="G193" s="47">
        <v>-0.51295446429631097</v>
      </c>
      <c r="H193" s="287">
        <f t="shared" si="22"/>
        <v>0.51295446429631097</v>
      </c>
      <c r="I193" s="4" t="b">
        <f t="shared" si="23"/>
        <v>0</v>
      </c>
      <c r="J193" s="4" t="b">
        <f t="shared" si="24"/>
        <v>0</v>
      </c>
      <c r="K193" s="26">
        <f t="shared" si="25"/>
        <v>0</v>
      </c>
      <c r="L193" s="4">
        <f t="shared" si="26"/>
        <v>0</v>
      </c>
      <c r="M193" s="26" t="str">
        <f t="shared" si="27"/>
        <v/>
      </c>
      <c r="N193" s="288">
        <v>0</v>
      </c>
      <c r="O193" s="4">
        <v>0</v>
      </c>
      <c r="P193" s="75">
        <f t="shared" si="28"/>
        <v>0</v>
      </c>
      <c r="Q193" s="75">
        <f t="shared" si="29"/>
        <v>0</v>
      </c>
      <c r="R193" s="75">
        <f t="shared" si="30"/>
        <v>0</v>
      </c>
      <c r="S193" s="4">
        <v>0</v>
      </c>
      <c r="T193" s="4">
        <v>0</v>
      </c>
      <c r="U193" s="4">
        <f t="shared" si="31"/>
        <v>0</v>
      </c>
      <c r="V193" s="4">
        <v>0</v>
      </c>
      <c r="W193" s="49">
        <v>0</v>
      </c>
      <c r="X193" s="4">
        <v>1</v>
      </c>
      <c r="Y193" s="118" t="s">
        <v>22</v>
      </c>
      <c r="Z193" s="118" t="s">
        <v>30</v>
      </c>
      <c r="AA193" s="289">
        <v>0.3125</v>
      </c>
      <c r="AB193" s="81" t="str">
        <f t="shared" si="32"/>
        <v>Icd-phepyr</v>
      </c>
    </row>
    <row r="194" spans="1:28" x14ac:dyDescent="0.3">
      <c r="A194" s="15" t="s">
        <v>6</v>
      </c>
      <c r="B194" s="265" t="s">
        <v>259</v>
      </c>
      <c r="C194" s="47">
        <v>-0.69032315086532403</v>
      </c>
      <c r="D194" s="47">
        <v>-0.62034876119485105</v>
      </c>
      <c r="E194" s="47">
        <v>-1.01247225008182</v>
      </c>
      <c r="F194" s="47">
        <v>-0.51172121729444997</v>
      </c>
      <c r="G194" s="47">
        <v>-0.51172121729444997</v>
      </c>
      <c r="H194" s="287">
        <f t="shared" ref="H194:H257" si="33">ABS(G194)</f>
        <v>0.51172121729444997</v>
      </c>
      <c r="I194" s="4" t="b">
        <f t="shared" ref="I194:I257" si="34">H194&gt;1.131</f>
        <v>0</v>
      </c>
      <c r="J194" s="4" t="b">
        <f t="shared" ref="J194:J257" si="35">H194&gt;(1.131/2)</f>
        <v>0</v>
      </c>
      <c r="K194" s="26">
        <f t="shared" ref="K194:K257" si="36">IF(AND(C194&lt;0,I194=TRUE),"inhibitor",IF(AND(C194&gt;0,I194=TRUE),"activator",))</f>
        <v>0</v>
      </c>
      <c r="L194" s="4">
        <f t="shared" ref="L194:L257" si="37">IF(AND(OR(K194="inhibitor",K194="activator"),H194&gt;2),"strong",)</f>
        <v>0</v>
      </c>
      <c r="M194" s="26" t="str">
        <f t="shared" ref="M194:M257" si="38">IF(AND(OR(K194="inhibitor",K194="activator"),AND(S194=0,T194=0,V194=0)),"novel",IF(OR(K194="inhibitor",K194="activator"),"known",""))</f>
        <v/>
      </c>
      <c r="N194" s="288">
        <v>0</v>
      </c>
      <c r="O194" s="4">
        <v>0</v>
      </c>
      <c r="P194" s="75">
        <f t="shared" ref="P194:P257" si="39">IF(OR(S194&lt;&gt;0,T194&lt;&gt;0,U194&lt;&gt;0),1,0)</f>
        <v>0</v>
      </c>
      <c r="Q194" s="75">
        <f t="shared" ref="Q194:Q257" si="40">IF(AND(S194&lt;&gt;0,T194=0),1,0)</f>
        <v>0</v>
      </c>
      <c r="R194" s="75">
        <f t="shared" ref="R194:R257" si="41">IF(AND(S194=0,T194&lt;&gt;0),1,0)</f>
        <v>0</v>
      </c>
      <c r="S194" s="4">
        <v>0</v>
      </c>
      <c r="T194" s="4">
        <v>0</v>
      </c>
      <c r="U194" s="4">
        <f t="shared" ref="U194:U257" si="42">IF(AND(S194&lt;&gt;0,T194&lt;&gt;0),1,0)</f>
        <v>0</v>
      </c>
      <c r="V194" s="4">
        <v>0</v>
      </c>
      <c r="W194" s="49">
        <v>0</v>
      </c>
      <c r="X194" s="4">
        <v>3</v>
      </c>
      <c r="Y194" s="118" t="s">
        <v>23</v>
      </c>
      <c r="Z194" s="118" t="s">
        <v>30</v>
      </c>
      <c r="AA194" s="289">
        <v>0.1875</v>
      </c>
      <c r="AB194" s="81" t="str">
        <f t="shared" si="32"/>
        <v>GltA-acon</v>
      </c>
    </row>
    <row r="195" spans="1:28" x14ac:dyDescent="0.3">
      <c r="A195" s="15" t="s">
        <v>12</v>
      </c>
      <c r="B195" s="265" t="s">
        <v>110</v>
      </c>
      <c r="C195" s="47">
        <v>-0.60183180975676898</v>
      </c>
      <c r="D195" s="47">
        <v>-0.65279228117712096</v>
      </c>
      <c r="E195" s="47">
        <v>-0.68268185309604701</v>
      </c>
      <c r="F195" s="47">
        <v>-0.511576674659044</v>
      </c>
      <c r="G195" s="47">
        <v>-0.511576674659044</v>
      </c>
      <c r="H195" s="287">
        <f t="shared" si="33"/>
        <v>0.511576674659044</v>
      </c>
      <c r="I195" s="4" t="b">
        <f t="shared" si="34"/>
        <v>0</v>
      </c>
      <c r="J195" s="4" t="b">
        <f t="shared" si="35"/>
        <v>0</v>
      </c>
      <c r="K195" s="26">
        <f t="shared" si="36"/>
        <v>0</v>
      </c>
      <c r="L195" s="4">
        <f t="shared" si="37"/>
        <v>0</v>
      </c>
      <c r="M195" s="26" t="str">
        <f t="shared" si="38"/>
        <v/>
      </c>
      <c r="N195" s="288">
        <v>0</v>
      </c>
      <c r="O195" s="4">
        <v>0</v>
      </c>
      <c r="P195" s="75">
        <f t="shared" si="39"/>
        <v>0</v>
      </c>
      <c r="Q195" s="75">
        <f t="shared" si="40"/>
        <v>0</v>
      </c>
      <c r="R195" s="75">
        <f t="shared" si="41"/>
        <v>0</v>
      </c>
      <c r="S195" s="4">
        <v>0</v>
      </c>
      <c r="T195" s="4">
        <v>0</v>
      </c>
      <c r="U195" s="4">
        <f t="shared" si="42"/>
        <v>0</v>
      </c>
      <c r="V195" s="4">
        <v>0</v>
      </c>
      <c r="W195" s="49">
        <v>0</v>
      </c>
      <c r="X195" s="4">
        <v>2</v>
      </c>
      <c r="Y195" s="118" t="s">
        <v>25</v>
      </c>
      <c r="Z195" s="118" t="s">
        <v>30</v>
      </c>
      <c r="AA195" s="289">
        <v>0.49402400000000002</v>
      </c>
      <c r="AB195" s="81" t="str">
        <f t="shared" ref="AB195:AB258" si="43">A195&amp;"-"&amp;B195</f>
        <v>Pta-amp</v>
      </c>
    </row>
    <row r="196" spans="1:28" x14ac:dyDescent="0.3">
      <c r="A196" s="15" t="s">
        <v>92</v>
      </c>
      <c r="B196" s="265" t="s">
        <v>123</v>
      </c>
      <c r="C196" s="47">
        <v>-0.52116738097204096</v>
      </c>
      <c r="D196" s="47">
        <v>-0.52427732960902396</v>
      </c>
      <c r="E196" s="47">
        <v>-0.53776055897264596</v>
      </c>
      <c r="F196" s="47">
        <v>-0.50981173622128395</v>
      </c>
      <c r="G196" s="47">
        <v>-0.50981173622128395</v>
      </c>
      <c r="H196" s="287">
        <f t="shared" si="33"/>
        <v>0.50981173622128395</v>
      </c>
      <c r="I196" s="4" t="b">
        <f t="shared" si="34"/>
        <v>0</v>
      </c>
      <c r="J196" s="4" t="b">
        <f t="shared" si="35"/>
        <v>0</v>
      </c>
      <c r="K196" s="26">
        <f t="shared" si="36"/>
        <v>0</v>
      </c>
      <c r="L196" s="4">
        <f t="shared" si="37"/>
        <v>0</v>
      </c>
      <c r="M196" s="26" t="str">
        <f t="shared" si="38"/>
        <v/>
      </c>
      <c r="N196" s="288">
        <v>0</v>
      </c>
      <c r="O196" s="4">
        <v>0</v>
      </c>
      <c r="P196" s="75">
        <f t="shared" si="39"/>
        <v>1</v>
      </c>
      <c r="Q196" s="75">
        <f t="shared" si="40"/>
        <v>0</v>
      </c>
      <c r="R196" s="75">
        <f t="shared" si="41"/>
        <v>1</v>
      </c>
      <c r="S196" s="4">
        <v>0</v>
      </c>
      <c r="T196" s="4">
        <v>-1</v>
      </c>
      <c r="U196" s="4">
        <f t="shared" si="42"/>
        <v>0</v>
      </c>
      <c r="V196" s="4">
        <v>0</v>
      </c>
      <c r="W196" s="49">
        <v>0</v>
      </c>
      <c r="X196" s="4">
        <v>1</v>
      </c>
      <c r="Y196" s="118" t="s">
        <v>22</v>
      </c>
      <c r="Z196" s="118" t="s">
        <v>30</v>
      </c>
      <c r="AA196" s="289">
        <v>0.25</v>
      </c>
      <c r="AB196" s="81" t="str">
        <f t="shared" si="43"/>
        <v>Ppc-succ</v>
      </c>
    </row>
    <row r="197" spans="1:28" x14ac:dyDescent="0.3">
      <c r="A197" s="15" t="s">
        <v>12</v>
      </c>
      <c r="B197" s="265" t="s">
        <v>264</v>
      </c>
      <c r="C197" s="47">
        <v>-0.54144314436276497</v>
      </c>
      <c r="D197" s="47">
        <v>-0.54742293351396698</v>
      </c>
      <c r="E197" s="47">
        <v>-0.58182563764611095</v>
      </c>
      <c r="F197" s="47">
        <v>-0.50967585189027598</v>
      </c>
      <c r="G197" s="47">
        <v>-0.50967585189027598</v>
      </c>
      <c r="H197" s="287">
        <f t="shared" si="33"/>
        <v>0.50967585189027598</v>
      </c>
      <c r="I197" s="4" t="b">
        <f t="shared" si="34"/>
        <v>0</v>
      </c>
      <c r="J197" s="4" t="b">
        <f t="shared" si="35"/>
        <v>0</v>
      </c>
      <c r="K197" s="26">
        <f t="shared" si="36"/>
        <v>0</v>
      </c>
      <c r="L197" s="4">
        <f t="shared" si="37"/>
        <v>0</v>
      </c>
      <c r="M197" s="26" t="str">
        <f t="shared" si="38"/>
        <v/>
      </c>
      <c r="N197" s="288">
        <v>0</v>
      </c>
      <c r="O197" s="4">
        <v>0</v>
      </c>
      <c r="P197" s="75">
        <f t="shared" si="39"/>
        <v>0</v>
      </c>
      <c r="Q197" s="75">
        <f t="shared" si="40"/>
        <v>0</v>
      </c>
      <c r="R197" s="75">
        <f t="shared" si="41"/>
        <v>0</v>
      </c>
      <c r="S197" s="4">
        <v>0</v>
      </c>
      <c r="T197" s="4">
        <v>0</v>
      </c>
      <c r="U197" s="4">
        <f t="shared" si="42"/>
        <v>0</v>
      </c>
      <c r="V197" s="4">
        <v>0</v>
      </c>
      <c r="W197" s="49">
        <v>0</v>
      </c>
      <c r="X197" s="4">
        <v>2</v>
      </c>
      <c r="Y197" s="118" t="s">
        <v>25</v>
      </c>
      <c r="Z197" s="118" t="s">
        <v>30</v>
      </c>
      <c r="AA197" s="289">
        <v>0.34453800000000001</v>
      </c>
      <c r="AB197" s="81" t="str">
        <f t="shared" si="43"/>
        <v>Pta-dttp</v>
      </c>
    </row>
    <row r="198" spans="1:28" x14ac:dyDescent="0.3">
      <c r="A198" s="15" t="s">
        <v>130</v>
      </c>
      <c r="B198" s="265" t="s">
        <v>293</v>
      </c>
      <c r="C198" s="47">
        <v>-0.521856327424845</v>
      </c>
      <c r="D198" s="47">
        <v>-0.521968752192981</v>
      </c>
      <c r="E198" s="47">
        <v>-0.53888169962990695</v>
      </c>
      <c r="F198" s="47">
        <v>-0.50635983437353704</v>
      </c>
      <c r="G198" s="47">
        <v>-0.50635983437353704</v>
      </c>
      <c r="H198" s="287">
        <f t="shared" si="33"/>
        <v>0.50635983437353704</v>
      </c>
      <c r="I198" s="4" t="b">
        <f t="shared" si="34"/>
        <v>0</v>
      </c>
      <c r="J198" s="4" t="b">
        <f t="shared" si="35"/>
        <v>0</v>
      </c>
      <c r="K198" s="26">
        <f t="shared" si="36"/>
        <v>0</v>
      </c>
      <c r="L198" s="4">
        <f t="shared" si="37"/>
        <v>0</v>
      </c>
      <c r="M198" s="26" t="str">
        <f t="shared" si="38"/>
        <v/>
      </c>
      <c r="N198" s="288">
        <v>0</v>
      </c>
      <c r="O198" s="4">
        <v>0</v>
      </c>
      <c r="P198" s="75">
        <f t="shared" si="39"/>
        <v>0</v>
      </c>
      <c r="Q198" s="75">
        <f t="shared" si="40"/>
        <v>0</v>
      </c>
      <c r="R198" s="75">
        <f t="shared" si="41"/>
        <v>0</v>
      </c>
      <c r="S198" s="4">
        <v>0</v>
      </c>
      <c r="T198" s="4">
        <v>0</v>
      </c>
      <c r="U198" s="4">
        <f t="shared" si="42"/>
        <v>0</v>
      </c>
      <c r="V198" s="4">
        <v>0</v>
      </c>
      <c r="W198" s="49">
        <v>0</v>
      </c>
      <c r="X198" s="4">
        <v>1</v>
      </c>
      <c r="Y198" s="118" t="s">
        <v>22</v>
      </c>
      <c r="Z198" s="118" t="s">
        <v>30</v>
      </c>
      <c r="AA198" s="289">
        <v>0.26666699999999999</v>
      </c>
      <c r="AB198" s="81" t="str">
        <f t="shared" si="43"/>
        <v>Icd-hser</v>
      </c>
    </row>
    <row r="199" spans="1:28" x14ac:dyDescent="0.3">
      <c r="A199" s="15" t="s">
        <v>92</v>
      </c>
      <c r="B199" s="265" t="s">
        <v>77</v>
      </c>
      <c r="C199" s="47">
        <v>-0.50399525258042799</v>
      </c>
      <c r="D199" s="47">
        <v>-0.50428585442155804</v>
      </c>
      <c r="E199" s="47">
        <v>-0.50649349837320901</v>
      </c>
      <c r="F199" s="47">
        <v>-0.50208158349482801</v>
      </c>
      <c r="G199" s="47">
        <v>-0.50208158349482801</v>
      </c>
      <c r="H199" s="287">
        <f t="shared" si="33"/>
        <v>0.50208158349482801</v>
      </c>
      <c r="I199" s="4" t="b">
        <f t="shared" si="34"/>
        <v>0</v>
      </c>
      <c r="J199" s="4" t="b">
        <f t="shared" si="35"/>
        <v>0</v>
      </c>
      <c r="K199" s="26">
        <f t="shared" si="36"/>
        <v>0</v>
      </c>
      <c r="L199" s="4">
        <f t="shared" si="37"/>
        <v>0</v>
      </c>
      <c r="M199" s="26" t="str">
        <f t="shared" si="38"/>
        <v/>
      </c>
      <c r="N199" s="288">
        <v>0</v>
      </c>
      <c r="O199" s="4">
        <v>0</v>
      </c>
      <c r="P199" s="75">
        <f t="shared" si="39"/>
        <v>0</v>
      </c>
      <c r="Q199" s="75">
        <f t="shared" si="40"/>
        <v>0</v>
      </c>
      <c r="R199" s="75">
        <f t="shared" si="41"/>
        <v>0</v>
      </c>
      <c r="S199" s="4">
        <v>0</v>
      </c>
      <c r="T199" s="4">
        <v>0</v>
      </c>
      <c r="U199" s="4">
        <f t="shared" si="42"/>
        <v>0</v>
      </c>
      <c r="V199" s="4">
        <v>0</v>
      </c>
      <c r="W199" s="49">
        <v>0</v>
      </c>
      <c r="X199" s="4">
        <v>1</v>
      </c>
      <c r="Y199" s="118" t="s">
        <v>22</v>
      </c>
      <c r="Z199" s="118" t="s">
        <v>30</v>
      </c>
      <c r="AA199" s="289">
        <v>7.3445999999999997E-2</v>
      </c>
      <c r="AB199" s="81" t="str">
        <f t="shared" si="43"/>
        <v>Ppc-nad+</v>
      </c>
    </row>
    <row r="200" spans="1:28" x14ac:dyDescent="0.3">
      <c r="A200" s="15" t="s">
        <v>106</v>
      </c>
      <c r="B200" s="265" t="s">
        <v>68</v>
      </c>
      <c r="C200" s="47">
        <v>-0.67275700664109594</v>
      </c>
      <c r="D200" s="47">
        <v>-0.61467586271357399</v>
      </c>
      <c r="E200" s="47">
        <v>-0.81216600689901897</v>
      </c>
      <c r="F200" s="47">
        <v>-0.49945928920020899</v>
      </c>
      <c r="G200" s="47">
        <v>-0.49945928920020899</v>
      </c>
      <c r="H200" s="287">
        <f t="shared" si="33"/>
        <v>0.49945928920020899</v>
      </c>
      <c r="I200" s="4" t="b">
        <f t="shared" si="34"/>
        <v>0</v>
      </c>
      <c r="J200" s="4" t="b">
        <f t="shared" si="35"/>
        <v>0</v>
      </c>
      <c r="K200" s="26">
        <f t="shared" si="36"/>
        <v>0</v>
      </c>
      <c r="L200" s="4">
        <f t="shared" si="37"/>
        <v>0</v>
      </c>
      <c r="M200" s="26" t="str">
        <f t="shared" si="38"/>
        <v/>
      </c>
      <c r="N200" s="288">
        <v>0</v>
      </c>
      <c r="O200" s="4">
        <v>0</v>
      </c>
      <c r="P200" s="75">
        <f t="shared" si="39"/>
        <v>0</v>
      </c>
      <c r="Q200" s="75">
        <f t="shared" si="40"/>
        <v>0</v>
      </c>
      <c r="R200" s="75">
        <f t="shared" si="41"/>
        <v>0</v>
      </c>
      <c r="S200" s="4">
        <v>0</v>
      </c>
      <c r="T200" s="4">
        <v>0</v>
      </c>
      <c r="U200" s="4">
        <f t="shared" si="42"/>
        <v>0</v>
      </c>
      <c r="V200" s="4">
        <v>0</v>
      </c>
      <c r="W200" s="49">
        <v>0</v>
      </c>
      <c r="X200" s="4">
        <v>3</v>
      </c>
      <c r="Y200" s="118" t="s">
        <v>19</v>
      </c>
      <c r="Z200" s="118" t="s">
        <v>30</v>
      </c>
      <c r="AA200" s="289">
        <v>0.51245600000000002</v>
      </c>
      <c r="AB200" s="81" t="str">
        <f t="shared" si="43"/>
        <v>Acs-nadph</v>
      </c>
    </row>
    <row r="201" spans="1:28" x14ac:dyDescent="0.3">
      <c r="A201" s="15" t="s">
        <v>106</v>
      </c>
      <c r="B201" s="265" t="s">
        <v>85</v>
      </c>
      <c r="C201" s="47">
        <v>-0.57657674171536799</v>
      </c>
      <c r="D201" s="47">
        <v>-0.59128598245249597</v>
      </c>
      <c r="E201" s="47">
        <v>-0.66243148061966695</v>
      </c>
      <c r="F201" s="47">
        <v>-0.49278405935798802</v>
      </c>
      <c r="G201" s="47">
        <v>-0.49278405935798802</v>
      </c>
      <c r="H201" s="287">
        <f t="shared" si="33"/>
        <v>0.49278405935798802</v>
      </c>
      <c r="I201" s="4" t="b">
        <f t="shared" si="34"/>
        <v>0</v>
      </c>
      <c r="J201" s="4" t="b">
        <f t="shared" si="35"/>
        <v>0</v>
      </c>
      <c r="K201" s="26">
        <f t="shared" si="36"/>
        <v>0</v>
      </c>
      <c r="L201" s="4">
        <f t="shared" si="37"/>
        <v>0</v>
      </c>
      <c r="M201" s="26" t="str">
        <f t="shared" si="38"/>
        <v/>
      </c>
      <c r="N201" s="288">
        <v>0</v>
      </c>
      <c r="O201" s="4">
        <v>0</v>
      </c>
      <c r="P201" s="75">
        <f t="shared" si="39"/>
        <v>0</v>
      </c>
      <c r="Q201" s="75">
        <f t="shared" si="40"/>
        <v>0</v>
      </c>
      <c r="R201" s="75">
        <f t="shared" si="41"/>
        <v>0</v>
      </c>
      <c r="S201" s="4">
        <v>0</v>
      </c>
      <c r="T201" s="4">
        <v>0</v>
      </c>
      <c r="U201" s="4">
        <f t="shared" si="42"/>
        <v>0</v>
      </c>
      <c r="V201" s="4">
        <v>0</v>
      </c>
      <c r="W201" s="49">
        <v>0</v>
      </c>
      <c r="X201" s="4">
        <v>3</v>
      </c>
      <c r="Y201" s="118" t="s">
        <v>19</v>
      </c>
      <c r="Z201" s="118" t="s">
        <v>30</v>
      </c>
      <c r="AA201" s="289">
        <v>0.873112</v>
      </c>
      <c r="AB201" s="81" t="str">
        <f t="shared" si="43"/>
        <v>Acs-adp</v>
      </c>
    </row>
    <row r="202" spans="1:28" x14ac:dyDescent="0.3">
      <c r="A202" s="15" t="s">
        <v>92</v>
      </c>
      <c r="B202" s="265" t="s">
        <v>105</v>
      </c>
      <c r="C202" s="47">
        <v>-0.54216690075903595</v>
      </c>
      <c r="D202" s="47">
        <v>-0.54795677402017295</v>
      </c>
      <c r="E202" s="47">
        <v>-0.60240411010091099</v>
      </c>
      <c r="F202" s="47">
        <v>-0.49111046567382399</v>
      </c>
      <c r="G202" s="47">
        <v>-0.49111046567382399</v>
      </c>
      <c r="H202" s="287">
        <f t="shared" si="33"/>
        <v>0.49111046567382399</v>
      </c>
      <c r="I202" s="4" t="b">
        <f t="shared" si="34"/>
        <v>0</v>
      </c>
      <c r="J202" s="4" t="b">
        <f t="shared" si="35"/>
        <v>0</v>
      </c>
      <c r="K202" s="26">
        <f t="shared" si="36"/>
        <v>0</v>
      </c>
      <c r="L202" s="4">
        <f t="shared" si="37"/>
        <v>0</v>
      </c>
      <c r="M202" s="26" t="str">
        <f t="shared" si="38"/>
        <v/>
      </c>
      <c r="N202" s="288">
        <v>0</v>
      </c>
      <c r="O202" s="4">
        <v>0</v>
      </c>
      <c r="P202" s="75">
        <f t="shared" si="39"/>
        <v>0</v>
      </c>
      <c r="Q202" s="75">
        <f t="shared" si="40"/>
        <v>0</v>
      </c>
      <c r="R202" s="75">
        <f t="shared" si="41"/>
        <v>0</v>
      </c>
      <c r="S202" s="4">
        <v>0</v>
      </c>
      <c r="T202" s="4">
        <v>0</v>
      </c>
      <c r="U202" s="4">
        <f t="shared" si="42"/>
        <v>0</v>
      </c>
      <c r="V202" s="4">
        <v>0</v>
      </c>
      <c r="W202" s="49">
        <v>0</v>
      </c>
      <c r="X202" s="4">
        <v>1</v>
      </c>
      <c r="Y202" s="118" t="s">
        <v>22</v>
      </c>
      <c r="Z202" s="118" t="s">
        <v>30</v>
      </c>
      <c r="AA202" s="289">
        <v>0.26666699999999999</v>
      </c>
      <c r="AB202" s="81" t="str">
        <f t="shared" si="43"/>
        <v>Ppc-2pg</v>
      </c>
    </row>
    <row r="203" spans="1:28" x14ac:dyDescent="0.3">
      <c r="A203" s="15" t="s">
        <v>16</v>
      </c>
      <c r="B203" s="265" t="s">
        <v>123</v>
      </c>
      <c r="C203" s="47">
        <v>-0.50789365290405397</v>
      </c>
      <c r="D203" s="47">
        <v>-0.49483145436892501</v>
      </c>
      <c r="E203" s="47">
        <v>-0.50501283071715997</v>
      </c>
      <c r="F203" s="47">
        <v>-0.49077893754445201</v>
      </c>
      <c r="G203" s="47">
        <v>-0.49077893754445201</v>
      </c>
      <c r="H203" s="287">
        <f t="shared" si="33"/>
        <v>0.49077893754445201</v>
      </c>
      <c r="I203" s="4" t="b">
        <f t="shared" si="34"/>
        <v>0</v>
      </c>
      <c r="J203" s="4" t="b">
        <f t="shared" si="35"/>
        <v>0</v>
      </c>
      <c r="K203" s="26">
        <f t="shared" si="36"/>
        <v>0</v>
      </c>
      <c r="L203" s="4">
        <f t="shared" si="37"/>
        <v>0</v>
      </c>
      <c r="M203" s="26" t="str">
        <f t="shared" si="38"/>
        <v/>
      </c>
      <c r="N203" s="288">
        <v>0</v>
      </c>
      <c r="O203" s="4">
        <v>0</v>
      </c>
      <c r="P203" s="75">
        <f t="shared" si="39"/>
        <v>0</v>
      </c>
      <c r="Q203" s="75">
        <f t="shared" si="40"/>
        <v>0</v>
      </c>
      <c r="R203" s="75">
        <f t="shared" si="41"/>
        <v>0</v>
      </c>
      <c r="S203" s="4">
        <v>0</v>
      </c>
      <c r="T203" s="4">
        <v>0</v>
      </c>
      <c r="U203" s="4">
        <f t="shared" si="42"/>
        <v>0</v>
      </c>
      <c r="V203" s="4">
        <v>0</v>
      </c>
      <c r="W203" s="49">
        <v>0</v>
      </c>
      <c r="X203" s="4">
        <v>1</v>
      </c>
      <c r="Y203" s="118" t="s">
        <v>21</v>
      </c>
      <c r="Z203" s="118" t="s">
        <v>31</v>
      </c>
      <c r="AA203" s="289">
        <v>0</v>
      </c>
      <c r="AB203" s="81" t="str">
        <f t="shared" si="43"/>
        <v>Fbp-succ</v>
      </c>
    </row>
    <row r="204" spans="1:28" x14ac:dyDescent="0.3">
      <c r="A204" s="15" t="s">
        <v>114</v>
      </c>
      <c r="B204" s="265" t="s">
        <v>257</v>
      </c>
      <c r="C204" s="47">
        <v>-0.799751900331649</v>
      </c>
      <c r="D204" s="47">
        <v>-0.61712972389562504</v>
      </c>
      <c r="E204" s="47">
        <v>-1.1494086579212299</v>
      </c>
      <c r="F204" s="47">
        <v>-0.48918522107873402</v>
      </c>
      <c r="G204" s="47">
        <v>-0.48918522107873402</v>
      </c>
      <c r="H204" s="287">
        <f t="shared" si="33"/>
        <v>0.48918522107873402</v>
      </c>
      <c r="I204" s="4" t="b">
        <f t="shared" si="34"/>
        <v>0</v>
      </c>
      <c r="J204" s="4" t="b">
        <f t="shared" si="35"/>
        <v>0</v>
      </c>
      <c r="K204" s="26">
        <f t="shared" si="36"/>
        <v>0</v>
      </c>
      <c r="L204" s="4">
        <f t="shared" si="37"/>
        <v>0</v>
      </c>
      <c r="M204" s="26" t="str">
        <f t="shared" si="38"/>
        <v/>
      </c>
      <c r="N204" s="288">
        <v>0</v>
      </c>
      <c r="O204" s="4">
        <v>0</v>
      </c>
      <c r="P204" s="75">
        <f t="shared" si="39"/>
        <v>0</v>
      </c>
      <c r="Q204" s="75">
        <f t="shared" si="40"/>
        <v>0</v>
      </c>
      <c r="R204" s="75">
        <f t="shared" si="41"/>
        <v>0</v>
      </c>
      <c r="S204" s="4">
        <v>0</v>
      </c>
      <c r="T204" s="4">
        <v>0</v>
      </c>
      <c r="U204" s="4">
        <f t="shared" si="42"/>
        <v>0</v>
      </c>
      <c r="V204" s="4">
        <v>0</v>
      </c>
      <c r="W204" s="49">
        <v>0</v>
      </c>
      <c r="X204" s="4">
        <v>2</v>
      </c>
      <c r="Y204" s="118" t="s">
        <v>25</v>
      </c>
      <c r="Z204" s="118" t="s">
        <v>30</v>
      </c>
      <c r="AA204" s="289">
        <v>0.70483499999999999</v>
      </c>
      <c r="AB204" s="81" t="str">
        <f t="shared" si="43"/>
        <v>AckA-ppgpp</v>
      </c>
    </row>
    <row r="205" spans="1:28" x14ac:dyDescent="0.3">
      <c r="A205" s="15" t="s">
        <v>1</v>
      </c>
      <c r="B205" s="265" t="s">
        <v>113</v>
      </c>
      <c r="C205" s="47">
        <v>-0.59080296671654797</v>
      </c>
      <c r="D205" s="47">
        <v>-0.57729859147868701</v>
      </c>
      <c r="E205" s="47">
        <v>-0.68387158347113997</v>
      </c>
      <c r="F205" s="47">
        <v>-0.48736781227109299</v>
      </c>
      <c r="G205" s="47">
        <v>-0.48736781227109299</v>
      </c>
      <c r="H205" s="287">
        <f t="shared" si="33"/>
        <v>0.48736781227109299</v>
      </c>
      <c r="I205" s="4" t="b">
        <f t="shared" si="34"/>
        <v>0</v>
      </c>
      <c r="J205" s="4" t="b">
        <f t="shared" si="35"/>
        <v>0</v>
      </c>
      <c r="K205" s="26">
        <f t="shared" si="36"/>
        <v>0</v>
      </c>
      <c r="L205" s="4">
        <f t="shared" si="37"/>
        <v>0</v>
      </c>
      <c r="M205" s="26" t="str">
        <f t="shared" si="38"/>
        <v/>
      </c>
      <c r="N205" s="288">
        <v>0</v>
      </c>
      <c r="O205" s="4">
        <v>0</v>
      </c>
      <c r="P205" s="75">
        <f t="shared" si="39"/>
        <v>0</v>
      </c>
      <c r="Q205" s="75">
        <f t="shared" si="40"/>
        <v>0</v>
      </c>
      <c r="R205" s="75">
        <f t="shared" si="41"/>
        <v>0</v>
      </c>
      <c r="S205" s="4">
        <v>0</v>
      </c>
      <c r="T205" s="4">
        <v>0</v>
      </c>
      <c r="U205" s="4">
        <f t="shared" si="42"/>
        <v>0</v>
      </c>
      <c r="V205" s="4">
        <v>0</v>
      </c>
      <c r="W205" s="49">
        <v>0</v>
      </c>
      <c r="X205" s="4">
        <v>2</v>
      </c>
      <c r="Y205" s="118" t="s">
        <v>20</v>
      </c>
      <c r="Z205" s="118" t="s">
        <v>30</v>
      </c>
      <c r="AA205" s="289">
        <v>0.13333300000000001</v>
      </c>
      <c r="AB205" s="81" t="str">
        <f t="shared" si="43"/>
        <v>MaeA-gap</v>
      </c>
    </row>
    <row r="206" spans="1:28" x14ac:dyDescent="0.3">
      <c r="A206" s="15" t="s">
        <v>12</v>
      </c>
      <c r="B206" s="265" t="s">
        <v>175</v>
      </c>
      <c r="C206" s="47">
        <v>-0.493009054123412</v>
      </c>
      <c r="D206" s="47">
        <v>-0.49738279307629002</v>
      </c>
      <c r="E206" s="47">
        <v>-0.52207040220388701</v>
      </c>
      <c r="F206" s="47">
        <v>-0.47832370685152398</v>
      </c>
      <c r="G206" s="47">
        <v>-0.47832370685152398</v>
      </c>
      <c r="H206" s="287">
        <f t="shared" si="33"/>
        <v>0.47832370685152398</v>
      </c>
      <c r="I206" s="4" t="b">
        <f t="shared" si="34"/>
        <v>0</v>
      </c>
      <c r="J206" s="4" t="b">
        <f t="shared" si="35"/>
        <v>0</v>
      </c>
      <c r="K206" s="26">
        <f t="shared" si="36"/>
        <v>0</v>
      </c>
      <c r="L206" s="4">
        <f t="shared" si="37"/>
        <v>0</v>
      </c>
      <c r="M206" s="26" t="str">
        <f t="shared" si="38"/>
        <v/>
      </c>
      <c r="N206" s="288">
        <v>0</v>
      </c>
      <c r="O206" s="4">
        <v>0</v>
      </c>
      <c r="P206" s="75">
        <f t="shared" si="39"/>
        <v>0</v>
      </c>
      <c r="Q206" s="75">
        <f t="shared" si="40"/>
        <v>0</v>
      </c>
      <c r="R206" s="75">
        <f t="shared" si="41"/>
        <v>0</v>
      </c>
      <c r="S206" s="4">
        <v>0</v>
      </c>
      <c r="T206" s="4">
        <v>0</v>
      </c>
      <c r="U206" s="4">
        <f t="shared" si="42"/>
        <v>0</v>
      </c>
      <c r="V206" s="4">
        <v>0</v>
      </c>
      <c r="W206" s="49">
        <v>0</v>
      </c>
      <c r="X206" s="4">
        <v>2</v>
      </c>
      <c r="Y206" s="118" t="s">
        <v>25</v>
      </c>
      <c r="Z206" s="118" t="s">
        <v>30</v>
      </c>
      <c r="AA206" s="289">
        <v>0.25</v>
      </c>
      <c r="AB206" s="81" t="str">
        <f t="shared" si="43"/>
        <v>Pta-r5p</v>
      </c>
    </row>
    <row r="207" spans="1:28" x14ac:dyDescent="0.3">
      <c r="A207" s="15" t="s">
        <v>16</v>
      </c>
      <c r="B207" s="265" t="s">
        <v>133</v>
      </c>
      <c r="C207" s="47">
        <v>-0.47982023185814898</v>
      </c>
      <c r="D207" s="47">
        <v>-0.47768667560385503</v>
      </c>
      <c r="E207" s="47">
        <v>-0.48069717016528901</v>
      </c>
      <c r="F207" s="47">
        <v>-0.47668410765866598</v>
      </c>
      <c r="G207" s="47">
        <v>-0.47668410765866598</v>
      </c>
      <c r="H207" s="287">
        <f t="shared" si="33"/>
        <v>0.47668410765866598</v>
      </c>
      <c r="I207" s="4" t="b">
        <f t="shared" si="34"/>
        <v>0</v>
      </c>
      <c r="J207" s="4" t="b">
        <f t="shared" si="35"/>
        <v>0</v>
      </c>
      <c r="K207" s="26">
        <f t="shared" si="36"/>
        <v>0</v>
      </c>
      <c r="L207" s="4">
        <f t="shared" si="37"/>
        <v>0</v>
      </c>
      <c r="M207" s="26" t="str">
        <f t="shared" si="38"/>
        <v/>
      </c>
      <c r="N207" s="288">
        <v>0</v>
      </c>
      <c r="O207" s="4">
        <v>0</v>
      </c>
      <c r="P207" s="75">
        <f t="shared" si="39"/>
        <v>0</v>
      </c>
      <c r="Q207" s="75">
        <f t="shared" si="40"/>
        <v>0</v>
      </c>
      <c r="R207" s="75">
        <f t="shared" si="41"/>
        <v>0</v>
      </c>
      <c r="S207" s="4">
        <v>0</v>
      </c>
      <c r="T207" s="4">
        <v>0</v>
      </c>
      <c r="U207" s="4">
        <f t="shared" si="42"/>
        <v>0</v>
      </c>
      <c r="V207" s="4">
        <v>0</v>
      </c>
      <c r="W207" s="49">
        <v>0</v>
      </c>
      <c r="X207" s="4">
        <v>1</v>
      </c>
      <c r="Y207" s="118" t="s">
        <v>21</v>
      </c>
      <c r="Z207" s="118" t="s">
        <v>31</v>
      </c>
      <c r="AA207" s="289">
        <v>0</v>
      </c>
      <c r="AB207" s="81" t="str">
        <f t="shared" si="43"/>
        <v>Fbp-akg</v>
      </c>
    </row>
    <row r="208" spans="1:28" x14ac:dyDescent="0.3">
      <c r="A208" s="15" t="s">
        <v>16</v>
      </c>
      <c r="B208" s="265" t="s">
        <v>222</v>
      </c>
      <c r="C208" s="47">
        <v>-0.55415906726585296</v>
      </c>
      <c r="D208" s="47">
        <v>-0.49483145436892501</v>
      </c>
      <c r="E208" s="47">
        <v>-0.64210771686603696</v>
      </c>
      <c r="F208" s="47">
        <v>-0.47668410765866598</v>
      </c>
      <c r="G208" s="47">
        <v>-0.47668410765866598</v>
      </c>
      <c r="H208" s="287">
        <f t="shared" si="33"/>
        <v>0.47668410765866598</v>
      </c>
      <c r="I208" s="4" t="b">
        <f t="shared" si="34"/>
        <v>0</v>
      </c>
      <c r="J208" s="4" t="b">
        <f t="shared" si="35"/>
        <v>0</v>
      </c>
      <c r="K208" s="26">
        <f t="shared" si="36"/>
        <v>0</v>
      </c>
      <c r="L208" s="4">
        <f t="shared" si="37"/>
        <v>0</v>
      </c>
      <c r="M208" s="26" t="str">
        <f t="shared" si="38"/>
        <v/>
      </c>
      <c r="N208" s="288">
        <v>0</v>
      </c>
      <c r="O208" s="4">
        <v>0</v>
      </c>
      <c r="P208" s="75">
        <f t="shared" si="39"/>
        <v>0</v>
      </c>
      <c r="Q208" s="75">
        <f t="shared" si="40"/>
        <v>0</v>
      </c>
      <c r="R208" s="75">
        <f t="shared" si="41"/>
        <v>0</v>
      </c>
      <c r="S208" s="4">
        <v>0</v>
      </c>
      <c r="T208" s="4">
        <v>0</v>
      </c>
      <c r="U208" s="4">
        <f t="shared" si="42"/>
        <v>0</v>
      </c>
      <c r="V208" s="4">
        <v>0</v>
      </c>
      <c r="W208" s="49">
        <v>0</v>
      </c>
      <c r="X208" s="4">
        <v>1</v>
      </c>
      <c r="Y208" s="118" t="s">
        <v>21</v>
      </c>
      <c r="Z208" s="118" t="s">
        <v>31</v>
      </c>
      <c r="AA208" s="289">
        <v>0</v>
      </c>
      <c r="AB208" s="81" t="str">
        <f t="shared" si="43"/>
        <v>Fbp-phepyr</v>
      </c>
    </row>
    <row r="209" spans="1:28" x14ac:dyDescent="0.3">
      <c r="A209" s="15" t="s">
        <v>7</v>
      </c>
      <c r="B209" s="265" t="s">
        <v>267</v>
      </c>
      <c r="C209" s="47">
        <v>-0.68579597427530703</v>
      </c>
      <c r="D209" s="47">
        <v>-0.73348473979427897</v>
      </c>
      <c r="E209" s="47">
        <v>-0.84865662119622298</v>
      </c>
      <c r="F209" s="47">
        <v>-0.475753005857803</v>
      </c>
      <c r="G209" s="47">
        <v>-0.475753005857803</v>
      </c>
      <c r="H209" s="287">
        <f t="shared" si="33"/>
        <v>0.475753005857803</v>
      </c>
      <c r="I209" s="4" t="b">
        <f t="shared" si="34"/>
        <v>0</v>
      </c>
      <c r="J209" s="4" t="b">
        <f t="shared" si="35"/>
        <v>0</v>
      </c>
      <c r="K209" s="26">
        <f t="shared" si="36"/>
        <v>0</v>
      </c>
      <c r="L209" s="4">
        <f t="shared" si="37"/>
        <v>0</v>
      </c>
      <c r="M209" s="26" t="str">
        <f t="shared" si="38"/>
        <v/>
      </c>
      <c r="N209" s="288">
        <v>0</v>
      </c>
      <c r="O209" s="4">
        <v>0</v>
      </c>
      <c r="P209" s="75">
        <f t="shared" si="39"/>
        <v>0</v>
      </c>
      <c r="Q209" s="75">
        <f t="shared" si="40"/>
        <v>0</v>
      </c>
      <c r="R209" s="75">
        <f t="shared" si="41"/>
        <v>0</v>
      </c>
      <c r="S209" s="4">
        <v>0</v>
      </c>
      <c r="T209" s="4">
        <v>0</v>
      </c>
      <c r="U209" s="4">
        <f t="shared" si="42"/>
        <v>0</v>
      </c>
      <c r="V209" s="4">
        <v>0</v>
      </c>
      <c r="W209" s="49">
        <v>0</v>
      </c>
      <c r="X209" s="4">
        <v>2</v>
      </c>
      <c r="Y209" s="118" t="s">
        <v>20</v>
      </c>
      <c r="Z209" s="118" t="s">
        <v>30</v>
      </c>
      <c r="AA209" s="289">
        <v>0.21293799999999999</v>
      </c>
      <c r="AB209" s="81" t="str">
        <f t="shared" si="43"/>
        <v>PykF-g1p</v>
      </c>
    </row>
    <row r="210" spans="1:28" x14ac:dyDescent="0.3">
      <c r="A210" s="15" t="s">
        <v>12</v>
      </c>
      <c r="B210" s="265" t="s">
        <v>167</v>
      </c>
      <c r="C210" s="47">
        <v>-0.50498758887815198</v>
      </c>
      <c r="D210" s="47">
        <v>-0.49940196071294202</v>
      </c>
      <c r="E210" s="47">
        <v>-0.52385500443748101</v>
      </c>
      <c r="F210" s="47">
        <v>-0.475356486746291</v>
      </c>
      <c r="G210" s="47">
        <v>-0.475356486746291</v>
      </c>
      <c r="H210" s="287">
        <f t="shared" si="33"/>
        <v>0.475356486746291</v>
      </c>
      <c r="I210" s="4" t="b">
        <f t="shared" si="34"/>
        <v>0</v>
      </c>
      <c r="J210" s="4" t="b">
        <f t="shared" si="35"/>
        <v>0</v>
      </c>
      <c r="K210" s="26">
        <f t="shared" si="36"/>
        <v>0</v>
      </c>
      <c r="L210" s="4">
        <f t="shared" si="37"/>
        <v>0</v>
      </c>
      <c r="M210" s="26" t="str">
        <f t="shared" si="38"/>
        <v/>
      </c>
      <c r="N210" s="288">
        <v>0</v>
      </c>
      <c r="O210" s="4">
        <v>0</v>
      </c>
      <c r="P210" s="75">
        <f t="shared" si="39"/>
        <v>0</v>
      </c>
      <c r="Q210" s="75">
        <f t="shared" si="40"/>
        <v>0</v>
      </c>
      <c r="R210" s="75">
        <f t="shared" si="41"/>
        <v>0</v>
      </c>
      <c r="S210" s="4">
        <v>0</v>
      </c>
      <c r="T210" s="4">
        <v>0</v>
      </c>
      <c r="U210" s="4">
        <f t="shared" si="42"/>
        <v>0</v>
      </c>
      <c r="V210" s="4">
        <v>-1</v>
      </c>
      <c r="W210" s="49">
        <v>0</v>
      </c>
      <c r="X210" s="4">
        <v>2</v>
      </c>
      <c r="Y210" s="118" t="s">
        <v>25</v>
      </c>
      <c r="Z210" s="118" t="s">
        <v>30</v>
      </c>
      <c r="AA210" s="289">
        <v>0.214286</v>
      </c>
      <c r="AB210" s="81" t="str">
        <f t="shared" si="43"/>
        <v>Pta-3pg</v>
      </c>
    </row>
    <row r="211" spans="1:28" x14ac:dyDescent="0.3">
      <c r="A211" s="15" t="s">
        <v>1</v>
      </c>
      <c r="B211" s="265" t="s">
        <v>262</v>
      </c>
      <c r="C211" s="47">
        <v>-0.91684234289525302</v>
      </c>
      <c r="D211" s="47">
        <v>-1.16883563997776</v>
      </c>
      <c r="E211" s="47">
        <v>-1.5490345779325401</v>
      </c>
      <c r="F211" s="47">
        <v>-0.47478356123253801</v>
      </c>
      <c r="G211" s="47">
        <v>-0.47478356123253801</v>
      </c>
      <c r="H211" s="287">
        <f t="shared" si="33"/>
        <v>0.47478356123253801</v>
      </c>
      <c r="I211" s="4" t="b">
        <f t="shared" si="34"/>
        <v>0</v>
      </c>
      <c r="J211" s="4" t="b">
        <f t="shared" si="35"/>
        <v>0</v>
      </c>
      <c r="K211" s="26">
        <f t="shared" si="36"/>
        <v>0</v>
      </c>
      <c r="L211" s="4">
        <f t="shared" si="37"/>
        <v>0</v>
      </c>
      <c r="M211" s="26" t="str">
        <f t="shared" si="38"/>
        <v/>
      </c>
      <c r="N211" s="288">
        <v>0</v>
      </c>
      <c r="O211" s="4">
        <v>0</v>
      </c>
      <c r="P211" s="75">
        <f t="shared" si="39"/>
        <v>0</v>
      </c>
      <c r="Q211" s="75">
        <f t="shared" si="40"/>
        <v>0</v>
      </c>
      <c r="R211" s="75">
        <f t="shared" si="41"/>
        <v>0</v>
      </c>
      <c r="S211" s="4">
        <v>0</v>
      </c>
      <c r="T211" s="4">
        <v>0</v>
      </c>
      <c r="U211" s="4">
        <f t="shared" si="42"/>
        <v>0</v>
      </c>
      <c r="V211" s="4">
        <v>0</v>
      </c>
      <c r="W211" s="49">
        <v>0</v>
      </c>
      <c r="X211" s="4">
        <v>2</v>
      </c>
      <c r="Y211" s="118" t="s">
        <v>20</v>
      </c>
      <c r="Z211" s="118" t="s">
        <v>30</v>
      </c>
      <c r="AA211" s="289">
        <v>0.310861</v>
      </c>
      <c r="AB211" s="81" t="str">
        <f t="shared" si="43"/>
        <v>MaeA-dtmp</v>
      </c>
    </row>
    <row r="212" spans="1:28" x14ac:dyDescent="0.3">
      <c r="A212" s="15" t="s">
        <v>7</v>
      </c>
      <c r="B212" s="265" t="s">
        <v>79</v>
      </c>
      <c r="C212" s="47">
        <v>-0.47511873916934699</v>
      </c>
      <c r="D212" s="47">
        <v>-0.47659507418139402</v>
      </c>
      <c r="E212" s="47">
        <v>-0.47879598237466497</v>
      </c>
      <c r="F212" s="47">
        <v>-0.47439751847714801</v>
      </c>
      <c r="G212" s="47">
        <v>-0.47439751847714801</v>
      </c>
      <c r="H212" s="287">
        <f t="shared" si="33"/>
        <v>0.47439751847714801</v>
      </c>
      <c r="I212" s="4" t="b">
        <f t="shared" si="34"/>
        <v>0</v>
      </c>
      <c r="J212" s="4" t="b">
        <f t="shared" si="35"/>
        <v>0</v>
      </c>
      <c r="K212" s="26">
        <f t="shared" si="36"/>
        <v>0</v>
      </c>
      <c r="L212" s="4">
        <f t="shared" si="37"/>
        <v>0</v>
      </c>
      <c r="M212" s="26" t="str">
        <f t="shared" si="38"/>
        <v/>
      </c>
      <c r="N212" s="288">
        <v>0</v>
      </c>
      <c r="O212" s="4">
        <v>0</v>
      </c>
      <c r="P212" s="75">
        <f t="shared" si="39"/>
        <v>0</v>
      </c>
      <c r="Q212" s="75">
        <f t="shared" si="40"/>
        <v>0</v>
      </c>
      <c r="R212" s="75">
        <f t="shared" si="41"/>
        <v>0</v>
      </c>
      <c r="S212" s="4">
        <v>0</v>
      </c>
      <c r="T212" s="4">
        <v>0</v>
      </c>
      <c r="U212" s="4">
        <f t="shared" si="42"/>
        <v>0</v>
      </c>
      <c r="V212" s="4">
        <v>0</v>
      </c>
      <c r="W212" s="49">
        <v>0</v>
      </c>
      <c r="X212" s="4">
        <v>2</v>
      </c>
      <c r="Y212" s="118" t="s">
        <v>20</v>
      </c>
      <c r="Z212" s="118" t="s">
        <v>30</v>
      </c>
      <c r="AA212" s="289">
        <v>0.60083200000000003</v>
      </c>
      <c r="AB212" s="81" t="str">
        <f t="shared" si="43"/>
        <v>PykF-nadh</v>
      </c>
    </row>
    <row r="213" spans="1:28" x14ac:dyDescent="0.3">
      <c r="A213" s="15" t="s">
        <v>1</v>
      </c>
      <c r="B213" s="265" t="s">
        <v>91</v>
      </c>
      <c r="C213" s="47">
        <v>-0.70342928878777899</v>
      </c>
      <c r="D213" s="47">
        <v>-0.61493001633811895</v>
      </c>
      <c r="E213" s="47">
        <v>-0.87238272050008703</v>
      </c>
      <c r="F213" s="47">
        <v>-0.47239304513423402</v>
      </c>
      <c r="G213" s="47">
        <v>-0.47239304513423402</v>
      </c>
      <c r="H213" s="287">
        <f t="shared" si="33"/>
        <v>0.47239304513423402</v>
      </c>
      <c r="I213" s="4" t="b">
        <f t="shared" si="34"/>
        <v>0</v>
      </c>
      <c r="J213" s="4" t="b">
        <f t="shared" si="35"/>
        <v>0</v>
      </c>
      <c r="K213" s="26">
        <f t="shared" si="36"/>
        <v>0</v>
      </c>
      <c r="L213" s="4">
        <f t="shared" si="37"/>
        <v>0</v>
      </c>
      <c r="M213" s="26" t="str">
        <f t="shared" si="38"/>
        <v/>
      </c>
      <c r="N213" s="288">
        <v>0</v>
      </c>
      <c r="O213" s="4">
        <v>0</v>
      </c>
      <c r="P213" s="75">
        <f t="shared" si="39"/>
        <v>0</v>
      </c>
      <c r="Q213" s="75">
        <f t="shared" si="40"/>
        <v>0</v>
      </c>
      <c r="R213" s="75">
        <f t="shared" si="41"/>
        <v>0</v>
      </c>
      <c r="S213" s="4">
        <v>0</v>
      </c>
      <c r="T213" s="4">
        <v>0</v>
      </c>
      <c r="U213" s="4">
        <f t="shared" si="42"/>
        <v>0</v>
      </c>
      <c r="V213" s="4">
        <v>0</v>
      </c>
      <c r="W213" s="49">
        <v>0</v>
      </c>
      <c r="X213" s="4">
        <v>2</v>
      </c>
      <c r="Y213" s="118" t="s">
        <v>20</v>
      </c>
      <c r="Z213" s="118" t="s">
        <v>30</v>
      </c>
      <c r="AA213" s="289">
        <v>0.32450299999999999</v>
      </c>
      <c r="AB213" s="81" t="str">
        <f t="shared" si="43"/>
        <v>MaeA-kdpg</v>
      </c>
    </row>
    <row r="214" spans="1:28" x14ac:dyDescent="0.3">
      <c r="A214" s="15" t="s">
        <v>92</v>
      </c>
      <c r="B214" s="265" t="s">
        <v>157</v>
      </c>
      <c r="C214" s="47">
        <v>-0.50118611827418502</v>
      </c>
      <c r="D214" s="47">
        <v>-0.49768311959731099</v>
      </c>
      <c r="E214" s="47">
        <v>-0.53100319279733699</v>
      </c>
      <c r="F214" s="47">
        <v>-0.47157027927817902</v>
      </c>
      <c r="G214" s="47">
        <v>-0.47157027927817902</v>
      </c>
      <c r="H214" s="287">
        <f t="shared" si="33"/>
        <v>0.47157027927817902</v>
      </c>
      <c r="I214" s="4" t="b">
        <f t="shared" si="34"/>
        <v>0</v>
      </c>
      <c r="J214" s="4" t="b">
        <f t="shared" si="35"/>
        <v>0</v>
      </c>
      <c r="K214" s="26">
        <f t="shared" si="36"/>
        <v>0</v>
      </c>
      <c r="L214" s="4">
        <f t="shared" si="37"/>
        <v>0</v>
      </c>
      <c r="M214" s="26" t="str">
        <f t="shared" si="38"/>
        <v/>
      </c>
      <c r="N214" s="288">
        <v>0</v>
      </c>
      <c r="O214" s="4">
        <v>0</v>
      </c>
      <c r="P214" s="75">
        <f t="shared" si="39"/>
        <v>0</v>
      </c>
      <c r="Q214" s="75">
        <f t="shared" si="40"/>
        <v>0</v>
      </c>
      <c r="R214" s="75">
        <f t="shared" si="41"/>
        <v>0</v>
      </c>
      <c r="S214" s="4">
        <v>0</v>
      </c>
      <c r="T214" s="4">
        <v>0</v>
      </c>
      <c r="U214" s="4">
        <f t="shared" si="42"/>
        <v>0</v>
      </c>
      <c r="V214" s="4">
        <v>0</v>
      </c>
      <c r="W214" s="49">
        <v>0</v>
      </c>
      <c r="X214" s="4">
        <v>1</v>
      </c>
      <c r="Y214" s="118" t="s">
        <v>22</v>
      </c>
      <c r="Z214" s="118" t="s">
        <v>30</v>
      </c>
      <c r="AA214" s="289">
        <v>0.19047600000000001</v>
      </c>
      <c r="AB214" s="81" t="str">
        <f t="shared" si="43"/>
        <v>Ppc-g6p</v>
      </c>
    </row>
    <row r="215" spans="1:28" x14ac:dyDescent="0.3">
      <c r="A215" s="15" t="s">
        <v>130</v>
      </c>
      <c r="B215" s="265" t="s">
        <v>235</v>
      </c>
      <c r="C215" s="47">
        <v>-0.49114030669217901</v>
      </c>
      <c r="D215" s="47">
        <v>-0.48762999990621098</v>
      </c>
      <c r="E215" s="47">
        <v>-0.51414275292175504</v>
      </c>
      <c r="F215" s="47">
        <v>-0.47022170372967798</v>
      </c>
      <c r="G215" s="47">
        <v>-0.47022170372967798</v>
      </c>
      <c r="H215" s="287">
        <f t="shared" si="33"/>
        <v>0.47022170372967798</v>
      </c>
      <c r="I215" s="4" t="b">
        <f t="shared" si="34"/>
        <v>0</v>
      </c>
      <c r="J215" s="4" t="b">
        <f t="shared" si="35"/>
        <v>0</v>
      </c>
      <c r="K215" s="26">
        <f t="shared" si="36"/>
        <v>0</v>
      </c>
      <c r="L215" s="4">
        <f t="shared" si="37"/>
        <v>0</v>
      </c>
      <c r="M215" s="26" t="str">
        <f t="shared" si="38"/>
        <v/>
      </c>
      <c r="N215" s="288">
        <v>0</v>
      </c>
      <c r="O215" s="4">
        <v>0</v>
      </c>
      <c r="P215" s="75">
        <f t="shared" si="39"/>
        <v>0</v>
      </c>
      <c r="Q215" s="75">
        <f t="shared" si="40"/>
        <v>0</v>
      </c>
      <c r="R215" s="75">
        <f t="shared" si="41"/>
        <v>0</v>
      </c>
      <c r="S215" s="4">
        <v>0</v>
      </c>
      <c r="T215" s="4">
        <v>0</v>
      </c>
      <c r="U215" s="4">
        <f t="shared" si="42"/>
        <v>0</v>
      </c>
      <c r="V215" s="4">
        <v>0</v>
      </c>
      <c r="W215" s="49">
        <v>0</v>
      </c>
      <c r="X215" s="4">
        <v>1</v>
      </c>
      <c r="Y215" s="118" t="s">
        <v>22</v>
      </c>
      <c r="Z215" s="118" t="s">
        <v>30</v>
      </c>
      <c r="AA215" s="289">
        <v>0.28571400000000002</v>
      </c>
      <c r="AB215" s="81" t="str">
        <f t="shared" si="43"/>
        <v>Icd-ser</v>
      </c>
    </row>
    <row r="216" spans="1:28" x14ac:dyDescent="0.3">
      <c r="A216" s="15" t="s">
        <v>12</v>
      </c>
      <c r="B216" s="265" t="s">
        <v>68</v>
      </c>
      <c r="C216" s="47">
        <v>-0.51794089369436602</v>
      </c>
      <c r="D216" s="47">
        <v>-0.52006247012197404</v>
      </c>
      <c r="E216" s="47">
        <v>-0.56882829711723804</v>
      </c>
      <c r="F216" s="47">
        <v>-0.46484273731940101</v>
      </c>
      <c r="G216" s="47">
        <v>-0.46484273731940101</v>
      </c>
      <c r="H216" s="287">
        <f t="shared" si="33"/>
        <v>0.46484273731940101</v>
      </c>
      <c r="I216" s="4" t="b">
        <f t="shared" si="34"/>
        <v>0</v>
      </c>
      <c r="J216" s="4" t="b">
        <f t="shared" si="35"/>
        <v>0</v>
      </c>
      <c r="K216" s="26">
        <f t="shared" si="36"/>
        <v>0</v>
      </c>
      <c r="L216" s="4">
        <f t="shared" si="37"/>
        <v>0</v>
      </c>
      <c r="M216" s="26" t="str">
        <f t="shared" si="38"/>
        <v/>
      </c>
      <c r="N216" s="288">
        <v>0</v>
      </c>
      <c r="O216" s="4">
        <v>0</v>
      </c>
      <c r="P216" s="75">
        <f t="shared" si="39"/>
        <v>1</v>
      </c>
      <c r="Q216" s="75">
        <f t="shared" si="40"/>
        <v>1</v>
      </c>
      <c r="R216" s="75">
        <f t="shared" si="41"/>
        <v>0</v>
      </c>
      <c r="S216" s="4">
        <v>-1</v>
      </c>
      <c r="T216" s="4">
        <v>0</v>
      </c>
      <c r="U216" s="4">
        <f t="shared" si="42"/>
        <v>0</v>
      </c>
      <c r="V216" s="4">
        <v>0</v>
      </c>
      <c r="W216" s="49">
        <v>0</v>
      </c>
      <c r="X216" s="4">
        <v>2</v>
      </c>
      <c r="Y216" s="118" t="s">
        <v>25</v>
      </c>
      <c r="Z216" s="118" t="s">
        <v>30</v>
      </c>
      <c r="AA216" s="289">
        <v>0.46974100000000002</v>
      </c>
      <c r="AB216" s="81" t="str">
        <f t="shared" si="43"/>
        <v>Pta-nadph</v>
      </c>
    </row>
    <row r="217" spans="1:28" x14ac:dyDescent="0.3">
      <c r="A217" s="15" t="s">
        <v>6</v>
      </c>
      <c r="B217" s="265" t="s">
        <v>76</v>
      </c>
      <c r="C217" s="47">
        <v>-0.71219911420753002</v>
      </c>
      <c r="D217" s="47">
        <v>-0.76783272740867603</v>
      </c>
      <c r="E217" s="47">
        <v>-1.0181206222638699</v>
      </c>
      <c r="F217" s="47">
        <v>-0.45977291282489702</v>
      </c>
      <c r="G217" s="47">
        <v>-0.45977291282489702</v>
      </c>
      <c r="H217" s="287">
        <f t="shared" si="33"/>
        <v>0.45977291282489702</v>
      </c>
      <c r="I217" s="4" t="b">
        <f t="shared" si="34"/>
        <v>0</v>
      </c>
      <c r="J217" s="4" t="b">
        <f t="shared" si="35"/>
        <v>0</v>
      </c>
      <c r="K217" s="26">
        <f t="shared" si="36"/>
        <v>0</v>
      </c>
      <c r="L217" s="4">
        <f t="shared" si="37"/>
        <v>0</v>
      </c>
      <c r="M217" s="26" t="str">
        <f t="shared" si="38"/>
        <v/>
      </c>
      <c r="N217" s="288">
        <v>0</v>
      </c>
      <c r="O217" s="4">
        <v>0</v>
      </c>
      <c r="P217" s="75">
        <f t="shared" si="39"/>
        <v>0</v>
      </c>
      <c r="Q217" s="75">
        <f t="shared" si="40"/>
        <v>0</v>
      </c>
      <c r="R217" s="75">
        <f t="shared" si="41"/>
        <v>0</v>
      </c>
      <c r="S217" s="4">
        <v>0</v>
      </c>
      <c r="T217" s="4">
        <v>0</v>
      </c>
      <c r="U217" s="4">
        <f t="shared" si="42"/>
        <v>0</v>
      </c>
      <c r="V217" s="4">
        <v>0</v>
      </c>
      <c r="W217" s="49">
        <v>0</v>
      </c>
      <c r="X217" s="4">
        <v>3</v>
      </c>
      <c r="Y217" s="118" t="s">
        <v>23</v>
      </c>
      <c r="Z217" s="118" t="s">
        <v>30</v>
      </c>
      <c r="AA217" s="289">
        <v>0.538462</v>
      </c>
      <c r="AB217" s="81" t="str">
        <f t="shared" si="43"/>
        <v>GltA-mal</v>
      </c>
    </row>
    <row r="218" spans="1:28" x14ac:dyDescent="0.3">
      <c r="A218" s="15" t="s">
        <v>106</v>
      </c>
      <c r="B218" s="265" t="s">
        <v>210</v>
      </c>
      <c r="C218" s="47">
        <v>-0.54007422382396397</v>
      </c>
      <c r="D218" s="47">
        <v>-0.54101227969340704</v>
      </c>
      <c r="E218" s="47">
        <v>-0.65036565479874198</v>
      </c>
      <c r="F218" s="47">
        <v>-0.45902694420086698</v>
      </c>
      <c r="G218" s="47">
        <v>-0.45902694420086698</v>
      </c>
      <c r="H218" s="287">
        <f t="shared" si="33"/>
        <v>0.45902694420086698</v>
      </c>
      <c r="I218" s="4" t="b">
        <f t="shared" si="34"/>
        <v>0</v>
      </c>
      <c r="J218" s="4" t="b">
        <f t="shared" si="35"/>
        <v>0</v>
      </c>
      <c r="K218" s="26">
        <f t="shared" si="36"/>
        <v>0</v>
      </c>
      <c r="L218" s="4">
        <f t="shared" si="37"/>
        <v>0</v>
      </c>
      <c r="M218" s="26" t="str">
        <f t="shared" si="38"/>
        <v/>
      </c>
      <c r="N218" s="288">
        <v>0</v>
      </c>
      <c r="O218" s="4">
        <v>0</v>
      </c>
      <c r="P218" s="75">
        <f t="shared" si="39"/>
        <v>0</v>
      </c>
      <c r="Q218" s="75">
        <f t="shared" si="40"/>
        <v>0</v>
      </c>
      <c r="R218" s="75">
        <f t="shared" si="41"/>
        <v>0</v>
      </c>
      <c r="S218" s="4">
        <v>0</v>
      </c>
      <c r="T218" s="4">
        <v>0</v>
      </c>
      <c r="U218" s="4">
        <f t="shared" si="42"/>
        <v>0</v>
      </c>
      <c r="V218" s="4">
        <v>0</v>
      </c>
      <c r="W218" s="49">
        <v>0</v>
      </c>
      <c r="X218" s="4">
        <v>3</v>
      </c>
      <c r="Y218" s="118" t="s">
        <v>19</v>
      </c>
      <c r="Z218" s="118" t="s">
        <v>30</v>
      </c>
      <c r="AA218" s="289">
        <v>0.58176899999999998</v>
      </c>
      <c r="AB218" s="81" t="str">
        <f t="shared" si="43"/>
        <v>Acs-udp</v>
      </c>
    </row>
    <row r="219" spans="1:28" x14ac:dyDescent="0.3">
      <c r="A219" s="15" t="s">
        <v>92</v>
      </c>
      <c r="B219" s="265" t="s">
        <v>86</v>
      </c>
      <c r="C219" s="47">
        <v>-0.51880598009848999</v>
      </c>
      <c r="D219" s="47">
        <v>-0.51870016857310897</v>
      </c>
      <c r="E219" s="47">
        <v>-0.58596965201526596</v>
      </c>
      <c r="F219" s="47">
        <v>-0.45868898798144703</v>
      </c>
      <c r="G219" s="47">
        <v>-0.45868898798144703</v>
      </c>
      <c r="H219" s="287">
        <f t="shared" si="33"/>
        <v>0.45868898798144703</v>
      </c>
      <c r="I219" s="4" t="b">
        <f t="shared" si="34"/>
        <v>0</v>
      </c>
      <c r="J219" s="4" t="b">
        <f t="shared" si="35"/>
        <v>0</v>
      </c>
      <c r="K219" s="26">
        <f t="shared" si="36"/>
        <v>0</v>
      </c>
      <c r="L219" s="4">
        <f t="shared" si="37"/>
        <v>0</v>
      </c>
      <c r="M219" s="26" t="str">
        <f t="shared" si="38"/>
        <v/>
      </c>
      <c r="N219" s="288">
        <v>0</v>
      </c>
      <c r="O219" s="4">
        <v>0</v>
      </c>
      <c r="P219" s="75">
        <f t="shared" si="39"/>
        <v>0</v>
      </c>
      <c r="Q219" s="75">
        <f t="shared" si="40"/>
        <v>0</v>
      </c>
      <c r="R219" s="75">
        <f t="shared" si="41"/>
        <v>0</v>
      </c>
      <c r="S219" s="4">
        <v>0</v>
      </c>
      <c r="T219" s="4">
        <v>0</v>
      </c>
      <c r="U219" s="4">
        <f t="shared" si="42"/>
        <v>0</v>
      </c>
      <c r="V219" s="4">
        <v>0</v>
      </c>
      <c r="W219" s="49">
        <v>0</v>
      </c>
      <c r="X219" s="4">
        <v>1</v>
      </c>
      <c r="Y219" s="118" t="s">
        <v>22</v>
      </c>
      <c r="Z219" s="118" t="s">
        <v>30</v>
      </c>
      <c r="AA219" s="289">
        <v>0.10236199999999999</v>
      </c>
      <c r="AB219" s="81" t="str">
        <f t="shared" si="43"/>
        <v>Ppc-atp</v>
      </c>
    </row>
    <row r="220" spans="1:28" x14ac:dyDescent="0.3">
      <c r="A220" s="15" t="s">
        <v>114</v>
      </c>
      <c r="B220" s="265" t="s">
        <v>65</v>
      </c>
      <c r="C220" s="47">
        <v>-1.08513326944223</v>
      </c>
      <c r="D220" s="47">
        <v>-0.84097001444477104</v>
      </c>
      <c r="E220" s="47">
        <v>-1.79394877081878</v>
      </c>
      <c r="F220" s="47">
        <v>-0.45816124113698098</v>
      </c>
      <c r="G220" s="47">
        <v>-0.45816124113698098</v>
      </c>
      <c r="H220" s="287">
        <f t="shared" si="33"/>
        <v>0.45816124113698098</v>
      </c>
      <c r="I220" s="4" t="b">
        <f t="shared" si="34"/>
        <v>0</v>
      </c>
      <c r="J220" s="4" t="b">
        <f t="shared" si="35"/>
        <v>0</v>
      </c>
      <c r="K220" s="26">
        <f t="shared" si="36"/>
        <v>0</v>
      </c>
      <c r="L220" s="4">
        <f t="shared" si="37"/>
        <v>0</v>
      </c>
      <c r="M220" s="26" t="str">
        <f t="shared" si="38"/>
        <v/>
      </c>
      <c r="N220" s="288">
        <v>0</v>
      </c>
      <c r="O220" s="4">
        <v>0</v>
      </c>
      <c r="P220" s="75">
        <f t="shared" si="39"/>
        <v>0</v>
      </c>
      <c r="Q220" s="75">
        <f t="shared" si="40"/>
        <v>0</v>
      </c>
      <c r="R220" s="75">
        <f t="shared" si="41"/>
        <v>0</v>
      </c>
      <c r="S220" s="4">
        <v>0</v>
      </c>
      <c r="T220" s="4">
        <v>0</v>
      </c>
      <c r="U220" s="4">
        <f t="shared" si="42"/>
        <v>0</v>
      </c>
      <c r="V220" s="4">
        <v>0</v>
      </c>
      <c r="W220" s="49">
        <v>0</v>
      </c>
      <c r="X220" s="4">
        <v>2</v>
      </c>
      <c r="Y220" s="118" t="s">
        <v>25</v>
      </c>
      <c r="Z220" s="118" t="s">
        <v>30</v>
      </c>
      <c r="AA220" s="289">
        <v>0.335312</v>
      </c>
      <c r="AB220" s="81" t="str">
        <f t="shared" si="43"/>
        <v>AckA-6pgc</v>
      </c>
    </row>
    <row r="221" spans="1:28" x14ac:dyDescent="0.3">
      <c r="A221" s="15" t="s">
        <v>114</v>
      </c>
      <c r="B221" s="265" t="s">
        <v>222</v>
      </c>
      <c r="C221" s="47">
        <v>-0.70295586659726095</v>
      </c>
      <c r="D221" s="47">
        <v>-0.793621749331194</v>
      </c>
      <c r="E221" s="47">
        <v>-0.93642234973021798</v>
      </c>
      <c r="F221" s="47">
        <v>-0.45645569726560098</v>
      </c>
      <c r="G221" s="47">
        <v>-0.45645569726560098</v>
      </c>
      <c r="H221" s="287">
        <f t="shared" si="33"/>
        <v>0.45645569726560098</v>
      </c>
      <c r="I221" s="4" t="b">
        <f t="shared" si="34"/>
        <v>0</v>
      </c>
      <c r="J221" s="4" t="b">
        <f t="shared" si="35"/>
        <v>0</v>
      </c>
      <c r="K221" s="26">
        <f t="shared" si="36"/>
        <v>0</v>
      </c>
      <c r="L221" s="4">
        <f t="shared" si="37"/>
        <v>0</v>
      </c>
      <c r="M221" s="26" t="str">
        <f t="shared" si="38"/>
        <v/>
      </c>
      <c r="N221" s="288">
        <v>0</v>
      </c>
      <c r="O221" s="4">
        <v>0</v>
      </c>
      <c r="P221" s="75">
        <f t="shared" si="39"/>
        <v>0</v>
      </c>
      <c r="Q221" s="75">
        <f t="shared" si="40"/>
        <v>0</v>
      </c>
      <c r="R221" s="75">
        <f t="shared" si="41"/>
        <v>0</v>
      </c>
      <c r="S221" s="4">
        <v>0</v>
      </c>
      <c r="T221" s="4">
        <v>0</v>
      </c>
      <c r="U221" s="4">
        <f t="shared" si="42"/>
        <v>0</v>
      </c>
      <c r="V221" s="4">
        <v>0</v>
      </c>
      <c r="W221" s="49">
        <v>0</v>
      </c>
      <c r="X221" s="4">
        <v>2</v>
      </c>
      <c r="Y221" s="118" t="s">
        <v>25</v>
      </c>
      <c r="Z221" s="118" t="s">
        <v>30</v>
      </c>
      <c r="AA221" s="289">
        <v>0.15384600000000001</v>
      </c>
      <c r="AB221" s="81" t="str">
        <f t="shared" si="43"/>
        <v>AckA-phepyr</v>
      </c>
    </row>
    <row r="222" spans="1:28" x14ac:dyDescent="0.3">
      <c r="A222" s="15" t="s">
        <v>58</v>
      </c>
      <c r="B222" s="265" t="s">
        <v>271</v>
      </c>
      <c r="C222" s="47">
        <v>-0.55193112924475396</v>
      </c>
      <c r="D222" s="47">
        <v>-0.55942051157399597</v>
      </c>
      <c r="E222" s="47">
        <v>-0.612356835803473</v>
      </c>
      <c r="F222" s="47">
        <v>-0.44885136291954397</v>
      </c>
      <c r="G222" s="47">
        <v>-0.44885136291954397</v>
      </c>
      <c r="H222" s="287">
        <f t="shared" si="33"/>
        <v>0.44885136291954397</v>
      </c>
      <c r="I222" s="4" t="b">
        <f t="shared" si="34"/>
        <v>0</v>
      </c>
      <c r="J222" s="4" t="b">
        <f t="shared" si="35"/>
        <v>0</v>
      </c>
      <c r="K222" s="26">
        <f t="shared" si="36"/>
        <v>0</v>
      </c>
      <c r="L222" s="4">
        <f t="shared" si="37"/>
        <v>0</v>
      </c>
      <c r="M222" s="26" t="str">
        <f t="shared" si="38"/>
        <v/>
      </c>
      <c r="N222" s="288">
        <v>0</v>
      </c>
      <c r="O222" s="4">
        <v>0</v>
      </c>
      <c r="P222" s="75">
        <f t="shared" si="39"/>
        <v>0</v>
      </c>
      <c r="Q222" s="75">
        <f t="shared" si="40"/>
        <v>0</v>
      </c>
      <c r="R222" s="75">
        <f t="shared" si="41"/>
        <v>0</v>
      </c>
      <c r="S222" s="4">
        <v>0</v>
      </c>
      <c r="T222" s="4">
        <v>0</v>
      </c>
      <c r="U222" s="4">
        <f t="shared" si="42"/>
        <v>0</v>
      </c>
      <c r="V222" s="4">
        <v>0</v>
      </c>
      <c r="W222" s="49">
        <v>0</v>
      </c>
      <c r="X222" s="4">
        <v>3</v>
      </c>
      <c r="Y222" s="118" t="s">
        <v>19</v>
      </c>
      <c r="Z222" s="118" t="s">
        <v>30</v>
      </c>
      <c r="AA222" s="289">
        <v>0.64102599999999998</v>
      </c>
      <c r="AB222" s="81" t="str">
        <f t="shared" si="43"/>
        <v>Gnd-f1p</v>
      </c>
    </row>
    <row r="223" spans="1:28" x14ac:dyDescent="0.3">
      <c r="A223" s="15" t="s">
        <v>14</v>
      </c>
      <c r="B223" s="265" t="s">
        <v>67</v>
      </c>
      <c r="C223" s="47">
        <v>-0.76356939151141001</v>
      </c>
      <c r="D223" s="47">
        <v>-0.53830707154548296</v>
      </c>
      <c r="E223" s="47">
        <v>-0.82627042589035105</v>
      </c>
      <c r="F223" s="47">
        <v>-0.44702843998826702</v>
      </c>
      <c r="G223" s="47">
        <v>-0.44702843998826702</v>
      </c>
      <c r="H223" s="287">
        <f t="shared" si="33"/>
        <v>0.44702843998826702</v>
      </c>
      <c r="I223" s="4" t="b">
        <f t="shared" si="34"/>
        <v>0</v>
      </c>
      <c r="J223" s="4" t="b">
        <f t="shared" si="35"/>
        <v>0</v>
      </c>
      <c r="K223" s="26">
        <f t="shared" si="36"/>
        <v>0</v>
      </c>
      <c r="L223" s="4">
        <f t="shared" si="37"/>
        <v>0</v>
      </c>
      <c r="M223" s="26" t="str">
        <f t="shared" si="38"/>
        <v/>
      </c>
      <c r="N223" s="288">
        <v>0</v>
      </c>
      <c r="O223" s="4">
        <v>0</v>
      </c>
      <c r="P223" s="75">
        <f t="shared" si="39"/>
        <v>0</v>
      </c>
      <c r="Q223" s="75">
        <f t="shared" si="40"/>
        <v>0</v>
      </c>
      <c r="R223" s="75">
        <f t="shared" si="41"/>
        <v>0</v>
      </c>
      <c r="S223" s="4">
        <v>0</v>
      </c>
      <c r="T223" s="4">
        <v>0</v>
      </c>
      <c r="U223" s="4">
        <f t="shared" si="42"/>
        <v>0</v>
      </c>
      <c r="V223" s="4">
        <v>0</v>
      </c>
      <c r="W223" s="49">
        <v>0</v>
      </c>
      <c r="X223" s="4">
        <v>3</v>
      </c>
      <c r="Y223" s="118" t="s">
        <v>27</v>
      </c>
      <c r="Z223" s="118" t="s">
        <v>30</v>
      </c>
      <c r="AA223" s="289">
        <v>0.42857099999999998</v>
      </c>
      <c r="AB223" s="81" t="str">
        <f t="shared" si="43"/>
        <v>PfkA-ru5p</v>
      </c>
    </row>
    <row r="224" spans="1:28" x14ac:dyDescent="0.3">
      <c r="A224" s="15" t="s">
        <v>106</v>
      </c>
      <c r="B224" s="265" t="s">
        <v>78</v>
      </c>
      <c r="C224" s="47">
        <v>-0.55344767205632195</v>
      </c>
      <c r="D224" s="47">
        <v>-0.47674005014684301</v>
      </c>
      <c r="E224" s="47">
        <v>-0.71678601005806697</v>
      </c>
      <c r="F224" s="47">
        <v>-0.44601416277220601</v>
      </c>
      <c r="G224" s="47">
        <v>-0.44601416277220601</v>
      </c>
      <c r="H224" s="287">
        <f t="shared" si="33"/>
        <v>0.44601416277220601</v>
      </c>
      <c r="I224" s="4" t="b">
        <f t="shared" si="34"/>
        <v>0</v>
      </c>
      <c r="J224" s="4" t="b">
        <f t="shared" si="35"/>
        <v>0</v>
      </c>
      <c r="K224" s="26">
        <f t="shared" si="36"/>
        <v>0</v>
      </c>
      <c r="L224" s="4">
        <f t="shared" si="37"/>
        <v>0</v>
      </c>
      <c r="M224" s="26" t="str">
        <f t="shared" si="38"/>
        <v/>
      </c>
      <c r="N224" s="288">
        <v>0</v>
      </c>
      <c r="O224" s="4">
        <v>0</v>
      </c>
      <c r="P224" s="75">
        <f t="shared" si="39"/>
        <v>0</v>
      </c>
      <c r="Q224" s="75">
        <f t="shared" si="40"/>
        <v>0</v>
      </c>
      <c r="R224" s="75">
        <f t="shared" si="41"/>
        <v>0</v>
      </c>
      <c r="S224" s="4">
        <v>0</v>
      </c>
      <c r="T224" s="4">
        <v>0</v>
      </c>
      <c r="U224" s="4">
        <f t="shared" si="42"/>
        <v>0</v>
      </c>
      <c r="V224" s="4">
        <v>0</v>
      </c>
      <c r="W224" s="49">
        <v>0</v>
      </c>
      <c r="X224" s="4">
        <v>3</v>
      </c>
      <c r="Y224" s="118" t="s">
        <v>19</v>
      </c>
      <c r="Z224" s="118" t="s">
        <v>30</v>
      </c>
      <c r="AA224" s="289">
        <v>0.33333299999999999</v>
      </c>
      <c r="AB224" s="81" t="str">
        <f t="shared" si="43"/>
        <v>Acs-pyr</v>
      </c>
    </row>
    <row r="225" spans="1:28" x14ac:dyDescent="0.3">
      <c r="A225" s="15" t="s">
        <v>12</v>
      </c>
      <c r="B225" s="265" t="s">
        <v>225</v>
      </c>
      <c r="C225" s="47">
        <v>-0.50995514893435701</v>
      </c>
      <c r="D225" s="47">
        <v>-0.52423814609316699</v>
      </c>
      <c r="E225" s="47">
        <v>-0.60044173679725099</v>
      </c>
      <c r="F225" s="47">
        <v>-0.44392686871154102</v>
      </c>
      <c r="G225" s="47">
        <v>-0.44392686871154102</v>
      </c>
      <c r="H225" s="287">
        <f t="shared" si="33"/>
        <v>0.44392686871154102</v>
      </c>
      <c r="I225" s="4" t="b">
        <f t="shared" si="34"/>
        <v>0</v>
      </c>
      <c r="J225" s="4" t="b">
        <f t="shared" si="35"/>
        <v>0</v>
      </c>
      <c r="K225" s="26">
        <f t="shared" si="36"/>
        <v>0</v>
      </c>
      <c r="L225" s="4">
        <f t="shared" si="37"/>
        <v>0</v>
      </c>
      <c r="M225" s="26" t="str">
        <f t="shared" si="38"/>
        <v/>
      </c>
      <c r="N225" s="288">
        <v>0</v>
      </c>
      <c r="O225" s="4">
        <v>0</v>
      </c>
      <c r="P225" s="75">
        <f t="shared" si="39"/>
        <v>0</v>
      </c>
      <c r="Q225" s="75">
        <f t="shared" si="40"/>
        <v>0</v>
      </c>
      <c r="R225" s="75">
        <f t="shared" si="41"/>
        <v>0</v>
      </c>
      <c r="S225" s="4">
        <v>0</v>
      </c>
      <c r="T225" s="4">
        <v>0</v>
      </c>
      <c r="U225" s="4">
        <f t="shared" si="42"/>
        <v>0</v>
      </c>
      <c r="V225" s="4">
        <v>0</v>
      </c>
      <c r="W225" s="49">
        <v>0</v>
      </c>
      <c r="X225" s="4">
        <v>2</v>
      </c>
      <c r="Y225" s="118" t="s">
        <v>25</v>
      </c>
      <c r="Z225" s="118" t="s">
        <v>30</v>
      </c>
      <c r="AA225" s="289">
        <v>0.21771199999999999</v>
      </c>
      <c r="AB225" s="81" t="str">
        <f t="shared" si="43"/>
        <v>Pta-glca-6p</v>
      </c>
    </row>
    <row r="226" spans="1:28" x14ac:dyDescent="0.3">
      <c r="A226" s="15" t="s">
        <v>58</v>
      </c>
      <c r="B226" s="265" t="s">
        <v>86</v>
      </c>
      <c r="C226" s="47">
        <v>-0.53962124160105196</v>
      </c>
      <c r="D226" s="47">
        <v>-0.59712142878956898</v>
      </c>
      <c r="E226" s="47">
        <v>-0.66166168098427902</v>
      </c>
      <c r="F226" s="47">
        <v>-0.43905420076510998</v>
      </c>
      <c r="G226" s="47">
        <v>-0.43905420076510998</v>
      </c>
      <c r="H226" s="287">
        <f t="shared" si="33"/>
        <v>0.43905420076510998</v>
      </c>
      <c r="I226" s="4" t="b">
        <f t="shared" si="34"/>
        <v>0</v>
      </c>
      <c r="J226" s="4" t="b">
        <f t="shared" si="35"/>
        <v>0</v>
      </c>
      <c r="K226" s="26">
        <f t="shared" si="36"/>
        <v>0</v>
      </c>
      <c r="L226" s="4">
        <f t="shared" si="37"/>
        <v>0</v>
      </c>
      <c r="M226" s="26" t="str">
        <f t="shared" si="38"/>
        <v/>
      </c>
      <c r="N226" s="288">
        <v>0</v>
      </c>
      <c r="O226" s="4">
        <v>0</v>
      </c>
      <c r="P226" s="75">
        <f t="shared" si="39"/>
        <v>1</v>
      </c>
      <c r="Q226" s="75">
        <f t="shared" si="40"/>
        <v>0</v>
      </c>
      <c r="R226" s="75">
        <f t="shared" si="41"/>
        <v>0</v>
      </c>
      <c r="S226" s="4">
        <v>-1</v>
      </c>
      <c r="T226" s="4">
        <v>-1</v>
      </c>
      <c r="U226" s="4">
        <f t="shared" si="42"/>
        <v>1</v>
      </c>
      <c r="V226" s="4">
        <v>0</v>
      </c>
      <c r="W226" s="49">
        <v>0</v>
      </c>
      <c r="X226" s="4">
        <v>3</v>
      </c>
      <c r="Y226" s="118" t="s">
        <v>19</v>
      </c>
      <c r="Z226" s="118" t="s">
        <v>30</v>
      </c>
      <c r="AA226" s="289">
        <v>0.51245600000000002</v>
      </c>
      <c r="AB226" s="81" t="str">
        <f t="shared" si="43"/>
        <v>Gnd-atp</v>
      </c>
    </row>
    <row r="227" spans="1:28" x14ac:dyDescent="0.3">
      <c r="A227" s="15" t="s">
        <v>10</v>
      </c>
      <c r="B227" s="265" t="s">
        <v>102</v>
      </c>
      <c r="C227" s="47">
        <v>-0.44874694846650398</v>
      </c>
      <c r="D227" s="47">
        <v>-0.45744482459178298</v>
      </c>
      <c r="E227" s="47">
        <v>-0.47448310720998399</v>
      </c>
      <c r="F227" s="47">
        <v>-0.438637891186476</v>
      </c>
      <c r="G227" s="47">
        <v>-0.438637891186476</v>
      </c>
      <c r="H227" s="287">
        <f t="shared" si="33"/>
        <v>0.438637891186476</v>
      </c>
      <c r="I227" s="4" t="b">
        <f t="shared" si="34"/>
        <v>0</v>
      </c>
      <c r="J227" s="4" t="b">
        <f t="shared" si="35"/>
        <v>0</v>
      </c>
      <c r="K227" s="26">
        <f t="shared" si="36"/>
        <v>0</v>
      </c>
      <c r="L227" s="4">
        <f t="shared" si="37"/>
        <v>0</v>
      </c>
      <c r="M227" s="26" t="str">
        <f t="shared" si="38"/>
        <v/>
      </c>
      <c r="N227" s="288">
        <v>0</v>
      </c>
      <c r="O227" s="4">
        <v>0</v>
      </c>
      <c r="P227" s="75">
        <f t="shared" si="39"/>
        <v>0</v>
      </c>
      <c r="Q227" s="75">
        <f t="shared" si="40"/>
        <v>0</v>
      </c>
      <c r="R227" s="75">
        <f t="shared" si="41"/>
        <v>0</v>
      </c>
      <c r="S227" s="4">
        <v>0</v>
      </c>
      <c r="T227" s="4">
        <v>0</v>
      </c>
      <c r="U227" s="4">
        <f t="shared" si="42"/>
        <v>0</v>
      </c>
      <c r="V227" s="4">
        <v>0</v>
      </c>
      <c r="W227" s="49">
        <v>0</v>
      </c>
      <c r="X227" s="4">
        <v>1</v>
      </c>
      <c r="Y227" s="118" t="s">
        <v>22</v>
      </c>
      <c r="Z227" s="118" t="s">
        <v>31</v>
      </c>
      <c r="AA227" s="289">
        <v>0.13333300000000001</v>
      </c>
      <c r="AB227" s="81" t="str">
        <f t="shared" si="43"/>
        <v>Eda-icit</v>
      </c>
    </row>
    <row r="228" spans="1:28" x14ac:dyDescent="0.3">
      <c r="A228" s="15" t="s">
        <v>13</v>
      </c>
      <c r="B228" s="265" t="s">
        <v>161</v>
      </c>
      <c r="C228" s="47">
        <v>-0.69110844947751504</v>
      </c>
      <c r="D228" s="47">
        <v>-0.77269320992791601</v>
      </c>
      <c r="E228" s="47">
        <v>-0.94410021311106196</v>
      </c>
      <c r="F228" s="47">
        <v>-0.438437901451671</v>
      </c>
      <c r="G228" s="47">
        <v>-0.438437901451671</v>
      </c>
      <c r="H228" s="287">
        <f t="shared" si="33"/>
        <v>0.438437901451671</v>
      </c>
      <c r="I228" s="4" t="b">
        <f t="shared" si="34"/>
        <v>0</v>
      </c>
      <c r="J228" s="4" t="b">
        <f t="shared" si="35"/>
        <v>0</v>
      </c>
      <c r="K228" s="26">
        <f t="shared" si="36"/>
        <v>0</v>
      </c>
      <c r="L228" s="4">
        <f t="shared" si="37"/>
        <v>0</v>
      </c>
      <c r="M228" s="26" t="str">
        <f t="shared" si="38"/>
        <v/>
      </c>
      <c r="N228" s="288">
        <v>0</v>
      </c>
      <c r="O228" s="4">
        <v>0</v>
      </c>
      <c r="P228" s="75">
        <f t="shared" si="39"/>
        <v>0</v>
      </c>
      <c r="Q228" s="75">
        <f t="shared" si="40"/>
        <v>0</v>
      </c>
      <c r="R228" s="75">
        <f t="shared" si="41"/>
        <v>0</v>
      </c>
      <c r="S228" s="4">
        <v>0</v>
      </c>
      <c r="T228" s="4">
        <v>0</v>
      </c>
      <c r="U228" s="4">
        <f t="shared" si="42"/>
        <v>0</v>
      </c>
      <c r="V228" s="4">
        <v>0</v>
      </c>
      <c r="W228" s="49">
        <v>0</v>
      </c>
      <c r="X228" s="4">
        <v>2</v>
      </c>
      <c r="Y228" s="118" t="s">
        <v>26</v>
      </c>
      <c r="Z228" s="118" t="s">
        <v>31</v>
      </c>
      <c r="AA228" s="289">
        <v>0</v>
      </c>
      <c r="AB228" s="81" t="str">
        <f t="shared" si="43"/>
        <v>AceA-dhap</v>
      </c>
    </row>
    <row r="229" spans="1:28" x14ac:dyDescent="0.3">
      <c r="A229" s="15" t="s">
        <v>12</v>
      </c>
      <c r="B229" s="265" t="s">
        <v>127</v>
      </c>
      <c r="C229" s="47">
        <v>-0.51174963830731701</v>
      </c>
      <c r="D229" s="47">
        <v>-0.56881388853776804</v>
      </c>
      <c r="E229" s="47">
        <v>-0.57958836013194304</v>
      </c>
      <c r="F229" s="47">
        <v>-0.43421779195280502</v>
      </c>
      <c r="G229" s="47">
        <v>-0.43421779195280502</v>
      </c>
      <c r="H229" s="287">
        <f t="shared" si="33"/>
        <v>0.43421779195280502</v>
      </c>
      <c r="I229" s="4" t="b">
        <f t="shared" si="34"/>
        <v>0</v>
      </c>
      <c r="J229" s="4" t="b">
        <f t="shared" si="35"/>
        <v>0</v>
      </c>
      <c r="K229" s="26">
        <f t="shared" si="36"/>
        <v>0</v>
      </c>
      <c r="L229" s="4">
        <f t="shared" si="37"/>
        <v>0</v>
      </c>
      <c r="M229" s="26" t="str">
        <f t="shared" si="38"/>
        <v/>
      </c>
      <c r="N229" s="288">
        <v>0</v>
      </c>
      <c r="O229" s="4">
        <v>0</v>
      </c>
      <c r="P229" s="75">
        <f t="shared" si="39"/>
        <v>0</v>
      </c>
      <c r="Q229" s="75">
        <f t="shared" si="40"/>
        <v>0</v>
      </c>
      <c r="R229" s="75">
        <f t="shared" si="41"/>
        <v>0</v>
      </c>
      <c r="S229" s="4">
        <v>0</v>
      </c>
      <c r="T229" s="4">
        <v>0</v>
      </c>
      <c r="U229" s="4">
        <f t="shared" si="42"/>
        <v>0</v>
      </c>
      <c r="V229" s="4">
        <v>0</v>
      </c>
      <c r="W229" s="49">
        <v>0</v>
      </c>
      <c r="X229" s="4">
        <v>2</v>
      </c>
      <c r="Y229" s="118" t="s">
        <v>25</v>
      </c>
      <c r="Z229" s="118" t="s">
        <v>30</v>
      </c>
      <c r="AA229" s="289">
        <v>0.21951200000000001</v>
      </c>
      <c r="AB229" s="81" t="str">
        <f t="shared" si="43"/>
        <v>Pta-fbp</v>
      </c>
    </row>
    <row r="230" spans="1:28" x14ac:dyDescent="0.3">
      <c r="A230" s="15" t="s">
        <v>92</v>
      </c>
      <c r="B230" s="265" t="s">
        <v>396</v>
      </c>
      <c r="C230" s="47">
        <v>-0.49791183865660998</v>
      </c>
      <c r="D230" s="47">
        <v>-0.51633660482465704</v>
      </c>
      <c r="E230" s="47">
        <v>-0.56929093476697401</v>
      </c>
      <c r="F230" s="47">
        <v>-0.433388033623057</v>
      </c>
      <c r="G230" s="47">
        <v>-0.433388033623057</v>
      </c>
      <c r="H230" s="287">
        <f t="shared" si="33"/>
        <v>0.433388033623057</v>
      </c>
      <c r="I230" s="4" t="b">
        <f t="shared" si="34"/>
        <v>0</v>
      </c>
      <c r="J230" s="4" t="b">
        <f t="shared" si="35"/>
        <v>0</v>
      </c>
      <c r="K230" s="26">
        <f t="shared" si="36"/>
        <v>0</v>
      </c>
      <c r="L230" s="4">
        <f t="shared" si="37"/>
        <v>0</v>
      </c>
      <c r="M230" s="26" t="str">
        <f t="shared" si="38"/>
        <v/>
      </c>
      <c r="N230" s="288">
        <v>0</v>
      </c>
      <c r="O230" s="4">
        <v>0</v>
      </c>
      <c r="P230" s="75">
        <f t="shared" si="39"/>
        <v>0</v>
      </c>
      <c r="Q230" s="75">
        <f t="shared" si="40"/>
        <v>0</v>
      </c>
      <c r="R230" s="75">
        <f t="shared" si="41"/>
        <v>0</v>
      </c>
      <c r="S230" s="4">
        <v>0</v>
      </c>
      <c r="T230" s="4">
        <v>0</v>
      </c>
      <c r="U230" s="4">
        <f t="shared" si="42"/>
        <v>0</v>
      </c>
      <c r="V230" s="4">
        <v>0</v>
      </c>
      <c r="W230" s="49">
        <v>0</v>
      </c>
      <c r="X230" s="4">
        <v>1</v>
      </c>
      <c r="Y230" s="118" t="s">
        <v>22</v>
      </c>
      <c r="Z230" s="118" t="s">
        <v>30</v>
      </c>
      <c r="AA230" s="289">
        <v>0</v>
      </c>
      <c r="AB230" s="81" t="str">
        <f t="shared" si="43"/>
        <v>Ppc-spermi</v>
      </c>
    </row>
    <row r="231" spans="1:28" x14ac:dyDescent="0.3">
      <c r="A231" s="15" t="s">
        <v>14</v>
      </c>
      <c r="B231" s="265" t="s">
        <v>257</v>
      </c>
      <c r="C231" s="47">
        <v>-0.67563848640679802</v>
      </c>
      <c r="D231" s="47">
        <v>-0.69227009655465699</v>
      </c>
      <c r="E231" s="47">
        <v>-0.79993519013700498</v>
      </c>
      <c r="F231" s="47">
        <v>-0.43213070381520702</v>
      </c>
      <c r="G231" s="47">
        <v>-0.43213070381520702</v>
      </c>
      <c r="H231" s="287">
        <f t="shared" si="33"/>
        <v>0.43213070381520702</v>
      </c>
      <c r="I231" s="4" t="b">
        <f t="shared" si="34"/>
        <v>0</v>
      </c>
      <c r="J231" s="4" t="b">
        <f t="shared" si="35"/>
        <v>0</v>
      </c>
      <c r="K231" s="26">
        <f t="shared" si="36"/>
        <v>0</v>
      </c>
      <c r="L231" s="4">
        <f t="shared" si="37"/>
        <v>0</v>
      </c>
      <c r="M231" s="26" t="str">
        <f t="shared" si="38"/>
        <v/>
      </c>
      <c r="N231" s="288">
        <v>0</v>
      </c>
      <c r="O231" s="4">
        <v>0</v>
      </c>
      <c r="P231" s="75">
        <f t="shared" si="39"/>
        <v>0</v>
      </c>
      <c r="Q231" s="75">
        <f t="shared" si="40"/>
        <v>0</v>
      </c>
      <c r="R231" s="75">
        <f t="shared" si="41"/>
        <v>0</v>
      </c>
      <c r="S231" s="4">
        <v>0</v>
      </c>
      <c r="T231" s="4">
        <v>0</v>
      </c>
      <c r="U231" s="4">
        <f t="shared" si="42"/>
        <v>0</v>
      </c>
      <c r="V231" s="4">
        <v>0</v>
      </c>
      <c r="W231" s="49">
        <v>0</v>
      </c>
      <c r="X231" s="4">
        <v>3</v>
      </c>
      <c r="Y231" s="118" t="s">
        <v>27</v>
      </c>
      <c r="Z231" s="118" t="s">
        <v>30</v>
      </c>
      <c r="AA231" s="289">
        <v>0.70483499999999999</v>
      </c>
      <c r="AB231" s="81" t="str">
        <f t="shared" si="43"/>
        <v>PfkA-ppgpp</v>
      </c>
    </row>
    <row r="232" spans="1:28" x14ac:dyDescent="0.3">
      <c r="A232" s="15" t="s">
        <v>3</v>
      </c>
      <c r="B232" s="265" t="s">
        <v>177</v>
      </c>
      <c r="C232" s="47">
        <v>-0.446491539063614</v>
      </c>
      <c r="D232" s="47">
        <v>-0.50344270274380698</v>
      </c>
      <c r="E232" s="47">
        <v>-0.55986229780610797</v>
      </c>
      <c r="F232" s="47">
        <v>-0.43051872497003202</v>
      </c>
      <c r="G232" s="47">
        <v>-0.43051872497003202</v>
      </c>
      <c r="H232" s="287">
        <f t="shared" si="33"/>
        <v>0.43051872497003202</v>
      </c>
      <c r="I232" s="4" t="b">
        <f t="shared" si="34"/>
        <v>0</v>
      </c>
      <c r="J232" s="4" t="b">
        <f t="shared" si="35"/>
        <v>0</v>
      </c>
      <c r="K232" s="26">
        <f t="shared" si="36"/>
        <v>0</v>
      </c>
      <c r="L232" s="4">
        <f t="shared" si="37"/>
        <v>0</v>
      </c>
      <c r="M232" s="26" t="str">
        <f t="shared" si="38"/>
        <v/>
      </c>
      <c r="N232" s="288">
        <v>0</v>
      </c>
      <c r="O232" s="4">
        <v>0</v>
      </c>
      <c r="P232" s="75">
        <f t="shared" si="39"/>
        <v>0</v>
      </c>
      <c r="Q232" s="75">
        <f t="shared" si="40"/>
        <v>0</v>
      </c>
      <c r="R232" s="75">
        <f t="shared" si="41"/>
        <v>0</v>
      </c>
      <c r="S232" s="4">
        <v>0</v>
      </c>
      <c r="T232" s="4">
        <v>0</v>
      </c>
      <c r="U232" s="4">
        <f t="shared" si="42"/>
        <v>0</v>
      </c>
      <c r="V232" s="4">
        <v>0</v>
      </c>
      <c r="W232" s="49">
        <v>0</v>
      </c>
      <c r="X232" s="4">
        <v>1</v>
      </c>
      <c r="Y232" s="118" t="s">
        <v>21</v>
      </c>
      <c r="Z232" s="118" t="s">
        <v>31</v>
      </c>
      <c r="AA232" s="289">
        <v>0.52941199999999999</v>
      </c>
      <c r="AB232" s="81" t="str">
        <f t="shared" si="43"/>
        <v>Edd-e4p</v>
      </c>
    </row>
    <row r="233" spans="1:28" x14ac:dyDescent="0.3">
      <c r="A233" s="15" t="s">
        <v>106</v>
      </c>
      <c r="B233" s="265" t="s">
        <v>204</v>
      </c>
      <c r="C233" s="47">
        <v>-0.556380585868821</v>
      </c>
      <c r="D233" s="47">
        <v>-0.56856455715544396</v>
      </c>
      <c r="E233" s="47">
        <v>-0.690344627714501</v>
      </c>
      <c r="F233" s="47">
        <v>-0.42866285829535899</v>
      </c>
      <c r="G233" s="47">
        <v>-0.42866285829535899</v>
      </c>
      <c r="H233" s="287">
        <f t="shared" si="33"/>
        <v>0.42866285829535899</v>
      </c>
      <c r="I233" s="4" t="b">
        <f t="shared" si="34"/>
        <v>0</v>
      </c>
      <c r="J233" s="4" t="b">
        <f t="shared" si="35"/>
        <v>0</v>
      </c>
      <c r="K233" s="26">
        <f t="shared" si="36"/>
        <v>0</v>
      </c>
      <c r="L233" s="4">
        <f t="shared" si="37"/>
        <v>0</v>
      </c>
      <c r="M233" s="26" t="str">
        <f t="shared" si="38"/>
        <v/>
      </c>
      <c r="N233" s="288">
        <v>0</v>
      </c>
      <c r="O233" s="4">
        <v>0</v>
      </c>
      <c r="P233" s="75">
        <f t="shared" si="39"/>
        <v>0</v>
      </c>
      <c r="Q233" s="75">
        <f t="shared" si="40"/>
        <v>0</v>
      </c>
      <c r="R233" s="75">
        <f t="shared" si="41"/>
        <v>0</v>
      </c>
      <c r="S233" s="4">
        <v>0</v>
      </c>
      <c r="T233" s="4">
        <v>0</v>
      </c>
      <c r="U233" s="4">
        <f t="shared" si="42"/>
        <v>0</v>
      </c>
      <c r="V233" s="4">
        <v>0</v>
      </c>
      <c r="W233" s="49">
        <v>0</v>
      </c>
      <c r="X233" s="4">
        <v>3</v>
      </c>
      <c r="Y233" s="118" t="s">
        <v>19</v>
      </c>
      <c r="Z233" s="118" t="s">
        <v>30</v>
      </c>
      <c r="AA233" s="289">
        <v>0.58602200000000004</v>
      </c>
      <c r="AB233" s="81" t="str">
        <f t="shared" si="43"/>
        <v>Acs-cdp</v>
      </c>
    </row>
    <row r="234" spans="1:28" x14ac:dyDescent="0.3">
      <c r="A234" s="15" t="s">
        <v>2</v>
      </c>
      <c r="B234" s="265" t="s">
        <v>113</v>
      </c>
      <c r="C234" s="47">
        <v>-0.821450072516832</v>
      </c>
      <c r="D234" s="47">
        <v>-0.80502461549156701</v>
      </c>
      <c r="E234" s="47">
        <v>-1.09468923581274</v>
      </c>
      <c r="F234" s="47">
        <v>-0.42617894384462202</v>
      </c>
      <c r="G234" s="47">
        <v>-0.42617894384462202</v>
      </c>
      <c r="H234" s="287">
        <f t="shared" si="33"/>
        <v>0.42617894384462202</v>
      </c>
      <c r="I234" s="4" t="b">
        <f t="shared" si="34"/>
        <v>0</v>
      </c>
      <c r="J234" s="4" t="b">
        <f t="shared" si="35"/>
        <v>0</v>
      </c>
      <c r="K234" s="26">
        <f t="shared" si="36"/>
        <v>0</v>
      </c>
      <c r="L234" s="4">
        <f t="shared" si="37"/>
        <v>0</v>
      </c>
      <c r="M234" s="26" t="str">
        <f t="shared" si="38"/>
        <v/>
      </c>
      <c r="N234" s="288">
        <v>0</v>
      </c>
      <c r="O234" s="4">
        <v>0</v>
      </c>
      <c r="P234" s="75">
        <f t="shared" si="39"/>
        <v>0</v>
      </c>
      <c r="Q234" s="75">
        <f t="shared" si="40"/>
        <v>0</v>
      </c>
      <c r="R234" s="75">
        <f t="shared" si="41"/>
        <v>0</v>
      </c>
      <c r="S234" s="4">
        <v>0</v>
      </c>
      <c r="T234" s="4">
        <v>0</v>
      </c>
      <c r="U234" s="4">
        <f t="shared" si="42"/>
        <v>0</v>
      </c>
      <c r="V234" s="4">
        <v>0</v>
      </c>
      <c r="W234" s="49">
        <v>0</v>
      </c>
      <c r="X234" s="4">
        <v>2</v>
      </c>
      <c r="Y234" s="118" t="s">
        <v>20</v>
      </c>
      <c r="Z234" s="118" t="s">
        <v>30</v>
      </c>
      <c r="AA234" s="289">
        <v>0.28571400000000002</v>
      </c>
      <c r="AB234" s="81" t="str">
        <f t="shared" si="43"/>
        <v>PykA-gap</v>
      </c>
    </row>
    <row r="235" spans="1:28" x14ac:dyDescent="0.3">
      <c r="A235" s="15" t="s">
        <v>16</v>
      </c>
      <c r="B235" s="265" t="s">
        <v>214</v>
      </c>
      <c r="C235" s="47">
        <v>-0.44006239138861802</v>
      </c>
      <c r="D235" s="47">
        <v>-0.42744058863881701</v>
      </c>
      <c r="E235" s="47">
        <v>-0.43715574347202901</v>
      </c>
      <c r="F235" s="47">
        <v>-0.42357277119910303</v>
      </c>
      <c r="G235" s="47">
        <v>-0.42357277119910303</v>
      </c>
      <c r="H235" s="287">
        <f t="shared" si="33"/>
        <v>0.42357277119910303</v>
      </c>
      <c r="I235" s="4" t="b">
        <f t="shared" si="34"/>
        <v>0</v>
      </c>
      <c r="J235" s="4" t="b">
        <f t="shared" si="35"/>
        <v>0</v>
      </c>
      <c r="K235" s="26">
        <f t="shared" si="36"/>
        <v>0</v>
      </c>
      <c r="L235" s="4">
        <f t="shared" si="37"/>
        <v>0</v>
      </c>
      <c r="M235" s="26" t="str">
        <f t="shared" si="38"/>
        <v/>
      </c>
      <c r="N235" s="288">
        <v>0</v>
      </c>
      <c r="O235" s="4">
        <v>0</v>
      </c>
      <c r="P235" s="75">
        <f t="shared" si="39"/>
        <v>0</v>
      </c>
      <c r="Q235" s="75">
        <f t="shared" si="40"/>
        <v>0</v>
      </c>
      <c r="R235" s="75">
        <f t="shared" si="41"/>
        <v>0</v>
      </c>
      <c r="S235" s="4">
        <v>0</v>
      </c>
      <c r="T235" s="4">
        <v>0</v>
      </c>
      <c r="U235" s="4">
        <f t="shared" si="42"/>
        <v>0</v>
      </c>
      <c r="V235" s="4">
        <v>0</v>
      </c>
      <c r="W235" s="49">
        <v>0</v>
      </c>
      <c r="X235" s="4">
        <v>1</v>
      </c>
      <c r="Y235" s="118" t="s">
        <v>21</v>
      </c>
      <c r="Z235" s="118" t="s">
        <v>31</v>
      </c>
      <c r="AA235" s="289">
        <v>0.453901</v>
      </c>
      <c r="AB235" s="81" t="str">
        <f t="shared" si="43"/>
        <v>Fbp-imp</v>
      </c>
    </row>
    <row r="236" spans="1:28" x14ac:dyDescent="0.3">
      <c r="A236" s="15" t="s">
        <v>2</v>
      </c>
      <c r="B236" s="265" t="s">
        <v>102</v>
      </c>
      <c r="C236" s="47">
        <v>-0.44618992617497</v>
      </c>
      <c r="D236" s="47">
        <v>-0.454487716710334</v>
      </c>
      <c r="E236" s="47">
        <v>-0.47182881334578503</v>
      </c>
      <c r="F236" s="47">
        <v>-0.42109505416748899</v>
      </c>
      <c r="G236" s="47">
        <v>-0.42109505416748899</v>
      </c>
      <c r="H236" s="287">
        <f t="shared" si="33"/>
        <v>0.42109505416748899</v>
      </c>
      <c r="I236" s="4" t="b">
        <f t="shared" si="34"/>
        <v>0</v>
      </c>
      <c r="J236" s="4" t="b">
        <f t="shared" si="35"/>
        <v>0</v>
      </c>
      <c r="K236" s="26">
        <f t="shared" si="36"/>
        <v>0</v>
      </c>
      <c r="L236" s="4">
        <f t="shared" si="37"/>
        <v>0</v>
      </c>
      <c r="M236" s="26" t="str">
        <f t="shared" si="38"/>
        <v/>
      </c>
      <c r="N236" s="288">
        <v>0</v>
      </c>
      <c r="O236" s="4">
        <v>0</v>
      </c>
      <c r="P236" s="75">
        <f t="shared" si="39"/>
        <v>0</v>
      </c>
      <c r="Q236" s="75">
        <f t="shared" si="40"/>
        <v>0</v>
      </c>
      <c r="R236" s="75">
        <f t="shared" si="41"/>
        <v>0</v>
      </c>
      <c r="S236" s="4">
        <v>0</v>
      </c>
      <c r="T236" s="4">
        <v>0</v>
      </c>
      <c r="U236" s="4">
        <f t="shared" si="42"/>
        <v>0</v>
      </c>
      <c r="V236" s="4">
        <v>0</v>
      </c>
      <c r="W236" s="49">
        <v>0</v>
      </c>
      <c r="X236" s="4">
        <v>2</v>
      </c>
      <c r="Y236" s="118" t="s">
        <v>20</v>
      </c>
      <c r="Z236" s="118" t="s">
        <v>30</v>
      </c>
      <c r="AA236" s="289">
        <v>0.13333300000000001</v>
      </c>
      <c r="AB236" s="81" t="str">
        <f t="shared" si="43"/>
        <v>PykA-icit</v>
      </c>
    </row>
    <row r="237" spans="1:28" x14ac:dyDescent="0.3">
      <c r="A237" s="15" t="s">
        <v>58</v>
      </c>
      <c r="B237" s="265" t="s">
        <v>220</v>
      </c>
      <c r="C237" s="47">
        <v>-0.80896206716255104</v>
      </c>
      <c r="D237" s="47">
        <v>-0.50542159465275804</v>
      </c>
      <c r="E237" s="47">
        <v>-1.5812646391309999</v>
      </c>
      <c r="F237" s="47">
        <v>-0.41953164250029201</v>
      </c>
      <c r="G237" s="47">
        <v>-0.41953164250029201</v>
      </c>
      <c r="H237" s="287">
        <f t="shared" si="33"/>
        <v>0.41953164250029201</v>
      </c>
      <c r="I237" s="4" t="b">
        <f t="shared" si="34"/>
        <v>0</v>
      </c>
      <c r="J237" s="4" t="b">
        <f t="shared" si="35"/>
        <v>0</v>
      </c>
      <c r="K237" s="26">
        <f t="shared" si="36"/>
        <v>0</v>
      </c>
      <c r="L237" s="4">
        <f t="shared" si="37"/>
        <v>0</v>
      </c>
      <c r="M237" s="26" t="str">
        <f t="shared" si="38"/>
        <v/>
      </c>
      <c r="N237" s="288">
        <v>0</v>
      </c>
      <c r="O237" s="4">
        <v>0</v>
      </c>
      <c r="P237" s="75">
        <f t="shared" si="39"/>
        <v>0</v>
      </c>
      <c r="Q237" s="75">
        <f t="shared" si="40"/>
        <v>0</v>
      </c>
      <c r="R237" s="75">
        <f t="shared" si="41"/>
        <v>0</v>
      </c>
      <c r="S237" s="4">
        <v>0</v>
      </c>
      <c r="T237" s="4">
        <v>0</v>
      </c>
      <c r="U237" s="4">
        <f t="shared" si="42"/>
        <v>0</v>
      </c>
      <c r="V237" s="4">
        <v>0</v>
      </c>
      <c r="W237" s="49">
        <v>0</v>
      </c>
      <c r="X237" s="4">
        <v>3</v>
      </c>
      <c r="Y237" s="118" t="s">
        <v>19</v>
      </c>
      <c r="Z237" s="118" t="s">
        <v>30</v>
      </c>
      <c r="AA237" s="289">
        <v>0.478599</v>
      </c>
      <c r="AB237" s="81" t="str">
        <f t="shared" si="43"/>
        <v>Gnd-prpp</v>
      </c>
    </row>
    <row r="238" spans="1:28" x14ac:dyDescent="0.3">
      <c r="A238" s="15" t="s">
        <v>1</v>
      </c>
      <c r="B238" s="265" t="s">
        <v>243</v>
      </c>
      <c r="C238" s="47">
        <v>-0.57260178686354501</v>
      </c>
      <c r="D238" s="47">
        <v>-0.57399214899720796</v>
      </c>
      <c r="E238" s="47">
        <v>-0.73594662311863701</v>
      </c>
      <c r="F238" s="47">
        <v>-0.41890449618356101</v>
      </c>
      <c r="G238" s="47">
        <v>-0.41890449618356101</v>
      </c>
      <c r="H238" s="287">
        <f t="shared" si="33"/>
        <v>0.41890449618356101</v>
      </c>
      <c r="I238" s="4" t="b">
        <f t="shared" si="34"/>
        <v>0</v>
      </c>
      <c r="J238" s="4" t="b">
        <f t="shared" si="35"/>
        <v>0</v>
      </c>
      <c r="K238" s="26">
        <f t="shared" si="36"/>
        <v>0</v>
      </c>
      <c r="L238" s="4">
        <f t="shared" si="37"/>
        <v>0</v>
      </c>
      <c r="M238" s="26" t="str">
        <f t="shared" si="38"/>
        <v/>
      </c>
      <c r="N238" s="288">
        <v>0</v>
      </c>
      <c r="O238" s="4">
        <v>0</v>
      </c>
      <c r="P238" s="75">
        <f t="shared" si="39"/>
        <v>0</v>
      </c>
      <c r="Q238" s="75">
        <f t="shared" si="40"/>
        <v>0</v>
      </c>
      <c r="R238" s="75">
        <f t="shared" si="41"/>
        <v>0</v>
      </c>
      <c r="S238" s="4">
        <v>0</v>
      </c>
      <c r="T238" s="4">
        <v>0</v>
      </c>
      <c r="U238" s="4">
        <f t="shared" si="42"/>
        <v>0</v>
      </c>
      <c r="V238" s="4">
        <v>0</v>
      </c>
      <c r="W238" s="49">
        <v>0</v>
      </c>
      <c r="X238" s="4">
        <v>2</v>
      </c>
      <c r="Y238" s="118" t="s">
        <v>20</v>
      </c>
      <c r="Z238" s="118" t="s">
        <v>30</v>
      </c>
      <c r="AA238" s="289">
        <v>0.17391300000000001</v>
      </c>
      <c r="AB238" s="81" t="str">
        <f t="shared" si="43"/>
        <v>MaeA-gluth-r</v>
      </c>
    </row>
    <row r="239" spans="1:28" x14ac:dyDescent="0.3">
      <c r="A239" s="15" t="s">
        <v>106</v>
      </c>
      <c r="B239" s="265" t="s">
        <v>199</v>
      </c>
      <c r="C239" s="47">
        <v>-0.62274976695993201</v>
      </c>
      <c r="D239" s="47">
        <v>-0.62771556538199302</v>
      </c>
      <c r="E239" s="47">
        <v>-0.82796903868761496</v>
      </c>
      <c r="F239" s="47">
        <v>-0.41872180585324498</v>
      </c>
      <c r="G239" s="47">
        <v>-0.41872180585324498</v>
      </c>
      <c r="H239" s="287">
        <f t="shared" si="33"/>
        <v>0.41872180585324498</v>
      </c>
      <c r="I239" s="4" t="b">
        <f t="shared" si="34"/>
        <v>0</v>
      </c>
      <c r="J239" s="4" t="b">
        <f t="shared" si="35"/>
        <v>0</v>
      </c>
      <c r="K239" s="26">
        <f t="shared" si="36"/>
        <v>0</v>
      </c>
      <c r="L239" s="4">
        <f t="shared" si="37"/>
        <v>0</v>
      </c>
      <c r="M239" s="26" t="str">
        <f t="shared" si="38"/>
        <v/>
      </c>
      <c r="N239" s="288">
        <v>0</v>
      </c>
      <c r="O239" s="4">
        <v>0</v>
      </c>
      <c r="P239" s="75">
        <f t="shared" si="39"/>
        <v>0</v>
      </c>
      <c r="Q239" s="75">
        <f t="shared" si="40"/>
        <v>0</v>
      </c>
      <c r="R239" s="75">
        <f t="shared" si="41"/>
        <v>0</v>
      </c>
      <c r="S239" s="4">
        <v>0</v>
      </c>
      <c r="T239" s="4">
        <v>0</v>
      </c>
      <c r="U239" s="4">
        <f t="shared" si="42"/>
        <v>0</v>
      </c>
      <c r="V239" s="4">
        <v>0</v>
      </c>
      <c r="W239" s="49">
        <v>0</v>
      </c>
      <c r="X239" s="4">
        <v>3</v>
      </c>
      <c r="Y239" s="118" t="s">
        <v>19</v>
      </c>
      <c r="Z239" s="118" t="s">
        <v>30</v>
      </c>
      <c r="AA239" s="289">
        <v>0.90340900000000002</v>
      </c>
      <c r="AB239" s="81" t="str">
        <f t="shared" si="43"/>
        <v>Acs-gtp</v>
      </c>
    </row>
    <row r="240" spans="1:28" x14ac:dyDescent="0.3">
      <c r="A240" s="15" t="s">
        <v>12</v>
      </c>
      <c r="B240" s="265" t="s">
        <v>267</v>
      </c>
      <c r="C240" s="47">
        <v>-0.43342042707839201</v>
      </c>
      <c r="D240" s="47">
        <v>-0.43407235147522899</v>
      </c>
      <c r="E240" s="47">
        <v>-0.45285351285640202</v>
      </c>
      <c r="F240" s="47">
        <v>-0.41553188665066798</v>
      </c>
      <c r="G240" s="47">
        <v>-0.41553188665066798</v>
      </c>
      <c r="H240" s="287">
        <f t="shared" si="33"/>
        <v>0.41553188665066798</v>
      </c>
      <c r="I240" s="4" t="b">
        <f t="shared" si="34"/>
        <v>0</v>
      </c>
      <c r="J240" s="4" t="b">
        <f t="shared" si="35"/>
        <v>0</v>
      </c>
      <c r="K240" s="26">
        <f t="shared" si="36"/>
        <v>0</v>
      </c>
      <c r="L240" s="4">
        <f t="shared" si="37"/>
        <v>0</v>
      </c>
      <c r="M240" s="26" t="str">
        <f t="shared" si="38"/>
        <v/>
      </c>
      <c r="N240" s="288">
        <v>0</v>
      </c>
      <c r="O240" s="4">
        <v>0</v>
      </c>
      <c r="P240" s="75">
        <f t="shared" si="39"/>
        <v>0</v>
      </c>
      <c r="Q240" s="75">
        <f t="shared" si="40"/>
        <v>0</v>
      </c>
      <c r="R240" s="75">
        <f t="shared" si="41"/>
        <v>0</v>
      </c>
      <c r="S240" s="4">
        <v>0</v>
      </c>
      <c r="T240" s="4">
        <v>0</v>
      </c>
      <c r="U240" s="4">
        <f t="shared" si="42"/>
        <v>0</v>
      </c>
      <c r="V240" s="4">
        <v>0</v>
      </c>
      <c r="W240" s="49">
        <v>0</v>
      </c>
      <c r="X240" s="4">
        <v>2</v>
      </c>
      <c r="Y240" s="118" t="s">
        <v>25</v>
      </c>
      <c r="Z240" s="118" t="s">
        <v>30</v>
      </c>
      <c r="AA240" s="289">
        <v>0.15</v>
      </c>
      <c r="AB240" s="81" t="str">
        <f t="shared" si="43"/>
        <v>Pta-g1p</v>
      </c>
    </row>
    <row r="241" spans="1:28" x14ac:dyDescent="0.3">
      <c r="A241" s="15" t="s">
        <v>16</v>
      </c>
      <c r="B241" s="265" t="s">
        <v>195</v>
      </c>
      <c r="C241" s="47">
        <v>-0.40758808567330501</v>
      </c>
      <c r="D241" s="47">
        <v>-0.40820436977589902</v>
      </c>
      <c r="E241" s="47">
        <v>-0.41203114931641199</v>
      </c>
      <c r="F241" s="47">
        <v>-0.40629477976726802</v>
      </c>
      <c r="G241" s="47">
        <v>-0.40629477976726802</v>
      </c>
      <c r="H241" s="287">
        <f t="shared" si="33"/>
        <v>0.40629477976726802</v>
      </c>
      <c r="I241" s="4" t="b">
        <f t="shared" si="34"/>
        <v>0</v>
      </c>
      <c r="J241" s="4" t="b">
        <f t="shared" si="35"/>
        <v>0</v>
      </c>
      <c r="K241" s="26">
        <f t="shared" si="36"/>
        <v>0</v>
      </c>
      <c r="L241" s="4">
        <f t="shared" si="37"/>
        <v>0</v>
      </c>
      <c r="M241" s="26" t="str">
        <f t="shared" si="38"/>
        <v/>
      </c>
      <c r="N241" s="288">
        <v>0</v>
      </c>
      <c r="O241" s="4">
        <v>0</v>
      </c>
      <c r="P241" s="75">
        <f t="shared" si="39"/>
        <v>0</v>
      </c>
      <c r="Q241" s="75">
        <f t="shared" si="40"/>
        <v>0</v>
      </c>
      <c r="R241" s="75">
        <f t="shared" si="41"/>
        <v>0</v>
      </c>
      <c r="S241" s="4">
        <v>0</v>
      </c>
      <c r="T241" s="4">
        <v>0</v>
      </c>
      <c r="U241" s="4">
        <f t="shared" si="42"/>
        <v>0</v>
      </c>
      <c r="V241" s="4">
        <v>0</v>
      </c>
      <c r="W241" s="49">
        <v>0</v>
      </c>
      <c r="X241" s="4">
        <v>1</v>
      </c>
      <c r="Y241" s="118" t="s">
        <v>21</v>
      </c>
      <c r="Z241" s="118" t="s">
        <v>31</v>
      </c>
      <c r="AA241" s="289">
        <v>0.43835600000000002</v>
      </c>
      <c r="AB241" s="81" t="str">
        <f t="shared" si="43"/>
        <v>Fbp-gmp</v>
      </c>
    </row>
    <row r="242" spans="1:28" x14ac:dyDescent="0.3">
      <c r="A242" s="15" t="s">
        <v>12</v>
      </c>
      <c r="B242" s="265" t="s">
        <v>252</v>
      </c>
      <c r="C242" s="47">
        <v>-0.45358161850934697</v>
      </c>
      <c r="D242" s="47">
        <v>-0.45983545969470202</v>
      </c>
      <c r="E242" s="47">
        <v>-0.505542052383262</v>
      </c>
      <c r="F242" s="47">
        <v>-0.40394391237545602</v>
      </c>
      <c r="G242" s="47">
        <v>-0.40394391237545602</v>
      </c>
      <c r="H242" s="287">
        <f t="shared" si="33"/>
        <v>0.40394391237545602</v>
      </c>
      <c r="I242" s="4" t="b">
        <f t="shared" si="34"/>
        <v>0</v>
      </c>
      <c r="J242" s="4" t="b">
        <f t="shared" si="35"/>
        <v>0</v>
      </c>
      <c r="K242" s="26">
        <f t="shared" si="36"/>
        <v>0</v>
      </c>
      <c r="L242" s="4">
        <f t="shared" si="37"/>
        <v>0</v>
      </c>
      <c r="M242" s="26" t="str">
        <f t="shared" si="38"/>
        <v/>
      </c>
      <c r="N242" s="288">
        <v>0</v>
      </c>
      <c r="O242" s="4">
        <v>0</v>
      </c>
      <c r="P242" s="75">
        <f t="shared" si="39"/>
        <v>0</v>
      </c>
      <c r="Q242" s="75">
        <f t="shared" si="40"/>
        <v>0</v>
      </c>
      <c r="R242" s="75">
        <f t="shared" si="41"/>
        <v>0</v>
      </c>
      <c r="S242" s="4">
        <v>0</v>
      </c>
      <c r="T242" s="4">
        <v>0</v>
      </c>
      <c r="U242" s="4">
        <f t="shared" si="42"/>
        <v>0</v>
      </c>
      <c r="V242" s="4">
        <v>0</v>
      </c>
      <c r="W242" s="49">
        <v>0</v>
      </c>
      <c r="X242" s="4">
        <v>2</v>
      </c>
      <c r="Y242" s="118" t="s">
        <v>25</v>
      </c>
      <c r="Z242" s="118" t="s">
        <v>30</v>
      </c>
      <c r="AA242" s="289">
        <v>0.38719500000000001</v>
      </c>
      <c r="AB242" s="81" t="str">
        <f t="shared" si="43"/>
        <v>Pta-udpglcnac</v>
      </c>
    </row>
    <row r="243" spans="1:28" x14ac:dyDescent="0.3">
      <c r="A243" s="15" t="s">
        <v>92</v>
      </c>
      <c r="B243" s="265" t="s">
        <v>208</v>
      </c>
      <c r="C243" s="47">
        <v>-0.42182908114763401</v>
      </c>
      <c r="D243" s="47">
        <v>-0.42384761590714898</v>
      </c>
      <c r="E243" s="47">
        <v>-0.44804174378193801</v>
      </c>
      <c r="F243" s="47">
        <v>-0.40210545961507999</v>
      </c>
      <c r="G243" s="47">
        <v>-0.40210545961507999</v>
      </c>
      <c r="H243" s="287">
        <f t="shared" si="33"/>
        <v>0.40210545961507999</v>
      </c>
      <c r="I243" s="4" t="b">
        <f t="shared" si="34"/>
        <v>0</v>
      </c>
      <c r="J243" s="4" t="b">
        <f t="shared" si="35"/>
        <v>0</v>
      </c>
      <c r="K243" s="26">
        <f t="shared" si="36"/>
        <v>0</v>
      </c>
      <c r="L243" s="4">
        <f t="shared" si="37"/>
        <v>0</v>
      </c>
      <c r="M243" s="26" t="str">
        <f t="shared" si="38"/>
        <v/>
      </c>
      <c r="N243" s="288">
        <v>0</v>
      </c>
      <c r="O243" s="4">
        <v>0</v>
      </c>
      <c r="P243" s="75">
        <f t="shared" si="39"/>
        <v>0</v>
      </c>
      <c r="Q243" s="75">
        <f t="shared" si="40"/>
        <v>0</v>
      </c>
      <c r="R243" s="75">
        <f t="shared" si="41"/>
        <v>0</v>
      </c>
      <c r="S243" s="4">
        <v>0</v>
      </c>
      <c r="T243" s="4">
        <v>0</v>
      </c>
      <c r="U243" s="4">
        <f t="shared" si="42"/>
        <v>0</v>
      </c>
      <c r="V243" s="4">
        <v>0</v>
      </c>
      <c r="W243" s="49">
        <v>0</v>
      </c>
      <c r="X243" s="4">
        <v>1</v>
      </c>
      <c r="Y243" s="118" t="s">
        <v>22</v>
      </c>
      <c r="Z243" s="118" t="s">
        <v>30</v>
      </c>
      <c r="AA243" s="289">
        <v>0.148148</v>
      </c>
      <c r="AB243" s="81" t="str">
        <f t="shared" si="43"/>
        <v>Ppc-ump</v>
      </c>
    </row>
    <row r="244" spans="1:28" x14ac:dyDescent="0.3">
      <c r="A244" s="15" t="s">
        <v>7</v>
      </c>
      <c r="B244" s="265" t="s">
        <v>271</v>
      </c>
      <c r="C244" s="47">
        <v>-0.43602576950555999</v>
      </c>
      <c r="D244" s="47">
        <v>-0.435405335452061</v>
      </c>
      <c r="E244" s="47">
        <v>-0.46782486455366201</v>
      </c>
      <c r="F244" s="47">
        <v>-0.40137693409943298</v>
      </c>
      <c r="G244" s="47">
        <v>-0.40137693409943298</v>
      </c>
      <c r="H244" s="287">
        <f t="shared" si="33"/>
        <v>0.40137693409943298</v>
      </c>
      <c r="I244" s="4" t="b">
        <f t="shared" si="34"/>
        <v>0</v>
      </c>
      <c r="J244" s="4" t="b">
        <f t="shared" si="35"/>
        <v>0</v>
      </c>
      <c r="K244" s="26">
        <f t="shared" si="36"/>
        <v>0</v>
      </c>
      <c r="L244" s="4">
        <f t="shared" si="37"/>
        <v>0</v>
      </c>
      <c r="M244" s="26" t="str">
        <f t="shared" si="38"/>
        <v/>
      </c>
      <c r="N244" s="288">
        <v>0</v>
      </c>
      <c r="O244" s="4">
        <v>0</v>
      </c>
      <c r="P244" s="75">
        <f t="shared" si="39"/>
        <v>0</v>
      </c>
      <c r="Q244" s="75">
        <f t="shared" si="40"/>
        <v>0</v>
      </c>
      <c r="R244" s="75">
        <f t="shared" si="41"/>
        <v>0</v>
      </c>
      <c r="S244" s="4">
        <v>0</v>
      </c>
      <c r="T244" s="4">
        <v>0</v>
      </c>
      <c r="U244" s="4">
        <f t="shared" si="42"/>
        <v>0</v>
      </c>
      <c r="V244" s="4">
        <v>0</v>
      </c>
      <c r="W244" s="49">
        <v>0</v>
      </c>
      <c r="X244" s="4">
        <v>2</v>
      </c>
      <c r="Y244" s="118" t="s">
        <v>20</v>
      </c>
      <c r="Z244" s="118" t="s">
        <v>30</v>
      </c>
      <c r="AA244" s="289">
        <v>0.23966899999999999</v>
      </c>
      <c r="AB244" s="81" t="str">
        <f t="shared" si="43"/>
        <v>PykF-f1p</v>
      </c>
    </row>
    <row r="245" spans="1:28" x14ac:dyDescent="0.3">
      <c r="A245" s="15" t="s">
        <v>1</v>
      </c>
      <c r="B245" s="265" t="s">
        <v>84</v>
      </c>
      <c r="C245" s="47">
        <v>-0.43264542479498702</v>
      </c>
      <c r="D245" s="47">
        <v>-0.41562061574720199</v>
      </c>
      <c r="E245" s="47">
        <v>-0.46808969863805999</v>
      </c>
      <c r="F245" s="47">
        <v>-0.40112071894365903</v>
      </c>
      <c r="G245" s="47">
        <v>-0.40112071894365903</v>
      </c>
      <c r="H245" s="287">
        <f t="shared" si="33"/>
        <v>0.40112071894365903</v>
      </c>
      <c r="I245" s="4" t="b">
        <f t="shared" si="34"/>
        <v>0</v>
      </c>
      <c r="J245" s="4" t="b">
        <f t="shared" si="35"/>
        <v>0</v>
      </c>
      <c r="K245" s="26">
        <f t="shared" si="36"/>
        <v>0</v>
      </c>
      <c r="L245" s="4">
        <f t="shared" si="37"/>
        <v>0</v>
      </c>
      <c r="M245" s="26" t="str">
        <f t="shared" si="38"/>
        <v/>
      </c>
      <c r="N245" s="288">
        <v>0</v>
      </c>
      <c r="O245" s="4">
        <v>0</v>
      </c>
      <c r="P245" s="75">
        <f t="shared" si="39"/>
        <v>0</v>
      </c>
      <c r="Q245" s="75">
        <f t="shared" si="40"/>
        <v>0</v>
      </c>
      <c r="R245" s="75">
        <f t="shared" si="41"/>
        <v>0</v>
      </c>
      <c r="S245" s="4">
        <v>0</v>
      </c>
      <c r="T245" s="4">
        <v>0</v>
      </c>
      <c r="U245" s="4">
        <f t="shared" si="42"/>
        <v>0</v>
      </c>
      <c r="V245" s="4">
        <v>0</v>
      </c>
      <c r="W245" s="49">
        <v>0</v>
      </c>
      <c r="X245" s="4">
        <v>2</v>
      </c>
      <c r="Y245" s="118" t="s">
        <v>20</v>
      </c>
      <c r="Z245" s="118" t="s">
        <v>30</v>
      </c>
      <c r="AA245" s="289">
        <v>0.16666700000000001</v>
      </c>
      <c r="AB245" s="81" t="str">
        <f t="shared" si="43"/>
        <v>MaeA-pep</v>
      </c>
    </row>
    <row r="246" spans="1:28" x14ac:dyDescent="0.3">
      <c r="A246" s="15" t="s">
        <v>1</v>
      </c>
      <c r="B246" s="265" t="s">
        <v>110</v>
      </c>
      <c r="C246" s="47">
        <v>-0.49148181291612197</v>
      </c>
      <c r="D246" s="47">
        <v>-0.467533596205708</v>
      </c>
      <c r="E246" s="47">
        <v>-0.57393066926528302</v>
      </c>
      <c r="F246" s="47">
        <v>-0.39727865264926399</v>
      </c>
      <c r="G246" s="47">
        <v>-0.39727865264926399</v>
      </c>
      <c r="H246" s="287">
        <f t="shared" si="33"/>
        <v>0.39727865264926399</v>
      </c>
      <c r="I246" s="4" t="b">
        <f t="shared" si="34"/>
        <v>0</v>
      </c>
      <c r="J246" s="4" t="b">
        <f t="shared" si="35"/>
        <v>0</v>
      </c>
      <c r="K246" s="26">
        <f t="shared" si="36"/>
        <v>0</v>
      </c>
      <c r="L246" s="4">
        <f t="shared" si="37"/>
        <v>0</v>
      </c>
      <c r="M246" s="26" t="str">
        <f t="shared" si="38"/>
        <v/>
      </c>
      <c r="N246" s="288">
        <v>0</v>
      </c>
      <c r="O246" s="4">
        <v>0</v>
      </c>
      <c r="P246" s="75">
        <f t="shared" si="39"/>
        <v>0</v>
      </c>
      <c r="Q246" s="75">
        <f t="shared" si="40"/>
        <v>0</v>
      </c>
      <c r="R246" s="75">
        <f t="shared" si="41"/>
        <v>0</v>
      </c>
      <c r="S246" s="4">
        <v>0</v>
      </c>
      <c r="T246" s="4">
        <v>0</v>
      </c>
      <c r="U246" s="4">
        <f t="shared" si="42"/>
        <v>0</v>
      </c>
      <c r="V246" s="4">
        <v>0</v>
      </c>
      <c r="W246" s="49">
        <v>0</v>
      </c>
      <c r="X246" s="4">
        <v>2</v>
      </c>
      <c r="Y246" s="118" t="s">
        <v>20</v>
      </c>
      <c r="Z246" s="118" t="s">
        <v>30</v>
      </c>
      <c r="AA246" s="289">
        <v>0.51767200000000002</v>
      </c>
      <c r="AB246" s="81" t="str">
        <f t="shared" si="43"/>
        <v>MaeA-amp</v>
      </c>
    </row>
    <row r="247" spans="1:28" x14ac:dyDescent="0.3">
      <c r="A247" s="15" t="s">
        <v>92</v>
      </c>
      <c r="B247" s="265" t="s">
        <v>269</v>
      </c>
      <c r="C247" s="47">
        <v>-0.432190202086986</v>
      </c>
      <c r="D247" s="47">
        <v>-0.43960209222183899</v>
      </c>
      <c r="E247" s="47">
        <v>-0.47108032369500702</v>
      </c>
      <c r="F247" s="47">
        <v>-0.39665548256845301</v>
      </c>
      <c r="G247" s="47">
        <v>-0.39665548256845301</v>
      </c>
      <c r="H247" s="287">
        <f t="shared" si="33"/>
        <v>0.39665548256845301</v>
      </c>
      <c r="I247" s="4" t="b">
        <f t="shared" si="34"/>
        <v>0</v>
      </c>
      <c r="J247" s="4" t="b">
        <f t="shared" si="35"/>
        <v>0</v>
      </c>
      <c r="K247" s="26">
        <f t="shared" si="36"/>
        <v>0</v>
      </c>
      <c r="L247" s="4">
        <f t="shared" si="37"/>
        <v>0</v>
      </c>
      <c r="M247" s="26" t="str">
        <f t="shared" si="38"/>
        <v/>
      </c>
      <c r="N247" s="288">
        <v>0</v>
      </c>
      <c r="O247" s="4">
        <v>0</v>
      </c>
      <c r="P247" s="75">
        <f t="shared" si="39"/>
        <v>0</v>
      </c>
      <c r="Q247" s="75">
        <f t="shared" si="40"/>
        <v>0</v>
      </c>
      <c r="R247" s="75">
        <f t="shared" si="41"/>
        <v>0</v>
      </c>
      <c r="S247" s="4">
        <v>0</v>
      </c>
      <c r="T247" s="4">
        <v>0</v>
      </c>
      <c r="U247" s="4">
        <f t="shared" si="42"/>
        <v>0</v>
      </c>
      <c r="V247" s="4">
        <v>0</v>
      </c>
      <c r="W247" s="49">
        <v>0</v>
      </c>
      <c r="X247" s="4">
        <v>1</v>
      </c>
      <c r="Y247" s="118" t="s">
        <v>22</v>
      </c>
      <c r="Z247" s="118" t="s">
        <v>30</v>
      </c>
      <c r="AA247" s="289">
        <v>0.19047600000000001</v>
      </c>
      <c r="AB247" s="81" t="str">
        <f t="shared" si="43"/>
        <v>Ppc-gal1p</v>
      </c>
    </row>
    <row r="248" spans="1:28" x14ac:dyDescent="0.3">
      <c r="A248" s="15" t="s">
        <v>92</v>
      </c>
      <c r="B248" s="265" t="s">
        <v>85</v>
      </c>
      <c r="C248" s="47">
        <v>-0.40082095149006702</v>
      </c>
      <c r="D248" s="47">
        <v>-0.40210545961507999</v>
      </c>
      <c r="E248" s="47">
        <v>-0.41034945370998799</v>
      </c>
      <c r="F248" s="47">
        <v>-0.39390830664845999</v>
      </c>
      <c r="G248" s="47">
        <v>-0.39390830664845999</v>
      </c>
      <c r="H248" s="287">
        <f t="shared" si="33"/>
        <v>0.39390830664845999</v>
      </c>
      <c r="I248" s="4" t="b">
        <f t="shared" si="34"/>
        <v>0</v>
      </c>
      <c r="J248" s="4" t="b">
        <f t="shared" si="35"/>
        <v>0</v>
      </c>
      <c r="K248" s="26">
        <f t="shared" si="36"/>
        <v>0</v>
      </c>
      <c r="L248" s="4">
        <f t="shared" si="37"/>
        <v>0</v>
      </c>
      <c r="M248" s="26" t="str">
        <f t="shared" si="38"/>
        <v/>
      </c>
      <c r="N248" s="288">
        <v>0</v>
      </c>
      <c r="O248" s="4">
        <v>0</v>
      </c>
      <c r="P248" s="75">
        <f t="shared" si="39"/>
        <v>0</v>
      </c>
      <c r="Q248" s="75">
        <f t="shared" si="40"/>
        <v>0</v>
      </c>
      <c r="R248" s="75">
        <f t="shared" si="41"/>
        <v>0</v>
      </c>
      <c r="S248" s="4">
        <v>0</v>
      </c>
      <c r="T248" s="4">
        <v>0</v>
      </c>
      <c r="U248" s="4">
        <f t="shared" si="42"/>
        <v>0</v>
      </c>
      <c r="V248" s="4">
        <v>0</v>
      </c>
      <c r="W248" s="49">
        <v>0</v>
      </c>
      <c r="X248" s="4">
        <v>1</v>
      </c>
      <c r="Y248" s="118" t="s">
        <v>22</v>
      </c>
      <c r="Z248" s="118" t="s">
        <v>30</v>
      </c>
      <c r="AA248" s="289">
        <v>0.11437</v>
      </c>
      <c r="AB248" s="81" t="str">
        <f t="shared" si="43"/>
        <v>Ppc-adp</v>
      </c>
    </row>
    <row r="249" spans="1:28" x14ac:dyDescent="0.3">
      <c r="A249" s="15" t="s">
        <v>13</v>
      </c>
      <c r="B249" s="265" t="s">
        <v>235</v>
      </c>
      <c r="C249" s="47">
        <v>-0.58457532136245904</v>
      </c>
      <c r="D249" s="47">
        <v>-0.58103654091997803</v>
      </c>
      <c r="E249" s="47">
        <v>-0.75423374336262605</v>
      </c>
      <c r="F249" s="47">
        <v>-0.39171033598677102</v>
      </c>
      <c r="G249" s="47">
        <v>-0.39171033598677102</v>
      </c>
      <c r="H249" s="287">
        <f t="shared" si="33"/>
        <v>0.39171033598677102</v>
      </c>
      <c r="I249" s="4" t="b">
        <f t="shared" si="34"/>
        <v>0</v>
      </c>
      <c r="J249" s="4" t="b">
        <f t="shared" si="35"/>
        <v>0</v>
      </c>
      <c r="K249" s="26">
        <f t="shared" si="36"/>
        <v>0</v>
      </c>
      <c r="L249" s="4">
        <f t="shared" si="37"/>
        <v>0</v>
      </c>
      <c r="M249" s="26" t="str">
        <f t="shared" si="38"/>
        <v/>
      </c>
      <c r="N249" s="288">
        <v>0</v>
      </c>
      <c r="O249" s="4">
        <v>0</v>
      </c>
      <c r="P249" s="75">
        <f t="shared" si="39"/>
        <v>0</v>
      </c>
      <c r="Q249" s="75">
        <f t="shared" si="40"/>
        <v>0</v>
      </c>
      <c r="R249" s="75">
        <f t="shared" si="41"/>
        <v>0</v>
      </c>
      <c r="S249" s="4">
        <v>0</v>
      </c>
      <c r="T249" s="4">
        <v>0</v>
      </c>
      <c r="U249" s="4">
        <f t="shared" si="42"/>
        <v>0</v>
      </c>
      <c r="V249" s="4">
        <v>0</v>
      </c>
      <c r="W249" s="49">
        <v>0</v>
      </c>
      <c r="X249" s="4">
        <v>2</v>
      </c>
      <c r="Y249" s="118" t="s">
        <v>26</v>
      </c>
      <c r="Z249" s="118" t="s">
        <v>31</v>
      </c>
      <c r="AA249" s="289">
        <v>0.42857099999999998</v>
      </c>
      <c r="AB249" s="81" t="str">
        <f t="shared" si="43"/>
        <v>AceA-ser</v>
      </c>
    </row>
    <row r="250" spans="1:28" x14ac:dyDescent="0.3">
      <c r="A250" s="15" t="s">
        <v>58</v>
      </c>
      <c r="B250" s="265" t="s">
        <v>94</v>
      </c>
      <c r="C250" s="47">
        <v>-0.47586362424138301</v>
      </c>
      <c r="D250" s="47">
        <v>-0.44023058815657401</v>
      </c>
      <c r="E250" s="47">
        <v>-0.55354899047197903</v>
      </c>
      <c r="F250" s="47">
        <v>-0.39132174411172799</v>
      </c>
      <c r="G250" s="47">
        <v>-0.39132174411172799</v>
      </c>
      <c r="H250" s="287">
        <f t="shared" si="33"/>
        <v>0.39132174411172799</v>
      </c>
      <c r="I250" s="4" t="b">
        <f t="shared" si="34"/>
        <v>0</v>
      </c>
      <c r="J250" s="4" t="b">
        <f t="shared" si="35"/>
        <v>0</v>
      </c>
      <c r="K250" s="26">
        <f t="shared" si="36"/>
        <v>0</v>
      </c>
      <c r="L250" s="4">
        <f t="shared" si="37"/>
        <v>0</v>
      </c>
      <c r="M250" s="26" t="str">
        <f t="shared" si="38"/>
        <v/>
      </c>
      <c r="N250" s="288">
        <v>0</v>
      </c>
      <c r="O250" s="4">
        <v>0</v>
      </c>
      <c r="P250" s="75">
        <f t="shared" si="39"/>
        <v>0</v>
      </c>
      <c r="Q250" s="75">
        <f t="shared" si="40"/>
        <v>0</v>
      </c>
      <c r="R250" s="75">
        <f t="shared" si="41"/>
        <v>0</v>
      </c>
      <c r="S250" s="4">
        <v>0</v>
      </c>
      <c r="T250" s="4">
        <v>0</v>
      </c>
      <c r="U250" s="4">
        <f t="shared" si="42"/>
        <v>0</v>
      </c>
      <c r="V250" s="4">
        <v>-1</v>
      </c>
      <c r="W250" s="49">
        <v>0</v>
      </c>
      <c r="X250" s="4">
        <v>3</v>
      </c>
      <c r="Y250" s="118" t="s">
        <v>19</v>
      </c>
      <c r="Z250" s="118" t="s">
        <v>30</v>
      </c>
      <c r="AA250" s="289">
        <v>0.13744100000000001</v>
      </c>
      <c r="AB250" s="81" t="str">
        <f t="shared" si="43"/>
        <v>Gnd-oaa</v>
      </c>
    </row>
    <row r="251" spans="1:28" x14ac:dyDescent="0.3">
      <c r="A251" s="15" t="s">
        <v>12</v>
      </c>
      <c r="B251" s="265" t="s">
        <v>218</v>
      </c>
      <c r="C251" s="47">
        <v>-0.42566912055355</v>
      </c>
      <c r="D251" s="47">
        <v>-0.42585593469572502</v>
      </c>
      <c r="E251" s="47">
        <v>-0.46128542423332303</v>
      </c>
      <c r="F251" s="47">
        <v>-0.38859517482700801</v>
      </c>
      <c r="G251" s="47">
        <v>-0.38859517482700801</v>
      </c>
      <c r="H251" s="287">
        <f t="shared" si="33"/>
        <v>0.38859517482700801</v>
      </c>
      <c r="I251" s="4" t="b">
        <f t="shared" si="34"/>
        <v>0</v>
      </c>
      <c r="J251" s="4" t="b">
        <f t="shared" si="35"/>
        <v>0</v>
      </c>
      <c r="K251" s="26">
        <f t="shared" si="36"/>
        <v>0</v>
      </c>
      <c r="L251" s="4">
        <f t="shared" si="37"/>
        <v>0</v>
      </c>
      <c r="M251" s="26" t="str">
        <f t="shared" si="38"/>
        <v/>
      </c>
      <c r="N251" s="288">
        <v>0</v>
      </c>
      <c r="O251" s="4">
        <v>0</v>
      </c>
      <c r="P251" s="75">
        <f t="shared" si="39"/>
        <v>0</v>
      </c>
      <c r="Q251" s="75">
        <f t="shared" si="40"/>
        <v>0</v>
      </c>
      <c r="R251" s="75">
        <f t="shared" si="41"/>
        <v>0</v>
      </c>
      <c r="S251" s="4">
        <v>0</v>
      </c>
      <c r="T251" s="4">
        <v>0</v>
      </c>
      <c r="U251" s="4">
        <f t="shared" si="42"/>
        <v>0</v>
      </c>
      <c r="V251" s="4">
        <v>0</v>
      </c>
      <c r="W251" s="49">
        <v>0</v>
      </c>
      <c r="X251" s="4">
        <v>2</v>
      </c>
      <c r="Y251" s="118" t="s">
        <v>25</v>
      </c>
      <c r="Z251" s="118" t="s">
        <v>30</v>
      </c>
      <c r="AA251" s="289">
        <v>0.42056100000000002</v>
      </c>
      <c r="AB251" s="81" t="str">
        <f t="shared" si="43"/>
        <v>Pta-cgmp</v>
      </c>
    </row>
    <row r="252" spans="1:28" x14ac:dyDescent="0.3">
      <c r="A252" s="15" t="s">
        <v>92</v>
      </c>
      <c r="B252" s="265" t="s">
        <v>216</v>
      </c>
      <c r="C252" s="47">
        <v>-0.43238663059148202</v>
      </c>
      <c r="D252" s="47">
        <v>-0.43536791374682798</v>
      </c>
      <c r="E252" s="47">
        <v>-0.475349393412688</v>
      </c>
      <c r="F252" s="47">
        <v>-0.38779086268012403</v>
      </c>
      <c r="G252" s="47">
        <v>-0.38779086268012403</v>
      </c>
      <c r="H252" s="287">
        <f t="shared" si="33"/>
        <v>0.38779086268012403</v>
      </c>
      <c r="I252" s="4" t="b">
        <f t="shared" si="34"/>
        <v>0</v>
      </c>
      <c r="J252" s="4" t="b">
        <f t="shared" si="35"/>
        <v>0</v>
      </c>
      <c r="K252" s="26">
        <f t="shared" si="36"/>
        <v>0</v>
      </c>
      <c r="L252" s="4">
        <f t="shared" si="37"/>
        <v>0</v>
      </c>
      <c r="M252" s="26" t="str">
        <f t="shared" si="38"/>
        <v/>
      </c>
      <c r="N252" s="288">
        <v>0</v>
      </c>
      <c r="O252" s="4">
        <v>0</v>
      </c>
      <c r="P252" s="75">
        <f t="shared" si="39"/>
        <v>0</v>
      </c>
      <c r="Q252" s="75">
        <f t="shared" si="40"/>
        <v>0</v>
      </c>
      <c r="R252" s="75">
        <f t="shared" si="41"/>
        <v>0</v>
      </c>
      <c r="S252" s="4">
        <v>0</v>
      </c>
      <c r="T252" s="4">
        <v>0</v>
      </c>
      <c r="U252" s="4">
        <f t="shared" si="42"/>
        <v>0</v>
      </c>
      <c r="V252" s="4">
        <v>0</v>
      </c>
      <c r="W252" s="49">
        <v>0</v>
      </c>
      <c r="X252" s="4">
        <v>1</v>
      </c>
      <c r="Y252" s="118" t="s">
        <v>22</v>
      </c>
      <c r="Z252" s="118" t="s">
        <v>30</v>
      </c>
      <c r="AA252" s="289">
        <v>0.125828</v>
      </c>
      <c r="AB252" s="81" t="str">
        <f t="shared" si="43"/>
        <v>Ppc-camp</v>
      </c>
    </row>
    <row r="253" spans="1:28" x14ac:dyDescent="0.3">
      <c r="A253" s="15" t="s">
        <v>6</v>
      </c>
      <c r="B253" s="265" t="s">
        <v>257</v>
      </c>
      <c r="C253" s="47">
        <v>-0.40749078532848199</v>
      </c>
      <c r="D253" s="47">
        <v>-0.41408126925120797</v>
      </c>
      <c r="E253" s="47">
        <v>-0.459930468238678</v>
      </c>
      <c r="F253" s="47">
        <v>-0.37767042888128599</v>
      </c>
      <c r="G253" s="47">
        <v>-0.37767042888128599</v>
      </c>
      <c r="H253" s="287">
        <f t="shared" si="33"/>
        <v>0.37767042888128599</v>
      </c>
      <c r="I253" s="4" t="b">
        <f t="shared" si="34"/>
        <v>0</v>
      </c>
      <c r="J253" s="4" t="b">
        <f t="shared" si="35"/>
        <v>0</v>
      </c>
      <c r="K253" s="26">
        <f t="shared" si="36"/>
        <v>0</v>
      </c>
      <c r="L253" s="4">
        <f t="shared" si="37"/>
        <v>0</v>
      </c>
      <c r="M253" s="26" t="str">
        <f t="shared" si="38"/>
        <v/>
      </c>
      <c r="N253" s="288">
        <v>0</v>
      </c>
      <c r="O253" s="4">
        <v>0</v>
      </c>
      <c r="P253" s="75">
        <f t="shared" si="39"/>
        <v>0</v>
      </c>
      <c r="Q253" s="75">
        <f t="shared" si="40"/>
        <v>0</v>
      </c>
      <c r="R253" s="75">
        <f t="shared" si="41"/>
        <v>0</v>
      </c>
      <c r="S253" s="4">
        <v>0</v>
      </c>
      <c r="T253" s="4">
        <v>0</v>
      </c>
      <c r="U253" s="4">
        <f t="shared" si="42"/>
        <v>0</v>
      </c>
      <c r="V253" s="4">
        <v>0</v>
      </c>
      <c r="W253" s="49">
        <v>0</v>
      </c>
      <c r="X253" s="4">
        <v>3</v>
      </c>
      <c r="Y253" s="118" t="s">
        <v>23</v>
      </c>
      <c r="Z253" s="118" t="s">
        <v>30</v>
      </c>
      <c r="AA253" s="289">
        <v>0.560284</v>
      </c>
      <c r="AB253" s="81" t="str">
        <f t="shared" si="43"/>
        <v>GltA-ppgpp</v>
      </c>
    </row>
    <row r="254" spans="1:28" x14ac:dyDescent="0.3">
      <c r="A254" s="15" t="s">
        <v>2</v>
      </c>
      <c r="B254" s="265" t="s">
        <v>123</v>
      </c>
      <c r="C254" s="47">
        <v>-0.49314355949453798</v>
      </c>
      <c r="D254" s="47">
        <v>-0.54277241248038499</v>
      </c>
      <c r="E254" s="47">
        <v>-0.59636968097084297</v>
      </c>
      <c r="F254" s="47">
        <v>-0.37517094389531103</v>
      </c>
      <c r="G254" s="47">
        <v>-0.37517094389531103</v>
      </c>
      <c r="H254" s="287">
        <f t="shared" si="33"/>
        <v>0.37517094389531103</v>
      </c>
      <c r="I254" s="4" t="b">
        <f t="shared" si="34"/>
        <v>0</v>
      </c>
      <c r="J254" s="4" t="b">
        <f t="shared" si="35"/>
        <v>0</v>
      </c>
      <c r="K254" s="26">
        <f t="shared" si="36"/>
        <v>0</v>
      </c>
      <c r="L254" s="4">
        <f t="shared" si="37"/>
        <v>0</v>
      </c>
      <c r="M254" s="26" t="str">
        <f t="shared" si="38"/>
        <v/>
      </c>
      <c r="N254" s="288">
        <v>0</v>
      </c>
      <c r="O254" s="4">
        <v>0</v>
      </c>
      <c r="P254" s="75">
        <f t="shared" si="39"/>
        <v>0</v>
      </c>
      <c r="Q254" s="75">
        <f t="shared" si="40"/>
        <v>0</v>
      </c>
      <c r="R254" s="75">
        <f t="shared" si="41"/>
        <v>0</v>
      </c>
      <c r="S254" s="4">
        <v>0</v>
      </c>
      <c r="T254" s="4">
        <v>0</v>
      </c>
      <c r="U254" s="4">
        <f t="shared" si="42"/>
        <v>0</v>
      </c>
      <c r="V254" s="4">
        <v>0</v>
      </c>
      <c r="W254" s="49">
        <v>0</v>
      </c>
      <c r="X254" s="4">
        <v>2</v>
      </c>
      <c r="Y254" s="118" t="s">
        <v>20</v>
      </c>
      <c r="Z254" s="118" t="s">
        <v>30</v>
      </c>
      <c r="AA254" s="289">
        <v>0.2</v>
      </c>
      <c r="AB254" s="81" t="str">
        <f t="shared" si="43"/>
        <v>PykA-succ</v>
      </c>
    </row>
    <row r="255" spans="1:28" x14ac:dyDescent="0.3">
      <c r="A255" s="15" t="s">
        <v>1</v>
      </c>
      <c r="B255" s="265" t="s">
        <v>127</v>
      </c>
      <c r="C255" s="47">
        <v>-0.44134140230435898</v>
      </c>
      <c r="D255" s="47">
        <v>-0.41224966191787898</v>
      </c>
      <c r="E255" s="47">
        <v>-0.48646782801494398</v>
      </c>
      <c r="F255" s="47">
        <v>-0.37443867629115302</v>
      </c>
      <c r="G255" s="47">
        <v>-0.37443867629115302</v>
      </c>
      <c r="H255" s="287">
        <f t="shared" si="33"/>
        <v>0.37443867629115302</v>
      </c>
      <c r="I255" s="4" t="b">
        <f t="shared" si="34"/>
        <v>0</v>
      </c>
      <c r="J255" s="4" t="b">
        <f t="shared" si="35"/>
        <v>0</v>
      </c>
      <c r="K255" s="26">
        <f t="shared" si="36"/>
        <v>0</v>
      </c>
      <c r="L255" s="4">
        <f t="shared" si="37"/>
        <v>0</v>
      </c>
      <c r="M255" s="26" t="str">
        <f t="shared" si="38"/>
        <v/>
      </c>
      <c r="N255" s="288">
        <v>0</v>
      </c>
      <c r="O255" s="4">
        <v>0</v>
      </c>
      <c r="P255" s="75">
        <f t="shared" si="39"/>
        <v>0</v>
      </c>
      <c r="Q255" s="75">
        <f t="shared" si="40"/>
        <v>0</v>
      </c>
      <c r="R255" s="75">
        <f t="shared" si="41"/>
        <v>0</v>
      </c>
      <c r="S255" s="4">
        <v>0</v>
      </c>
      <c r="T255" s="4">
        <v>0</v>
      </c>
      <c r="U255" s="4">
        <f t="shared" si="42"/>
        <v>0</v>
      </c>
      <c r="V255" s="4">
        <v>0</v>
      </c>
      <c r="W255" s="49">
        <v>0</v>
      </c>
      <c r="X255" s="4">
        <v>2</v>
      </c>
      <c r="Y255" s="118" t="s">
        <v>20</v>
      </c>
      <c r="Z255" s="118" t="s">
        <v>30</v>
      </c>
      <c r="AA255" s="289">
        <v>0.229656</v>
      </c>
      <c r="AB255" s="81" t="str">
        <f t="shared" si="43"/>
        <v>MaeA-fbp</v>
      </c>
    </row>
    <row r="256" spans="1:28" x14ac:dyDescent="0.3">
      <c r="A256" s="15" t="s">
        <v>1</v>
      </c>
      <c r="B256" s="265" t="s">
        <v>289</v>
      </c>
      <c r="C256" s="47">
        <v>-0.53212668403848795</v>
      </c>
      <c r="D256" s="47">
        <v>-0.49212052574680898</v>
      </c>
      <c r="E256" s="47">
        <v>-0.70392017991070899</v>
      </c>
      <c r="F256" s="47">
        <v>-0.37297635675799001</v>
      </c>
      <c r="G256" s="47">
        <v>-0.37297635675799001</v>
      </c>
      <c r="H256" s="287">
        <f t="shared" si="33"/>
        <v>0.37297635675799001</v>
      </c>
      <c r="I256" s="4" t="b">
        <f t="shared" si="34"/>
        <v>0</v>
      </c>
      <c r="J256" s="4" t="b">
        <f t="shared" si="35"/>
        <v>0</v>
      </c>
      <c r="K256" s="26">
        <f t="shared" si="36"/>
        <v>0</v>
      </c>
      <c r="L256" s="4">
        <f t="shared" si="37"/>
        <v>0</v>
      </c>
      <c r="M256" s="26" t="str">
        <f t="shared" si="38"/>
        <v/>
      </c>
      <c r="N256" s="288">
        <v>0</v>
      </c>
      <c r="O256" s="4">
        <v>0</v>
      </c>
      <c r="P256" s="75">
        <f t="shared" si="39"/>
        <v>0</v>
      </c>
      <c r="Q256" s="75">
        <f t="shared" si="40"/>
        <v>0</v>
      </c>
      <c r="R256" s="75">
        <f t="shared" si="41"/>
        <v>0</v>
      </c>
      <c r="S256" s="4">
        <v>0</v>
      </c>
      <c r="T256" s="4">
        <v>0</v>
      </c>
      <c r="U256" s="4">
        <f t="shared" si="42"/>
        <v>0</v>
      </c>
      <c r="V256" s="4">
        <v>0</v>
      </c>
      <c r="W256" s="49">
        <v>0</v>
      </c>
      <c r="X256" s="4">
        <v>2</v>
      </c>
      <c r="Y256" s="118" t="s">
        <v>20</v>
      </c>
      <c r="Z256" s="118" t="s">
        <v>30</v>
      </c>
      <c r="AA256" s="289">
        <v>0.25</v>
      </c>
      <c r="AB256" s="81" t="str">
        <f t="shared" si="43"/>
        <v>MaeA-phe</v>
      </c>
    </row>
    <row r="257" spans="1:28" x14ac:dyDescent="0.3">
      <c r="A257" s="15" t="s">
        <v>14</v>
      </c>
      <c r="B257" s="265" t="s">
        <v>105</v>
      </c>
      <c r="C257" s="47">
        <v>-0.54759893497302103</v>
      </c>
      <c r="D257" s="47">
        <v>-0.45597901768510901</v>
      </c>
      <c r="E257" s="47">
        <v>-0.72078056479967501</v>
      </c>
      <c r="F257" s="47">
        <v>-0.371463486789532</v>
      </c>
      <c r="G257" s="47">
        <v>-0.371463486789532</v>
      </c>
      <c r="H257" s="287">
        <f t="shared" si="33"/>
        <v>0.371463486789532</v>
      </c>
      <c r="I257" s="4" t="b">
        <f t="shared" si="34"/>
        <v>0</v>
      </c>
      <c r="J257" s="4" t="b">
        <f t="shared" si="35"/>
        <v>0</v>
      </c>
      <c r="K257" s="26">
        <f t="shared" si="36"/>
        <v>0</v>
      </c>
      <c r="L257" s="4">
        <f t="shared" si="37"/>
        <v>0</v>
      </c>
      <c r="M257" s="26" t="str">
        <f t="shared" si="38"/>
        <v/>
      </c>
      <c r="N257" s="288">
        <v>0</v>
      </c>
      <c r="O257" s="4">
        <v>0</v>
      </c>
      <c r="P257" s="75">
        <f t="shared" si="39"/>
        <v>0</v>
      </c>
      <c r="Q257" s="75">
        <f t="shared" si="40"/>
        <v>0</v>
      </c>
      <c r="R257" s="75">
        <f t="shared" si="41"/>
        <v>0</v>
      </c>
      <c r="S257" s="4">
        <v>0</v>
      </c>
      <c r="T257" s="4">
        <v>0</v>
      </c>
      <c r="U257" s="4">
        <f t="shared" si="42"/>
        <v>0</v>
      </c>
      <c r="V257" s="4">
        <v>0</v>
      </c>
      <c r="W257" s="49">
        <v>0</v>
      </c>
      <c r="X257" s="4">
        <v>3</v>
      </c>
      <c r="Y257" s="118" t="s">
        <v>27</v>
      </c>
      <c r="Z257" s="118" t="s">
        <v>30</v>
      </c>
      <c r="AA257" s="289">
        <v>0.34715000000000001</v>
      </c>
      <c r="AB257" s="81" t="str">
        <f t="shared" si="43"/>
        <v>PfkA-2pg</v>
      </c>
    </row>
    <row r="258" spans="1:28" x14ac:dyDescent="0.3">
      <c r="A258" s="15" t="s">
        <v>12</v>
      </c>
      <c r="B258" s="265" t="s">
        <v>126</v>
      </c>
      <c r="C258" s="47">
        <v>-0.43666712622126502</v>
      </c>
      <c r="D258" s="47">
        <v>-0.46927821498685401</v>
      </c>
      <c r="E258" s="47">
        <v>-0.497606938045348</v>
      </c>
      <c r="F258" s="47">
        <v>-0.37092769879624699</v>
      </c>
      <c r="G258" s="47">
        <v>-0.37092769879624699</v>
      </c>
      <c r="H258" s="287">
        <f t="shared" ref="H258:H321" si="44">ABS(G258)</f>
        <v>0.37092769879624699</v>
      </c>
      <c r="I258" s="4" t="b">
        <f t="shared" ref="I258:I321" si="45">H258&gt;1.131</f>
        <v>0</v>
      </c>
      <c r="J258" s="4" t="b">
        <f t="shared" ref="J258:J321" si="46">H258&gt;(1.131/2)</f>
        <v>0</v>
      </c>
      <c r="K258" s="26">
        <f t="shared" ref="K258:K321" si="47">IF(AND(C258&lt;0,I258=TRUE),"inhibitor",IF(AND(C258&gt;0,I258=TRUE),"activator",))</f>
        <v>0</v>
      </c>
      <c r="L258" s="4">
        <f t="shared" ref="L258:L321" si="48">IF(AND(OR(K258="inhibitor",K258="activator"),H258&gt;2),"strong",)</f>
        <v>0</v>
      </c>
      <c r="M258" s="26" t="str">
        <f t="shared" ref="M258:M321" si="49">IF(AND(OR(K258="inhibitor",K258="activator"),AND(S258=0,T258=0,V258=0)),"novel",IF(OR(K258="inhibitor",K258="activator"),"known",""))</f>
        <v/>
      </c>
      <c r="N258" s="288">
        <v>0</v>
      </c>
      <c r="O258" s="4">
        <v>0</v>
      </c>
      <c r="P258" s="75">
        <f t="shared" ref="P258:P321" si="50">IF(OR(S258&lt;&gt;0,T258&lt;&gt;0,U258&lt;&gt;0),1,0)</f>
        <v>0</v>
      </c>
      <c r="Q258" s="75">
        <f t="shared" ref="Q258:Q321" si="51">IF(AND(S258&lt;&gt;0,T258=0),1,0)</f>
        <v>0</v>
      </c>
      <c r="R258" s="75">
        <f t="shared" ref="R258:R321" si="52">IF(AND(S258=0,T258&lt;&gt;0),1,0)</f>
        <v>0</v>
      </c>
      <c r="S258" s="4">
        <v>0</v>
      </c>
      <c r="T258" s="4">
        <v>0</v>
      </c>
      <c r="U258" s="4">
        <f t="shared" ref="U258:U321" si="53">IF(AND(S258&lt;&gt;0,T258&lt;&gt;0),1,0)</f>
        <v>0</v>
      </c>
      <c r="V258" s="4">
        <v>0</v>
      </c>
      <c r="W258" s="49">
        <v>0</v>
      </c>
      <c r="X258" s="4">
        <v>2</v>
      </c>
      <c r="Y258" s="118" t="s">
        <v>25</v>
      </c>
      <c r="Z258" s="118" t="s">
        <v>30</v>
      </c>
      <c r="AA258" s="289">
        <v>0.235955</v>
      </c>
      <c r="AB258" s="81" t="str">
        <f t="shared" si="43"/>
        <v>Pta-f6p</v>
      </c>
    </row>
    <row r="259" spans="1:28" x14ac:dyDescent="0.3">
      <c r="A259" s="15" t="s">
        <v>12</v>
      </c>
      <c r="B259" s="265" t="s">
        <v>227</v>
      </c>
      <c r="C259" s="47">
        <v>-0.50394831481371805</v>
      </c>
      <c r="D259" s="47">
        <v>-0.48912429294929999</v>
      </c>
      <c r="E259" s="47">
        <v>-0.62938568088817703</v>
      </c>
      <c r="F259" s="47">
        <v>-0.36878955341720798</v>
      </c>
      <c r="G259" s="47">
        <v>-0.36878955341720798</v>
      </c>
      <c r="H259" s="287">
        <f t="shared" si="44"/>
        <v>0.36878955341720798</v>
      </c>
      <c r="I259" s="4" t="b">
        <f t="shared" si="45"/>
        <v>0</v>
      </c>
      <c r="J259" s="4" t="b">
        <f t="shared" si="46"/>
        <v>0</v>
      </c>
      <c r="K259" s="26">
        <f t="shared" si="47"/>
        <v>0</v>
      </c>
      <c r="L259" s="4">
        <f t="shared" si="48"/>
        <v>0</v>
      </c>
      <c r="M259" s="26" t="str">
        <f t="shared" si="49"/>
        <v/>
      </c>
      <c r="N259" s="288">
        <v>0</v>
      </c>
      <c r="O259" s="4">
        <v>0</v>
      </c>
      <c r="P259" s="75">
        <f t="shared" si="50"/>
        <v>0</v>
      </c>
      <c r="Q259" s="75">
        <f t="shared" si="51"/>
        <v>0</v>
      </c>
      <c r="R259" s="75">
        <f t="shared" si="52"/>
        <v>0</v>
      </c>
      <c r="S259" s="4">
        <v>0</v>
      </c>
      <c r="T259" s="4">
        <v>0</v>
      </c>
      <c r="U259" s="4">
        <f t="shared" si="53"/>
        <v>0</v>
      </c>
      <c r="V259" s="4">
        <v>0</v>
      </c>
      <c r="W259" s="49">
        <v>0</v>
      </c>
      <c r="X259" s="4">
        <v>2</v>
      </c>
      <c r="Y259" s="118" t="s">
        <v>25</v>
      </c>
      <c r="Z259" s="118" t="s">
        <v>30</v>
      </c>
      <c r="AA259" s="289">
        <v>0.13636400000000001</v>
      </c>
      <c r="AB259" s="81" t="str">
        <f t="shared" ref="AB259:AB322" si="54">A259&amp;"-"&amp;B259</f>
        <v>Pta-glcnac</v>
      </c>
    </row>
    <row r="260" spans="1:28" x14ac:dyDescent="0.3">
      <c r="A260" s="15" t="s">
        <v>16</v>
      </c>
      <c r="B260" s="265" t="s">
        <v>68</v>
      </c>
      <c r="C260" s="47">
        <v>-0.362988182861466</v>
      </c>
      <c r="D260" s="47">
        <v>-0.39110082430714299</v>
      </c>
      <c r="E260" s="47">
        <v>-0.41366989771692197</v>
      </c>
      <c r="F260" s="47">
        <v>-0.36841052633104798</v>
      </c>
      <c r="G260" s="47">
        <v>-0.36841052633104798</v>
      </c>
      <c r="H260" s="287">
        <f t="shared" si="44"/>
        <v>0.36841052633104798</v>
      </c>
      <c r="I260" s="4" t="b">
        <f t="shared" si="45"/>
        <v>0</v>
      </c>
      <c r="J260" s="4" t="b">
        <f t="shared" si="46"/>
        <v>0</v>
      </c>
      <c r="K260" s="26">
        <f t="shared" si="47"/>
        <v>0</v>
      </c>
      <c r="L260" s="4">
        <f t="shared" si="48"/>
        <v>0</v>
      </c>
      <c r="M260" s="26" t="str">
        <f t="shared" si="49"/>
        <v/>
      </c>
      <c r="N260" s="288">
        <v>0</v>
      </c>
      <c r="O260" s="4">
        <v>0</v>
      </c>
      <c r="P260" s="75">
        <f t="shared" si="50"/>
        <v>0</v>
      </c>
      <c r="Q260" s="75">
        <f t="shared" si="51"/>
        <v>0</v>
      </c>
      <c r="R260" s="75">
        <f t="shared" si="52"/>
        <v>0</v>
      </c>
      <c r="S260" s="4">
        <v>0</v>
      </c>
      <c r="T260" s="4">
        <v>0</v>
      </c>
      <c r="U260" s="4">
        <f t="shared" si="53"/>
        <v>0</v>
      </c>
      <c r="V260" s="4">
        <v>0</v>
      </c>
      <c r="W260" s="49">
        <v>0</v>
      </c>
      <c r="X260" s="4">
        <v>1</v>
      </c>
      <c r="Y260" s="118" t="s">
        <v>21</v>
      </c>
      <c r="Z260" s="118" t="s">
        <v>31</v>
      </c>
      <c r="AA260" s="289">
        <v>0.229656</v>
      </c>
      <c r="AB260" s="81" t="str">
        <f t="shared" si="54"/>
        <v>Fbp-nadph</v>
      </c>
    </row>
    <row r="261" spans="1:28" x14ac:dyDescent="0.3">
      <c r="A261" s="15" t="s">
        <v>106</v>
      </c>
      <c r="B261" s="265" t="s">
        <v>212</v>
      </c>
      <c r="C261" s="47">
        <v>-0.89683158638231597</v>
      </c>
      <c r="D261" s="47">
        <v>-0.56376155381697002</v>
      </c>
      <c r="E261" s="47">
        <v>-1.7602362660914599</v>
      </c>
      <c r="F261" s="47">
        <v>-0.36743209400293703</v>
      </c>
      <c r="G261" s="47">
        <v>-0.36743209400293703</v>
      </c>
      <c r="H261" s="287">
        <f t="shared" si="44"/>
        <v>0.36743209400293703</v>
      </c>
      <c r="I261" s="4" t="b">
        <f t="shared" si="45"/>
        <v>0</v>
      </c>
      <c r="J261" s="4" t="b">
        <f t="shared" si="46"/>
        <v>0</v>
      </c>
      <c r="K261" s="26">
        <f t="shared" si="47"/>
        <v>0</v>
      </c>
      <c r="L261" s="4">
        <f t="shared" si="48"/>
        <v>0</v>
      </c>
      <c r="M261" s="26" t="str">
        <f t="shared" si="49"/>
        <v/>
      </c>
      <c r="N261" s="288">
        <v>0</v>
      </c>
      <c r="O261" s="4">
        <v>0</v>
      </c>
      <c r="P261" s="75">
        <f t="shared" si="50"/>
        <v>0</v>
      </c>
      <c r="Q261" s="75">
        <f t="shared" si="51"/>
        <v>0</v>
      </c>
      <c r="R261" s="75">
        <f t="shared" si="52"/>
        <v>0</v>
      </c>
      <c r="S261" s="4">
        <v>0</v>
      </c>
      <c r="T261" s="4">
        <v>0</v>
      </c>
      <c r="U261" s="4">
        <f t="shared" si="53"/>
        <v>0</v>
      </c>
      <c r="V261" s="4">
        <v>0</v>
      </c>
      <c r="W261" s="49">
        <v>0</v>
      </c>
      <c r="X261" s="4">
        <v>3</v>
      </c>
      <c r="Y261" s="118" t="s">
        <v>19</v>
      </c>
      <c r="Z261" s="118" t="s">
        <v>30</v>
      </c>
      <c r="AA261" s="289">
        <v>0.69354800000000005</v>
      </c>
      <c r="AB261" s="81" t="str">
        <f t="shared" si="54"/>
        <v>Acs-utp</v>
      </c>
    </row>
    <row r="262" spans="1:28" x14ac:dyDescent="0.3">
      <c r="A262" s="15" t="s">
        <v>2</v>
      </c>
      <c r="B262" s="265" t="s">
        <v>257</v>
      </c>
      <c r="C262" s="47">
        <v>-0.412527255677472</v>
      </c>
      <c r="D262" s="47">
        <v>-0.44755567969052901</v>
      </c>
      <c r="E262" s="47">
        <v>-0.451508271316029</v>
      </c>
      <c r="F262" s="47">
        <v>-0.36654857803310298</v>
      </c>
      <c r="G262" s="47">
        <v>-0.36654857803310298</v>
      </c>
      <c r="H262" s="287">
        <f t="shared" si="44"/>
        <v>0.36654857803310298</v>
      </c>
      <c r="I262" s="4" t="b">
        <f t="shared" si="45"/>
        <v>0</v>
      </c>
      <c r="J262" s="4" t="b">
        <f t="shared" si="46"/>
        <v>0</v>
      </c>
      <c r="K262" s="26">
        <f t="shared" si="47"/>
        <v>0</v>
      </c>
      <c r="L262" s="4">
        <f t="shared" si="48"/>
        <v>0</v>
      </c>
      <c r="M262" s="26" t="str">
        <f t="shared" si="49"/>
        <v/>
      </c>
      <c r="N262" s="288">
        <v>0</v>
      </c>
      <c r="O262" s="4">
        <v>0</v>
      </c>
      <c r="P262" s="75">
        <f t="shared" si="50"/>
        <v>0</v>
      </c>
      <c r="Q262" s="75">
        <f t="shared" si="51"/>
        <v>0</v>
      </c>
      <c r="R262" s="75">
        <f t="shared" si="52"/>
        <v>0</v>
      </c>
      <c r="S262" s="4">
        <v>0</v>
      </c>
      <c r="T262" s="4">
        <v>0</v>
      </c>
      <c r="U262" s="4">
        <f t="shared" si="53"/>
        <v>0</v>
      </c>
      <c r="V262" s="4">
        <v>0</v>
      </c>
      <c r="W262" s="49">
        <v>0</v>
      </c>
      <c r="X262" s="4">
        <v>2</v>
      </c>
      <c r="Y262" s="118" t="s">
        <v>20</v>
      </c>
      <c r="Z262" s="118" t="s">
        <v>30</v>
      </c>
      <c r="AA262" s="289">
        <v>0.70483499999999999</v>
      </c>
      <c r="AB262" s="81" t="str">
        <f t="shared" si="54"/>
        <v>PykA-ppgpp</v>
      </c>
    </row>
    <row r="263" spans="1:28" x14ac:dyDescent="0.3">
      <c r="A263" s="15" t="s">
        <v>10</v>
      </c>
      <c r="B263" s="265" t="s">
        <v>257</v>
      </c>
      <c r="C263" s="47">
        <v>-0.36375567645399098</v>
      </c>
      <c r="D263" s="47">
        <v>-0.370346051055777</v>
      </c>
      <c r="E263" s="47">
        <v>-0.37364741414602898</v>
      </c>
      <c r="F263" s="47">
        <v>-0.36540812824010999</v>
      </c>
      <c r="G263" s="47">
        <v>-0.36540812824010999</v>
      </c>
      <c r="H263" s="287">
        <f t="shared" si="44"/>
        <v>0.36540812824010999</v>
      </c>
      <c r="I263" s="4" t="b">
        <f t="shared" si="45"/>
        <v>0</v>
      </c>
      <c r="J263" s="4" t="b">
        <f t="shared" si="46"/>
        <v>0</v>
      </c>
      <c r="K263" s="26">
        <f t="shared" si="47"/>
        <v>0</v>
      </c>
      <c r="L263" s="4">
        <f t="shared" si="48"/>
        <v>0</v>
      </c>
      <c r="M263" s="26" t="str">
        <f t="shared" si="49"/>
        <v/>
      </c>
      <c r="N263" s="288">
        <v>0</v>
      </c>
      <c r="O263" s="4">
        <v>0</v>
      </c>
      <c r="P263" s="75">
        <f t="shared" si="50"/>
        <v>0</v>
      </c>
      <c r="Q263" s="75">
        <f t="shared" si="51"/>
        <v>0</v>
      </c>
      <c r="R263" s="75">
        <f t="shared" si="52"/>
        <v>0</v>
      </c>
      <c r="S263" s="4">
        <v>0</v>
      </c>
      <c r="T263" s="4">
        <v>0</v>
      </c>
      <c r="U263" s="4">
        <f t="shared" si="53"/>
        <v>0</v>
      </c>
      <c r="V263" s="4">
        <v>0</v>
      </c>
      <c r="W263" s="49">
        <v>0</v>
      </c>
      <c r="X263" s="4">
        <v>1</v>
      </c>
      <c r="Y263" s="118" t="s">
        <v>22</v>
      </c>
      <c r="Z263" s="118" t="s">
        <v>31</v>
      </c>
      <c r="AA263" s="289">
        <v>0.21559600000000001</v>
      </c>
      <c r="AB263" s="81" t="str">
        <f t="shared" si="54"/>
        <v>Eda-ppgpp</v>
      </c>
    </row>
    <row r="264" spans="1:28" x14ac:dyDescent="0.3">
      <c r="A264" s="15" t="s">
        <v>12</v>
      </c>
      <c r="B264" s="265" t="s">
        <v>259</v>
      </c>
      <c r="C264" s="47">
        <v>-0.36837801221817401</v>
      </c>
      <c r="D264" s="47">
        <v>-0.369728197037543</v>
      </c>
      <c r="E264" s="47">
        <v>-0.37349011583374198</v>
      </c>
      <c r="F264" s="47">
        <v>-0.364103647843665</v>
      </c>
      <c r="G264" s="47">
        <v>-0.364103647843665</v>
      </c>
      <c r="H264" s="287">
        <f t="shared" si="44"/>
        <v>0.364103647843665</v>
      </c>
      <c r="I264" s="4" t="b">
        <f t="shared" si="45"/>
        <v>0</v>
      </c>
      <c r="J264" s="4" t="b">
        <f t="shared" si="46"/>
        <v>0</v>
      </c>
      <c r="K264" s="26">
        <f t="shared" si="47"/>
        <v>0</v>
      </c>
      <c r="L264" s="4">
        <f t="shared" si="48"/>
        <v>0</v>
      </c>
      <c r="M264" s="26" t="str">
        <f t="shared" si="49"/>
        <v/>
      </c>
      <c r="N264" s="288">
        <v>0</v>
      </c>
      <c r="O264" s="4">
        <v>0</v>
      </c>
      <c r="P264" s="75">
        <f t="shared" si="50"/>
        <v>0</v>
      </c>
      <c r="Q264" s="75">
        <f t="shared" si="51"/>
        <v>0</v>
      </c>
      <c r="R264" s="75">
        <f t="shared" si="52"/>
        <v>0</v>
      </c>
      <c r="S264" s="4">
        <v>0</v>
      </c>
      <c r="T264" s="4">
        <v>0</v>
      </c>
      <c r="U264" s="4">
        <f t="shared" si="53"/>
        <v>0</v>
      </c>
      <c r="V264" s="4">
        <v>-1</v>
      </c>
      <c r="W264" s="49">
        <v>0</v>
      </c>
      <c r="X264" s="4">
        <v>2</v>
      </c>
      <c r="Y264" s="118" t="s">
        <v>25</v>
      </c>
      <c r="Z264" s="118" t="s">
        <v>30</v>
      </c>
      <c r="AA264" s="289">
        <v>0</v>
      </c>
      <c r="AB264" s="81" t="str">
        <f t="shared" si="54"/>
        <v>Pta-acon</v>
      </c>
    </row>
    <row r="265" spans="1:28" x14ac:dyDescent="0.3">
      <c r="A265" s="15" t="s">
        <v>12</v>
      </c>
      <c r="B265" s="265" t="s">
        <v>79</v>
      </c>
      <c r="C265" s="47">
        <v>-0.37999709373083701</v>
      </c>
      <c r="D265" s="47">
        <v>-0.37915145092416902</v>
      </c>
      <c r="E265" s="47">
        <v>-0.39818464308677098</v>
      </c>
      <c r="F265" s="47">
        <v>-0.364103647843665</v>
      </c>
      <c r="G265" s="47">
        <v>-0.364103647843665</v>
      </c>
      <c r="H265" s="287">
        <f t="shared" si="44"/>
        <v>0.364103647843665</v>
      </c>
      <c r="I265" s="4" t="b">
        <f t="shared" si="45"/>
        <v>0</v>
      </c>
      <c r="J265" s="4" t="b">
        <f t="shared" si="46"/>
        <v>0</v>
      </c>
      <c r="K265" s="26">
        <f t="shared" si="47"/>
        <v>0</v>
      </c>
      <c r="L265" s="4">
        <f t="shared" si="48"/>
        <v>0</v>
      </c>
      <c r="M265" s="26" t="str">
        <f t="shared" si="49"/>
        <v/>
      </c>
      <c r="N265" s="288">
        <v>0</v>
      </c>
      <c r="O265" s="4">
        <v>0</v>
      </c>
      <c r="P265" s="75">
        <f t="shared" si="50"/>
        <v>1</v>
      </c>
      <c r="Q265" s="75">
        <f t="shared" si="51"/>
        <v>1</v>
      </c>
      <c r="R265" s="75">
        <f t="shared" si="52"/>
        <v>0</v>
      </c>
      <c r="S265" s="4">
        <v>-1</v>
      </c>
      <c r="T265" s="4">
        <v>0</v>
      </c>
      <c r="U265" s="4">
        <f t="shared" si="53"/>
        <v>0</v>
      </c>
      <c r="V265" s="4">
        <v>0</v>
      </c>
      <c r="W265" s="49">
        <v>0</v>
      </c>
      <c r="X265" s="4">
        <v>2</v>
      </c>
      <c r="Y265" s="118" t="s">
        <v>25</v>
      </c>
      <c r="Z265" s="118" t="s">
        <v>30</v>
      </c>
      <c r="AA265" s="289">
        <v>0.50076600000000004</v>
      </c>
      <c r="AB265" s="81" t="str">
        <f t="shared" si="54"/>
        <v>Pta-nadh</v>
      </c>
    </row>
    <row r="266" spans="1:28" x14ac:dyDescent="0.3">
      <c r="A266" s="15" t="s">
        <v>58</v>
      </c>
      <c r="B266" s="265" t="s">
        <v>396</v>
      </c>
      <c r="C266" s="47">
        <v>-0.44301113917136398</v>
      </c>
      <c r="D266" s="47">
        <v>-0.437491392845266</v>
      </c>
      <c r="E266" s="47">
        <v>-0.55309133059652105</v>
      </c>
      <c r="F266" s="47">
        <v>-0.36397284508533201</v>
      </c>
      <c r="G266" s="47">
        <v>-0.36397284508533201</v>
      </c>
      <c r="H266" s="287">
        <f t="shared" si="44"/>
        <v>0.36397284508533201</v>
      </c>
      <c r="I266" s="4" t="b">
        <f t="shared" si="45"/>
        <v>0</v>
      </c>
      <c r="J266" s="4" t="b">
        <f t="shared" si="46"/>
        <v>0</v>
      </c>
      <c r="K266" s="26">
        <f t="shared" si="47"/>
        <v>0</v>
      </c>
      <c r="L266" s="4">
        <f t="shared" si="48"/>
        <v>0</v>
      </c>
      <c r="M266" s="26" t="str">
        <f t="shared" si="49"/>
        <v/>
      </c>
      <c r="N266" s="288">
        <v>0</v>
      </c>
      <c r="O266" s="4">
        <v>0</v>
      </c>
      <c r="P266" s="75">
        <f t="shared" si="50"/>
        <v>0</v>
      </c>
      <c r="Q266" s="75">
        <f t="shared" si="51"/>
        <v>0</v>
      </c>
      <c r="R266" s="75">
        <f t="shared" si="52"/>
        <v>0</v>
      </c>
      <c r="S266" s="4">
        <v>0</v>
      </c>
      <c r="T266" s="4">
        <v>0</v>
      </c>
      <c r="U266" s="4">
        <f t="shared" si="53"/>
        <v>0</v>
      </c>
      <c r="V266" s="4">
        <v>0</v>
      </c>
      <c r="W266" s="49">
        <v>0</v>
      </c>
      <c r="X266" s="4">
        <v>3</v>
      </c>
      <c r="Y266" s="118" t="s">
        <v>19</v>
      </c>
      <c r="Z266" s="118" t="s">
        <v>30</v>
      </c>
      <c r="AA266" s="289">
        <v>0</v>
      </c>
      <c r="AB266" s="81" t="str">
        <f t="shared" si="54"/>
        <v>Gnd-spermi</v>
      </c>
    </row>
    <row r="267" spans="1:28" x14ac:dyDescent="0.3">
      <c r="A267" s="15" t="s">
        <v>15</v>
      </c>
      <c r="B267" s="265" t="s">
        <v>271</v>
      </c>
      <c r="C267" s="47">
        <v>-0.96862768872987004</v>
      </c>
      <c r="D267" s="47">
        <v>-0.83540215175596899</v>
      </c>
      <c r="E267" s="47">
        <v>-1.58644314578902</v>
      </c>
      <c r="F267" s="47">
        <v>-0.36313296691067798</v>
      </c>
      <c r="G267" s="47">
        <v>-0.36313296691067798</v>
      </c>
      <c r="H267" s="287">
        <f t="shared" si="44"/>
        <v>0.36313296691067798</v>
      </c>
      <c r="I267" s="4" t="b">
        <f t="shared" si="45"/>
        <v>0</v>
      </c>
      <c r="J267" s="4" t="b">
        <f t="shared" si="46"/>
        <v>0</v>
      </c>
      <c r="K267" s="26">
        <f t="shared" si="47"/>
        <v>0</v>
      </c>
      <c r="L267" s="4">
        <f t="shared" si="48"/>
        <v>0</v>
      </c>
      <c r="M267" s="26" t="str">
        <f t="shared" si="49"/>
        <v/>
      </c>
      <c r="N267" s="288">
        <v>0</v>
      </c>
      <c r="O267" s="4">
        <v>0</v>
      </c>
      <c r="P267" s="75">
        <f t="shared" si="50"/>
        <v>0</v>
      </c>
      <c r="Q267" s="75">
        <f t="shared" si="51"/>
        <v>0</v>
      </c>
      <c r="R267" s="75">
        <f t="shared" si="52"/>
        <v>0</v>
      </c>
      <c r="S267" s="4">
        <v>0</v>
      </c>
      <c r="T267" s="4">
        <v>0</v>
      </c>
      <c r="U267" s="4">
        <f t="shared" si="53"/>
        <v>0</v>
      </c>
      <c r="V267" s="4">
        <v>-1</v>
      </c>
      <c r="W267" s="49">
        <v>0</v>
      </c>
      <c r="X267" s="4">
        <v>2</v>
      </c>
      <c r="Y267" s="118" t="s">
        <v>28</v>
      </c>
      <c r="Z267" s="118" t="s">
        <v>30</v>
      </c>
      <c r="AA267" s="289">
        <v>0.23966899999999999</v>
      </c>
      <c r="AB267" s="81" t="str">
        <f t="shared" si="54"/>
        <v>PckA-f1p</v>
      </c>
    </row>
    <row r="268" spans="1:28" x14ac:dyDescent="0.3">
      <c r="A268" s="15" t="s">
        <v>114</v>
      </c>
      <c r="B268" s="265" t="s">
        <v>271</v>
      </c>
      <c r="C268" s="47">
        <v>-0.65455813175758304</v>
      </c>
      <c r="D268" s="47">
        <v>-0.88558503223382301</v>
      </c>
      <c r="E268" s="47">
        <v>-0.91210590848651596</v>
      </c>
      <c r="F268" s="47">
        <v>-0.35856186974372201</v>
      </c>
      <c r="G268" s="47">
        <v>-0.35856186974372201</v>
      </c>
      <c r="H268" s="287">
        <f t="shared" si="44"/>
        <v>0.35856186974372201</v>
      </c>
      <c r="I268" s="4" t="b">
        <f t="shared" si="45"/>
        <v>0</v>
      </c>
      <c r="J268" s="4" t="b">
        <f t="shared" si="46"/>
        <v>0</v>
      </c>
      <c r="K268" s="26">
        <f t="shared" si="47"/>
        <v>0</v>
      </c>
      <c r="L268" s="4">
        <f t="shared" si="48"/>
        <v>0</v>
      </c>
      <c r="M268" s="26" t="str">
        <f t="shared" si="49"/>
        <v/>
      </c>
      <c r="N268" s="288">
        <v>0</v>
      </c>
      <c r="O268" s="4">
        <v>0</v>
      </c>
      <c r="P268" s="75">
        <f t="shared" si="50"/>
        <v>0</v>
      </c>
      <c r="Q268" s="75">
        <f t="shared" si="51"/>
        <v>0</v>
      </c>
      <c r="R268" s="75">
        <f t="shared" si="52"/>
        <v>0</v>
      </c>
      <c r="S268" s="4">
        <v>0</v>
      </c>
      <c r="T268" s="4">
        <v>0</v>
      </c>
      <c r="U268" s="4">
        <f t="shared" si="53"/>
        <v>0</v>
      </c>
      <c r="V268" s="4">
        <v>0</v>
      </c>
      <c r="W268" s="49">
        <v>0</v>
      </c>
      <c r="X268" s="4">
        <v>2</v>
      </c>
      <c r="Y268" s="118" t="s">
        <v>25</v>
      </c>
      <c r="Z268" s="118" t="s">
        <v>30</v>
      </c>
      <c r="AA268" s="289">
        <v>0.23966899999999999</v>
      </c>
      <c r="AB268" s="81" t="str">
        <f t="shared" si="54"/>
        <v>AckA-f1p</v>
      </c>
    </row>
    <row r="269" spans="1:28" x14ac:dyDescent="0.3">
      <c r="A269" s="15" t="s">
        <v>1</v>
      </c>
      <c r="B269" s="265" t="s">
        <v>216</v>
      </c>
      <c r="C269" s="47">
        <v>-0.40477900572916697</v>
      </c>
      <c r="D269" s="47">
        <v>-0.39727865264926399</v>
      </c>
      <c r="E269" s="47">
        <v>-0.445880454755333</v>
      </c>
      <c r="F269" s="47">
        <v>-0.357519301813645</v>
      </c>
      <c r="G269" s="47">
        <v>-0.357519301813645</v>
      </c>
      <c r="H269" s="287">
        <f t="shared" si="44"/>
        <v>0.357519301813645</v>
      </c>
      <c r="I269" s="4" t="b">
        <f t="shared" si="45"/>
        <v>0</v>
      </c>
      <c r="J269" s="4" t="b">
        <f t="shared" si="46"/>
        <v>0</v>
      </c>
      <c r="K269" s="26">
        <f t="shared" si="47"/>
        <v>0</v>
      </c>
      <c r="L269" s="4">
        <f t="shared" si="48"/>
        <v>0</v>
      </c>
      <c r="M269" s="26" t="str">
        <f t="shared" si="49"/>
        <v/>
      </c>
      <c r="N269" s="288">
        <v>0</v>
      </c>
      <c r="O269" s="4">
        <v>0</v>
      </c>
      <c r="P269" s="75">
        <f t="shared" si="50"/>
        <v>0</v>
      </c>
      <c r="Q269" s="75">
        <f t="shared" si="51"/>
        <v>0</v>
      </c>
      <c r="R269" s="75">
        <f t="shared" si="52"/>
        <v>0</v>
      </c>
      <c r="S269" s="4">
        <v>0</v>
      </c>
      <c r="T269" s="4">
        <v>0</v>
      </c>
      <c r="U269" s="4">
        <f t="shared" si="53"/>
        <v>0</v>
      </c>
      <c r="V269" s="4">
        <v>0</v>
      </c>
      <c r="W269" s="49">
        <v>0</v>
      </c>
      <c r="X269" s="4">
        <v>2</v>
      </c>
      <c r="Y269" s="118" t="s">
        <v>20</v>
      </c>
      <c r="Z269" s="118" t="s">
        <v>30</v>
      </c>
      <c r="AA269" s="289">
        <v>0.48072999999999999</v>
      </c>
      <c r="AB269" s="81" t="str">
        <f t="shared" si="54"/>
        <v>MaeA-camp</v>
      </c>
    </row>
    <row r="270" spans="1:28" x14ac:dyDescent="0.3">
      <c r="A270" s="15" t="s">
        <v>114</v>
      </c>
      <c r="B270" s="265" t="s">
        <v>91</v>
      </c>
      <c r="C270" s="47">
        <v>-0.55718196729232805</v>
      </c>
      <c r="D270" s="47">
        <v>-0.462273026488282</v>
      </c>
      <c r="E270" s="47">
        <v>-0.694740972862537</v>
      </c>
      <c r="F270" s="47">
        <v>-0.35737160049282102</v>
      </c>
      <c r="G270" s="47">
        <v>-0.35737160049282102</v>
      </c>
      <c r="H270" s="287">
        <f t="shared" si="44"/>
        <v>0.35737160049282102</v>
      </c>
      <c r="I270" s="4" t="b">
        <f t="shared" si="45"/>
        <v>0</v>
      </c>
      <c r="J270" s="4" t="b">
        <f t="shared" si="46"/>
        <v>0</v>
      </c>
      <c r="K270" s="26">
        <f t="shared" si="47"/>
        <v>0</v>
      </c>
      <c r="L270" s="4">
        <f t="shared" si="48"/>
        <v>0</v>
      </c>
      <c r="M270" s="26" t="str">
        <f t="shared" si="49"/>
        <v/>
      </c>
      <c r="N270" s="288">
        <v>0</v>
      </c>
      <c r="O270" s="4">
        <v>0</v>
      </c>
      <c r="P270" s="75">
        <f t="shared" si="50"/>
        <v>0</v>
      </c>
      <c r="Q270" s="75">
        <f t="shared" si="51"/>
        <v>0</v>
      </c>
      <c r="R270" s="75">
        <f t="shared" si="52"/>
        <v>0</v>
      </c>
      <c r="S270" s="4">
        <v>0</v>
      </c>
      <c r="T270" s="4">
        <v>0</v>
      </c>
      <c r="U270" s="4">
        <f t="shared" si="53"/>
        <v>0</v>
      </c>
      <c r="V270" s="4">
        <v>0</v>
      </c>
      <c r="W270" s="49">
        <v>0</v>
      </c>
      <c r="X270" s="4">
        <v>2</v>
      </c>
      <c r="Y270" s="118" t="s">
        <v>25</v>
      </c>
      <c r="Z270" s="118" t="s">
        <v>30</v>
      </c>
      <c r="AA270" s="289">
        <v>0.275362</v>
      </c>
      <c r="AB270" s="81" t="str">
        <f t="shared" si="54"/>
        <v>AckA-kdpg</v>
      </c>
    </row>
    <row r="271" spans="1:28" x14ac:dyDescent="0.3">
      <c r="A271" s="15" t="s">
        <v>106</v>
      </c>
      <c r="B271" s="265" t="s">
        <v>197</v>
      </c>
      <c r="C271" s="47">
        <v>-0.434208059293825</v>
      </c>
      <c r="D271" s="47">
        <v>-0.461130008623861</v>
      </c>
      <c r="E271" s="47">
        <v>-0.51285512456915605</v>
      </c>
      <c r="F271" s="47">
        <v>-0.35372002162043698</v>
      </c>
      <c r="G271" s="47">
        <v>-0.35372002162043698</v>
      </c>
      <c r="H271" s="287">
        <f t="shared" si="44"/>
        <v>0.35372002162043698</v>
      </c>
      <c r="I271" s="4" t="b">
        <f t="shared" si="45"/>
        <v>0</v>
      </c>
      <c r="J271" s="4" t="b">
        <f t="shared" si="46"/>
        <v>0</v>
      </c>
      <c r="K271" s="26">
        <f t="shared" si="47"/>
        <v>0</v>
      </c>
      <c r="L271" s="4">
        <f t="shared" si="48"/>
        <v>0</v>
      </c>
      <c r="M271" s="26" t="str">
        <f t="shared" si="49"/>
        <v/>
      </c>
      <c r="N271" s="288">
        <v>0</v>
      </c>
      <c r="O271" s="4">
        <v>0</v>
      </c>
      <c r="P271" s="75">
        <f t="shared" si="50"/>
        <v>0</v>
      </c>
      <c r="Q271" s="75">
        <f t="shared" si="51"/>
        <v>0</v>
      </c>
      <c r="R271" s="75">
        <f t="shared" si="52"/>
        <v>0</v>
      </c>
      <c r="S271" s="4">
        <v>0</v>
      </c>
      <c r="T271" s="4">
        <v>0</v>
      </c>
      <c r="U271" s="4">
        <f t="shared" si="53"/>
        <v>0</v>
      </c>
      <c r="V271" s="4">
        <v>0</v>
      </c>
      <c r="W271" s="49">
        <v>0</v>
      </c>
      <c r="X271" s="4">
        <v>3</v>
      </c>
      <c r="Y271" s="118" t="s">
        <v>19</v>
      </c>
      <c r="Z271" s="118" t="s">
        <v>30</v>
      </c>
      <c r="AA271" s="289">
        <v>0.78470300000000004</v>
      </c>
      <c r="AB271" s="81" t="str">
        <f t="shared" si="54"/>
        <v>Acs-gdp</v>
      </c>
    </row>
    <row r="272" spans="1:28" x14ac:dyDescent="0.3">
      <c r="A272" s="15" t="s">
        <v>12</v>
      </c>
      <c r="B272" s="265" t="s">
        <v>157</v>
      </c>
      <c r="C272" s="47">
        <v>-0.45827721941504002</v>
      </c>
      <c r="D272" s="47">
        <v>-0.45997060608704698</v>
      </c>
      <c r="E272" s="47">
        <v>-0.56238761937833504</v>
      </c>
      <c r="F272" s="47">
        <v>-0.34982560466243201</v>
      </c>
      <c r="G272" s="47">
        <v>-0.34982560466243201</v>
      </c>
      <c r="H272" s="287">
        <f t="shared" si="44"/>
        <v>0.34982560466243201</v>
      </c>
      <c r="I272" s="4" t="b">
        <f t="shared" si="45"/>
        <v>0</v>
      </c>
      <c r="J272" s="4" t="b">
        <f t="shared" si="46"/>
        <v>0</v>
      </c>
      <c r="K272" s="26">
        <f t="shared" si="47"/>
        <v>0</v>
      </c>
      <c r="L272" s="4">
        <f t="shared" si="48"/>
        <v>0</v>
      </c>
      <c r="M272" s="26" t="str">
        <f t="shared" si="49"/>
        <v/>
      </c>
      <c r="N272" s="288">
        <v>0</v>
      </c>
      <c r="O272" s="4">
        <v>0</v>
      </c>
      <c r="P272" s="75">
        <f t="shared" si="50"/>
        <v>0</v>
      </c>
      <c r="Q272" s="75">
        <f t="shared" si="51"/>
        <v>0</v>
      </c>
      <c r="R272" s="75">
        <f t="shared" si="52"/>
        <v>0</v>
      </c>
      <c r="S272" s="4">
        <v>0</v>
      </c>
      <c r="T272" s="4">
        <v>0</v>
      </c>
      <c r="U272" s="4">
        <f t="shared" si="53"/>
        <v>0</v>
      </c>
      <c r="V272" s="4">
        <v>0</v>
      </c>
      <c r="W272" s="49">
        <v>0</v>
      </c>
      <c r="X272" s="4">
        <v>2</v>
      </c>
      <c r="Y272" s="118" t="s">
        <v>25</v>
      </c>
      <c r="Z272" s="118" t="s">
        <v>30</v>
      </c>
      <c r="AA272" s="289">
        <v>0.21771199999999999</v>
      </c>
      <c r="AB272" s="81" t="str">
        <f t="shared" si="54"/>
        <v>Pta-g6p</v>
      </c>
    </row>
    <row r="273" spans="1:28" x14ac:dyDescent="0.3">
      <c r="A273" s="15" t="s">
        <v>16</v>
      </c>
      <c r="B273" s="265" t="s">
        <v>78</v>
      </c>
      <c r="C273" s="47">
        <v>-0.37684279356446698</v>
      </c>
      <c r="D273" s="47">
        <v>-0.37234744784392998</v>
      </c>
      <c r="E273" s="47">
        <v>-0.39868159565739297</v>
      </c>
      <c r="F273" s="47">
        <v>-0.34831737848085398</v>
      </c>
      <c r="G273" s="47">
        <v>-0.34831737848085398</v>
      </c>
      <c r="H273" s="287">
        <f t="shared" si="44"/>
        <v>0.34831737848085398</v>
      </c>
      <c r="I273" s="4" t="b">
        <f t="shared" si="45"/>
        <v>0</v>
      </c>
      <c r="J273" s="4" t="b">
        <f t="shared" si="46"/>
        <v>0</v>
      </c>
      <c r="K273" s="26">
        <f t="shared" si="47"/>
        <v>0</v>
      </c>
      <c r="L273" s="4">
        <f t="shared" si="48"/>
        <v>0</v>
      </c>
      <c r="M273" s="26" t="str">
        <f t="shared" si="49"/>
        <v/>
      </c>
      <c r="N273" s="288">
        <v>0</v>
      </c>
      <c r="O273" s="4">
        <v>0</v>
      </c>
      <c r="P273" s="75">
        <f t="shared" si="50"/>
        <v>0</v>
      </c>
      <c r="Q273" s="75">
        <f t="shared" si="51"/>
        <v>0</v>
      </c>
      <c r="R273" s="75">
        <f t="shared" si="52"/>
        <v>0</v>
      </c>
      <c r="S273" s="4">
        <v>0</v>
      </c>
      <c r="T273" s="4">
        <v>0</v>
      </c>
      <c r="U273" s="4">
        <f t="shared" si="53"/>
        <v>0</v>
      </c>
      <c r="V273" s="4">
        <v>0</v>
      </c>
      <c r="W273" s="49">
        <v>0</v>
      </c>
      <c r="X273" s="4">
        <v>1</v>
      </c>
      <c r="Y273" s="118" t="s">
        <v>21</v>
      </c>
      <c r="Z273" s="118" t="s">
        <v>31</v>
      </c>
      <c r="AA273" s="289">
        <v>0</v>
      </c>
      <c r="AB273" s="81" t="str">
        <f t="shared" si="54"/>
        <v>Fbp-pyr</v>
      </c>
    </row>
    <row r="274" spans="1:28" x14ac:dyDescent="0.3">
      <c r="A274" s="15" t="s">
        <v>13</v>
      </c>
      <c r="B274" s="265" t="s">
        <v>293</v>
      </c>
      <c r="C274" s="47">
        <v>-0.451888335374385</v>
      </c>
      <c r="D274" s="47">
        <v>-0.437229424061992</v>
      </c>
      <c r="E274" s="47">
        <v>-0.54808524175013495</v>
      </c>
      <c r="F274" s="47">
        <v>-0.34674300214375497</v>
      </c>
      <c r="G274" s="47">
        <v>-0.34674300214375497</v>
      </c>
      <c r="H274" s="287">
        <f t="shared" si="44"/>
        <v>0.34674300214375497</v>
      </c>
      <c r="I274" s="4" t="b">
        <f t="shared" si="45"/>
        <v>0</v>
      </c>
      <c r="J274" s="4" t="b">
        <f t="shared" si="46"/>
        <v>0</v>
      </c>
      <c r="K274" s="26">
        <f t="shared" si="47"/>
        <v>0</v>
      </c>
      <c r="L274" s="4">
        <f t="shared" si="48"/>
        <v>0</v>
      </c>
      <c r="M274" s="26" t="str">
        <f t="shared" si="49"/>
        <v/>
      </c>
      <c r="N274" s="288">
        <v>0</v>
      </c>
      <c r="O274" s="4">
        <v>0</v>
      </c>
      <c r="P274" s="75">
        <f t="shared" si="50"/>
        <v>0</v>
      </c>
      <c r="Q274" s="75">
        <f t="shared" si="51"/>
        <v>0</v>
      </c>
      <c r="R274" s="75">
        <f t="shared" si="52"/>
        <v>0</v>
      </c>
      <c r="S274" s="4">
        <v>0</v>
      </c>
      <c r="T274" s="4">
        <v>0</v>
      </c>
      <c r="U274" s="4">
        <f t="shared" si="53"/>
        <v>0</v>
      </c>
      <c r="V274" s="4">
        <v>0</v>
      </c>
      <c r="W274" s="49">
        <v>0</v>
      </c>
      <c r="X274" s="4">
        <v>2</v>
      </c>
      <c r="Y274" s="118" t="s">
        <v>26</v>
      </c>
      <c r="Z274" s="118" t="s">
        <v>31</v>
      </c>
      <c r="AA274" s="289">
        <v>0.38613900000000001</v>
      </c>
      <c r="AB274" s="81" t="str">
        <f t="shared" si="54"/>
        <v>AceA-hser</v>
      </c>
    </row>
    <row r="275" spans="1:28" x14ac:dyDescent="0.3">
      <c r="A275" s="15" t="s">
        <v>7</v>
      </c>
      <c r="B275" s="265" t="s">
        <v>301</v>
      </c>
      <c r="C275" s="47">
        <v>-0.41380501692412602</v>
      </c>
      <c r="D275" s="47">
        <v>-0.34807166956473801</v>
      </c>
      <c r="E275" s="47">
        <v>-0.54412823186685999</v>
      </c>
      <c r="F275" s="47">
        <v>-0.34394378394206199</v>
      </c>
      <c r="G275" s="47">
        <v>-0.34394378394206199</v>
      </c>
      <c r="H275" s="287">
        <f t="shared" si="44"/>
        <v>0.34394378394206199</v>
      </c>
      <c r="I275" s="4" t="b">
        <f t="shared" si="45"/>
        <v>0</v>
      </c>
      <c r="J275" s="4" t="b">
        <f t="shared" si="46"/>
        <v>0</v>
      </c>
      <c r="K275" s="26">
        <f t="shared" si="47"/>
        <v>0</v>
      </c>
      <c r="L275" s="4">
        <f t="shared" si="48"/>
        <v>0</v>
      </c>
      <c r="M275" s="26" t="str">
        <f t="shared" si="49"/>
        <v/>
      </c>
      <c r="N275" s="288">
        <v>0</v>
      </c>
      <c r="O275" s="4">
        <v>0</v>
      </c>
      <c r="P275" s="75">
        <f t="shared" si="50"/>
        <v>0</v>
      </c>
      <c r="Q275" s="75">
        <f t="shared" si="51"/>
        <v>0</v>
      </c>
      <c r="R275" s="75">
        <f t="shared" si="52"/>
        <v>0</v>
      </c>
      <c r="S275" s="4">
        <v>0</v>
      </c>
      <c r="T275" s="4">
        <v>0</v>
      </c>
      <c r="U275" s="4">
        <f t="shared" si="53"/>
        <v>0</v>
      </c>
      <c r="V275" s="4">
        <v>0</v>
      </c>
      <c r="W275" s="49">
        <v>0</v>
      </c>
      <c r="X275" s="4">
        <v>2</v>
      </c>
      <c r="Y275" s="118" t="s">
        <v>20</v>
      </c>
      <c r="Z275" s="118" t="s">
        <v>30</v>
      </c>
      <c r="AA275" s="289">
        <v>0.125</v>
      </c>
      <c r="AB275" s="81" t="str">
        <f t="shared" si="54"/>
        <v>PykF-cystath</v>
      </c>
    </row>
    <row r="276" spans="1:28" x14ac:dyDescent="0.3">
      <c r="A276" s="15" t="s">
        <v>1</v>
      </c>
      <c r="B276" s="265" t="s">
        <v>204</v>
      </c>
      <c r="C276" s="47">
        <v>-0.36507298685661699</v>
      </c>
      <c r="D276" s="47">
        <v>-0.36148105117641399</v>
      </c>
      <c r="E276" s="47">
        <v>-0.39172733804453402</v>
      </c>
      <c r="F276" s="47">
        <v>-0.33969663528431898</v>
      </c>
      <c r="G276" s="47">
        <v>-0.33969663528431898</v>
      </c>
      <c r="H276" s="287">
        <f t="shared" si="44"/>
        <v>0.33969663528431898</v>
      </c>
      <c r="I276" s="4" t="b">
        <f t="shared" si="45"/>
        <v>0</v>
      </c>
      <c r="J276" s="4" t="b">
        <f t="shared" si="46"/>
        <v>0</v>
      </c>
      <c r="K276" s="26">
        <f t="shared" si="47"/>
        <v>0</v>
      </c>
      <c r="L276" s="4">
        <f t="shared" si="48"/>
        <v>0</v>
      </c>
      <c r="M276" s="26" t="str">
        <f t="shared" si="49"/>
        <v/>
      </c>
      <c r="N276" s="288">
        <v>0</v>
      </c>
      <c r="O276" s="4">
        <v>0</v>
      </c>
      <c r="P276" s="75">
        <f t="shared" si="50"/>
        <v>0</v>
      </c>
      <c r="Q276" s="75">
        <f t="shared" si="51"/>
        <v>0</v>
      </c>
      <c r="R276" s="75">
        <f t="shared" si="52"/>
        <v>0</v>
      </c>
      <c r="S276" s="4">
        <v>0</v>
      </c>
      <c r="T276" s="4">
        <v>0</v>
      </c>
      <c r="U276" s="4">
        <f t="shared" si="53"/>
        <v>0</v>
      </c>
      <c r="V276" s="4">
        <v>0</v>
      </c>
      <c r="W276" s="49">
        <v>0</v>
      </c>
      <c r="X276" s="4">
        <v>2</v>
      </c>
      <c r="Y276" s="118" t="s">
        <v>20</v>
      </c>
      <c r="Z276" s="118" t="s">
        <v>30</v>
      </c>
      <c r="AA276" s="289">
        <v>0.41762500000000002</v>
      </c>
      <c r="AB276" s="81" t="str">
        <f t="shared" si="54"/>
        <v>MaeA-cdp</v>
      </c>
    </row>
    <row r="277" spans="1:28" x14ac:dyDescent="0.3">
      <c r="A277" s="15" t="s">
        <v>13</v>
      </c>
      <c r="B277" s="265" t="s">
        <v>237</v>
      </c>
      <c r="C277" s="47">
        <v>-0.43028553920791801</v>
      </c>
      <c r="D277" s="47">
        <v>-0.469956337224195</v>
      </c>
      <c r="E277" s="47">
        <v>-0.58522063802494595</v>
      </c>
      <c r="F277" s="47">
        <v>-0.33674387676884299</v>
      </c>
      <c r="G277" s="47">
        <v>-0.33674387676884299</v>
      </c>
      <c r="H277" s="287">
        <f t="shared" si="44"/>
        <v>0.33674387676884299</v>
      </c>
      <c r="I277" s="4" t="b">
        <f t="shared" si="45"/>
        <v>0</v>
      </c>
      <c r="J277" s="4" t="b">
        <f t="shared" si="46"/>
        <v>0</v>
      </c>
      <c r="K277" s="26">
        <f t="shared" si="47"/>
        <v>0</v>
      </c>
      <c r="L277" s="4">
        <f t="shared" si="48"/>
        <v>0</v>
      </c>
      <c r="M277" s="26" t="str">
        <f t="shared" si="49"/>
        <v/>
      </c>
      <c r="N277" s="288">
        <v>0</v>
      </c>
      <c r="O277" s="4">
        <v>0</v>
      </c>
      <c r="P277" s="75">
        <f t="shared" si="50"/>
        <v>0</v>
      </c>
      <c r="Q277" s="75">
        <f t="shared" si="51"/>
        <v>0</v>
      </c>
      <c r="R277" s="75">
        <f t="shared" si="52"/>
        <v>0</v>
      </c>
      <c r="S277" s="4">
        <v>0</v>
      </c>
      <c r="T277" s="4">
        <v>0</v>
      </c>
      <c r="U277" s="4">
        <f t="shared" si="53"/>
        <v>0</v>
      </c>
      <c r="V277" s="4">
        <v>0</v>
      </c>
      <c r="W277" s="49">
        <v>0</v>
      </c>
      <c r="X277" s="4">
        <v>2</v>
      </c>
      <c r="Y277" s="118" t="s">
        <v>26</v>
      </c>
      <c r="Z277" s="118" t="s">
        <v>31</v>
      </c>
      <c r="AA277" s="289">
        <v>0.35135100000000002</v>
      </c>
      <c r="AB277" s="81" t="str">
        <f t="shared" si="54"/>
        <v>AceA-met</v>
      </c>
    </row>
    <row r="278" spans="1:28" x14ac:dyDescent="0.3">
      <c r="A278" s="15" t="s">
        <v>114</v>
      </c>
      <c r="B278" s="265" t="s">
        <v>163</v>
      </c>
      <c r="C278" s="47">
        <v>-0.43734972060627703</v>
      </c>
      <c r="D278" s="47">
        <v>-0.40946194884309001</v>
      </c>
      <c r="E278" s="47">
        <v>-0.52076164862409402</v>
      </c>
      <c r="F278" s="47">
        <v>-0.33579325258061299</v>
      </c>
      <c r="G278" s="47">
        <v>-0.33579325258061299</v>
      </c>
      <c r="H278" s="287">
        <f t="shared" si="44"/>
        <v>0.33579325258061299</v>
      </c>
      <c r="I278" s="4" t="b">
        <f t="shared" si="45"/>
        <v>0</v>
      </c>
      <c r="J278" s="4" t="b">
        <f t="shared" si="46"/>
        <v>0</v>
      </c>
      <c r="K278" s="26">
        <f t="shared" si="47"/>
        <v>0</v>
      </c>
      <c r="L278" s="4">
        <f t="shared" si="48"/>
        <v>0</v>
      </c>
      <c r="M278" s="26" t="str">
        <f t="shared" si="49"/>
        <v/>
      </c>
      <c r="N278" s="288">
        <v>0</v>
      </c>
      <c r="O278" s="4">
        <v>0</v>
      </c>
      <c r="P278" s="75">
        <f t="shared" si="50"/>
        <v>0</v>
      </c>
      <c r="Q278" s="75">
        <f t="shared" si="51"/>
        <v>0</v>
      </c>
      <c r="R278" s="75">
        <f t="shared" si="52"/>
        <v>0</v>
      </c>
      <c r="S278" s="4">
        <v>0</v>
      </c>
      <c r="T278" s="4">
        <v>0</v>
      </c>
      <c r="U278" s="4">
        <f t="shared" si="53"/>
        <v>0</v>
      </c>
      <c r="V278" s="4">
        <v>0</v>
      </c>
      <c r="W278" s="49">
        <v>0</v>
      </c>
      <c r="X278" s="4">
        <v>2</v>
      </c>
      <c r="Y278" s="118" t="s">
        <v>25</v>
      </c>
      <c r="Z278" s="118" t="s">
        <v>30</v>
      </c>
      <c r="AA278" s="289">
        <v>0.47902899999999998</v>
      </c>
      <c r="AB278" s="81" t="str">
        <f t="shared" si="54"/>
        <v>AckA-udpg</v>
      </c>
    </row>
    <row r="279" spans="1:28" x14ac:dyDescent="0.3">
      <c r="A279" s="15" t="s">
        <v>12</v>
      </c>
      <c r="B279" s="265" t="s">
        <v>84</v>
      </c>
      <c r="C279" s="47">
        <v>-0.46232426865826398</v>
      </c>
      <c r="D279" s="47">
        <v>-0.48033113372085101</v>
      </c>
      <c r="E279" s="47">
        <v>-0.59044390450931095</v>
      </c>
      <c r="F279" s="47">
        <v>-0.335326034967317</v>
      </c>
      <c r="G279" s="47">
        <v>-0.335326034967317</v>
      </c>
      <c r="H279" s="287">
        <f t="shared" si="44"/>
        <v>0.335326034967317</v>
      </c>
      <c r="I279" s="4" t="b">
        <f t="shared" si="45"/>
        <v>0</v>
      </c>
      <c r="J279" s="4" t="b">
        <f t="shared" si="46"/>
        <v>0</v>
      </c>
      <c r="K279" s="26">
        <f t="shared" si="47"/>
        <v>0</v>
      </c>
      <c r="L279" s="4">
        <f t="shared" si="48"/>
        <v>0</v>
      </c>
      <c r="M279" s="26" t="str">
        <f t="shared" si="49"/>
        <v/>
      </c>
      <c r="N279" s="288">
        <v>0</v>
      </c>
      <c r="O279" s="4">
        <v>0</v>
      </c>
      <c r="P279" s="75">
        <f t="shared" si="50"/>
        <v>1</v>
      </c>
      <c r="Q279" s="75">
        <f t="shared" si="51"/>
        <v>1</v>
      </c>
      <c r="R279" s="75">
        <f t="shared" si="52"/>
        <v>0</v>
      </c>
      <c r="S279" s="4">
        <v>1</v>
      </c>
      <c r="T279" s="4">
        <v>0</v>
      </c>
      <c r="U279" s="4">
        <f t="shared" si="53"/>
        <v>0</v>
      </c>
      <c r="V279" s="4">
        <v>-1</v>
      </c>
      <c r="W279" s="49">
        <v>0</v>
      </c>
      <c r="X279" s="4">
        <v>2</v>
      </c>
      <c r="Y279" s="118" t="s">
        <v>25</v>
      </c>
      <c r="Z279" s="118" t="s">
        <v>30</v>
      </c>
      <c r="AA279" s="289">
        <v>0.230769</v>
      </c>
      <c r="AB279" s="81" t="str">
        <f t="shared" si="54"/>
        <v>Pta-pep</v>
      </c>
    </row>
    <row r="280" spans="1:28" x14ac:dyDescent="0.3">
      <c r="A280" s="15" t="s">
        <v>7</v>
      </c>
      <c r="B280" s="265" t="s">
        <v>297</v>
      </c>
      <c r="C280" s="47">
        <v>-0.39728579209878501</v>
      </c>
      <c r="D280" s="47">
        <v>-0.357401230094335</v>
      </c>
      <c r="E280" s="47">
        <v>-0.48000533351808999</v>
      </c>
      <c r="F280" s="47">
        <v>-0.33430119171627298</v>
      </c>
      <c r="G280" s="47">
        <v>-0.33430119171627298</v>
      </c>
      <c r="H280" s="287">
        <f t="shared" si="44"/>
        <v>0.33430119171627298</v>
      </c>
      <c r="I280" s="4" t="b">
        <f t="shared" si="45"/>
        <v>0</v>
      </c>
      <c r="J280" s="4" t="b">
        <f t="shared" si="46"/>
        <v>0</v>
      </c>
      <c r="K280" s="26">
        <f t="shared" si="47"/>
        <v>0</v>
      </c>
      <c r="L280" s="4">
        <f t="shared" si="48"/>
        <v>0</v>
      </c>
      <c r="M280" s="26" t="str">
        <f t="shared" si="49"/>
        <v/>
      </c>
      <c r="N280" s="288">
        <v>0</v>
      </c>
      <c r="O280" s="4">
        <v>0</v>
      </c>
      <c r="P280" s="75">
        <f t="shared" si="50"/>
        <v>0</v>
      </c>
      <c r="Q280" s="75">
        <f t="shared" si="51"/>
        <v>0</v>
      </c>
      <c r="R280" s="75">
        <f t="shared" si="52"/>
        <v>0</v>
      </c>
      <c r="S280" s="4">
        <v>0</v>
      </c>
      <c r="T280" s="4">
        <v>0</v>
      </c>
      <c r="U280" s="4">
        <f t="shared" si="53"/>
        <v>0</v>
      </c>
      <c r="V280" s="4">
        <v>0</v>
      </c>
      <c r="W280" s="49">
        <v>0</v>
      </c>
      <c r="X280" s="4">
        <v>2</v>
      </c>
      <c r="Y280" s="118" t="s">
        <v>20</v>
      </c>
      <c r="Z280" s="118" t="s">
        <v>30</v>
      </c>
      <c r="AA280" s="289">
        <v>0.22092999999999999</v>
      </c>
      <c r="AB280" s="81" t="str">
        <f t="shared" si="54"/>
        <v>PykF-shik</v>
      </c>
    </row>
    <row r="281" spans="1:28" x14ac:dyDescent="0.3">
      <c r="A281" s="15" t="s">
        <v>13</v>
      </c>
      <c r="B281" s="265" t="s">
        <v>210</v>
      </c>
      <c r="C281" s="47">
        <v>-0.521015016040839</v>
      </c>
      <c r="D281" s="47">
        <v>-0.59062893467622302</v>
      </c>
      <c r="E281" s="47">
        <v>-0.71014664085129897</v>
      </c>
      <c r="F281" s="47">
        <v>-0.33366815198016903</v>
      </c>
      <c r="G281" s="47">
        <v>-0.33366815198016903</v>
      </c>
      <c r="H281" s="287">
        <f t="shared" si="44"/>
        <v>0.33366815198016903</v>
      </c>
      <c r="I281" s="4" t="b">
        <f t="shared" si="45"/>
        <v>0</v>
      </c>
      <c r="J281" s="4" t="b">
        <f t="shared" si="46"/>
        <v>0</v>
      </c>
      <c r="K281" s="26">
        <f t="shared" si="47"/>
        <v>0</v>
      </c>
      <c r="L281" s="4">
        <f t="shared" si="48"/>
        <v>0</v>
      </c>
      <c r="M281" s="26" t="str">
        <f t="shared" si="49"/>
        <v/>
      </c>
      <c r="N281" s="288">
        <v>0</v>
      </c>
      <c r="O281" s="4">
        <v>0</v>
      </c>
      <c r="P281" s="75">
        <f t="shared" si="50"/>
        <v>0</v>
      </c>
      <c r="Q281" s="75">
        <f t="shared" si="51"/>
        <v>0</v>
      </c>
      <c r="R281" s="75">
        <f t="shared" si="52"/>
        <v>0</v>
      </c>
      <c r="S281" s="4">
        <v>0</v>
      </c>
      <c r="T281" s="4">
        <v>0</v>
      </c>
      <c r="U281" s="4">
        <f t="shared" si="53"/>
        <v>0</v>
      </c>
      <c r="V281" s="4">
        <v>0</v>
      </c>
      <c r="W281" s="49">
        <v>0</v>
      </c>
      <c r="X281" s="4">
        <v>2</v>
      </c>
      <c r="Y281" s="118" t="s">
        <v>26</v>
      </c>
      <c r="Z281" s="118" t="s">
        <v>31</v>
      </c>
      <c r="AA281" s="289">
        <v>0</v>
      </c>
      <c r="AB281" s="81" t="str">
        <f t="shared" si="54"/>
        <v>AceA-udp</v>
      </c>
    </row>
    <row r="282" spans="1:28" x14ac:dyDescent="0.3">
      <c r="A282" s="15" t="s">
        <v>6</v>
      </c>
      <c r="B282" s="265" t="s">
        <v>291</v>
      </c>
      <c r="C282" s="47">
        <v>-0.38220040197029898</v>
      </c>
      <c r="D282" s="47">
        <v>-0.37951394595884502</v>
      </c>
      <c r="E282" s="47">
        <v>-0.42406051177061799</v>
      </c>
      <c r="F282" s="47">
        <v>-0.333312636685972</v>
      </c>
      <c r="G282" s="47">
        <v>-0.333312636685972</v>
      </c>
      <c r="H282" s="287">
        <f t="shared" si="44"/>
        <v>0.333312636685972</v>
      </c>
      <c r="I282" s="4" t="b">
        <f t="shared" si="45"/>
        <v>0</v>
      </c>
      <c r="J282" s="4" t="b">
        <f t="shared" si="46"/>
        <v>0</v>
      </c>
      <c r="K282" s="26">
        <f t="shared" si="47"/>
        <v>0</v>
      </c>
      <c r="L282" s="4">
        <f t="shared" si="48"/>
        <v>0</v>
      </c>
      <c r="M282" s="26" t="str">
        <f t="shared" si="49"/>
        <v/>
      </c>
      <c r="N282" s="288">
        <v>0</v>
      </c>
      <c r="O282" s="4">
        <v>0</v>
      </c>
      <c r="P282" s="75">
        <f t="shared" si="50"/>
        <v>0</v>
      </c>
      <c r="Q282" s="75">
        <f t="shared" si="51"/>
        <v>0</v>
      </c>
      <c r="R282" s="75">
        <f t="shared" si="52"/>
        <v>0</v>
      </c>
      <c r="S282" s="4">
        <v>0</v>
      </c>
      <c r="T282" s="4">
        <v>0</v>
      </c>
      <c r="U282" s="4">
        <f t="shared" si="53"/>
        <v>0</v>
      </c>
      <c r="V282" s="4">
        <v>0</v>
      </c>
      <c r="W282" s="49">
        <v>0</v>
      </c>
      <c r="X282" s="4">
        <v>3</v>
      </c>
      <c r="Y282" s="118" t="s">
        <v>23</v>
      </c>
      <c r="Z282" s="118" t="s">
        <v>30</v>
      </c>
      <c r="AA282" s="289">
        <v>0.25</v>
      </c>
      <c r="AB282" s="81" t="str">
        <f t="shared" si="54"/>
        <v>GltA-leu</v>
      </c>
    </row>
    <row r="283" spans="1:28" x14ac:dyDescent="0.3">
      <c r="A283" s="15" t="s">
        <v>106</v>
      </c>
      <c r="B283" s="265" t="s">
        <v>250</v>
      </c>
      <c r="C283" s="47">
        <v>-0.44384648329543003</v>
      </c>
      <c r="D283" s="47">
        <v>-0.47315711493467499</v>
      </c>
      <c r="E283" s="47">
        <v>-0.55851652194512502</v>
      </c>
      <c r="F283" s="47">
        <v>-0.33282570062058803</v>
      </c>
      <c r="G283" s="47">
        <v>-0.33282570062058803</v>
      </c>
      <c r="H283" s="287">
        <f t="shared" si="44"/>
        <v>0.33282570062058803</v>
      </c>
      <c r="I283" s="4" t="b">
        <f t="shared" si="45"/>
        <v>0</v>
      </c>
      <c r="J283" s="4" t="b">
        <f t="shared" si="46"/>
        <v>0</v>
      </c>
      <c r="K283" s="26">
        <f t="shared" si="47"/>
        <v>0</v>
      </c>
      <c r="L283" s="4">
        <f t="shared" si="48"/>
        <v>0</v>
      </c>
      <c r="M283" s="26" t="str">
        <f t="shared" si="49"/>
        <v/>
      </c>
      <c r="N283" s="288">
        <v>0</v>
      </c>
      <c r="O283" s="4">
        <v>0</v>
      </c>
      <c r="P283" s="75">
        <f t="shared" si="50"/>
        <v>0</v>
      </c>
      <c r="Q283" s="75">
        <f t="shared" si="51"/>
        <v>0</v>
      </c>
      <c r="R283" s="75">
        <f t="shared" si="52"/>
        <v>0</v>
      </c>
      <c r="S283" s="4">
        <v>0</v>
      </c>
      <c r="T283" s="4">
        <v>0</v>
      </c>
      <c r="U283" s="4">
        <f t="shared" si="53"/>
        <v>0</v>
      </c>
      <c r="V283" s="4">
        <v>0</v>
      </c>
      <c r="W283" s="49">
        <v>0</v>
      </c>
      <c r="X283" s="4">
        <v>3</v>
      </c>
      <c r="Y283" s="118" t="s">
        <v>19</v>
      </c>
      <c r="Z283" s="118" t="s">
        <v>30</v>
      </c>
      <c r="AA283" s="289">
        <v>0.46537800000000001</v>
      </c>
      <c r="AB283" s="81" t="str">
        <f t="shared" si="54"/>
        <v>Acs-fad</v>
      </c>
    </row>
    <row r="284" spans="1:28" x14ac:dyDescent="0.3">
      <c r="A284" s="15" t="s">
        <v>130</v>
      </c>
      <c r="B284" s="265" t="s">
        <v>287</v>
      </c>
      <c r="C284" s="47">
        <v>-0.33234355391888998</v>
      </c>
      <c r="D284" s="47">
        <v>-0.33212840207104999</v>
      </c>
      <c r="E284" s="47">
        <v>-0.33409526678045098</v>
      </c>
      <c r="F284" s="47">
        <v>-0.33016421519053601</v>
      </c>
      <c r="G284" s="47">
        <v>-0.33016421519053601</v>
      </c>
      <c r="H284" s="287">
        <f t="shared" si="44"/>
        <v>0.33016421519053601</v>
      </c>
      <c r="I284" s="4" t="b">
        <f t="shared" si="45"/>
        <v>0</v>
      </c>
      <c r="J284" s="4" t="b">
        <f t="shared" si="46"/>
        <v>0</v>
      </c>
      <c r="K284" s="26">
        <f t="shared" si="47"/>
        <v>0</v>
      </c>
      <c r="L284" s="4">
        <f t="shared" si="48"/>
        <v>0</v>
      </c>
      <c r="M284" s="26" t="str">
        <f t="shared" si="49"/>
        <v/>
      </c>
      <c r="N284" s="288">
        <v>0</v>
      </c>
      <c r="O284" s="4">
        <v>0</v>
      </c>
      <c r="P284" s="75">
        <f t="shared" si="50"/>
        <v>0</v>
      </c>
      <c r="Q284" s="75">
        <f t="shared" si="51"/>
        <v>0</v>
      </c>
      <c r="R284" s="75">
        <f t="shared" si="52"/>
        <v>0</v>
      </c>
      <c r="S284" s="4">
        <v>0</v>
      </c>
      <c r="T284" s="4">
        <v>0</v>
      </c>
      <c r="U284" s="4">
        <f t="shared" si="53"/>
        <v>0</v>
      </c>
      <c r="V284" s="4">
        <v>0</v>
      </c>
      <c r="W284" s="49">
        <v>0</v>
      </c>
      <c r="X284" s="4">
        <v>1</v>
      </c>
      <c r="Y284" s="118" t="s">
        <v>22</v>
      </c>
      <c r="Z284" s="118" t="s">
        <v>30</v>
      </c>
      <c r="AA284" s="289">
        <v>0.21052599999999999</v>
      </c>
      <c r="AB284" s="81" t="str">
        <f t="shared" si="54"/>
        <v>Icd-his</v>
      </c>
    </row>
    <row r="285" spans="1:28" x14ac:dyDescent="0.3">
      <c r="A285" s="15" t="s">
        <v>7</v>
      </c>
      <c r="B285" s="265" t="s">
        <v>289</v>
      </c>
      <c r="C285" s="47">
        <v>-0.352886618854302</v>
      </c>
      <c r="D285" s="47">
        <v>-0.35841364783308</v>
      </c>
      <c r="E285" s="47">
        <v>-0.39172216501021401</v>
      </c>
      <c r="F285" s="47">
        <v>-0.32958849096499199</v>
      </c>
      <c r="G285" s="47">
        <v>-0.32958849096499199</v>
      </c>
      <c r="H285" s="287">
        <f t="shared" si="44"/>
        <v>0.32958849096499199</v>
      </c>
      <c r="I285" s="4" t="b">
        <f t="shared" si="45"/>
        <v>0</v>
      </c>
      <c r="J285" s="4" t="b">
        <f t="shared" si="46"/>
        <v>0</v>
      </c>
      <c r="K285" s="26">
        <f t="shared" si="47"/>
        <v>0</v>
      </c>
      <c r="L285" s="4">
        <f t="shared" si="48"/>
        <v>0</v>
      </c>
      <c r="M285" s="26" t="str">
        <f t="shared" si="49"/>
        <v/>
      </c>
      <c r="N285" s="288">
        <v>0</v>
      </c>
      <c r="O285" s="4">
        <v>0</v>
      </c>
      <c r="P285" s="75">
        <f t="shared" si="50"/>
        <v>0</v>
      </c>
      <c r="Q285" s="75">
        <f t="shared" si="51"/>
        <v>0</v>
      </c>
      <c r="R285" s="75">
        <f t="shared" si="52"/>
        <v>0</v>
      </c>
      <c r="S285" s="4">
        <v>0</v>
      </c>
      <c r="T285" s="4">
        <v>0</v>
      </c>
      <c r="U285" s="4">
        <f t="shared" si="53"/>
        <v>0</v>
      </c>
      <c r="V285" s="4">
        <v>0</v>
      </c>
      <c r="W285" s="49">
        <v>0</v>
      </c>
      <c r="X285" s="4">
        <v>2</v>
      </c>
      <c r="Y285" s="118" t="s">
        <v>20</v>
      </c>
      <c r="Z285" s="118" t="s">
        <v>30</v>
      </c>
      <c r="AA285" s="289">
        <v>0.13333300000000001</v>
      </c>
      <c r="AB285" s="81" t="str">
        <f t="shared" si="54"/>
        <v>PykF-phe</v>
      </c>
    </row>
    <row r="286" spans="1:28" x14ac:dyDescent="0.3">
      <c r="A286" s="15" t="s">
        <v>12</v>
      </c>
      <c r="B286" s="265" t="s">
        <v>66</v>
      </c>
      <c r="C286" s="47">
        <v>-0.39363707376507501</v>
      </c>
      <c r="D286" s="47">
        <v>-0.37027387400077799</v>
      </c>
      <c r="E286" s="47">
        <v>-0.43880824049265998</v>
      </c>
      <c r="F286" s="47">
        <v>-0.32813611417357003</v>
      </c>
      <c r="G286" s="47">
        <v>-0.32813611417357003</v>
      </c>
      <c r="H286" s="287">
        <f t="shared" si="44"/>
        <v>0.32813611417357003</v>
      </c>
      <c r="I286" s="4" t="b">
        <f t="shared" si="45"/>
        <v>0</v>
      </c>
      <c r="J286" s="4" t="b">
        <f t="shared" si="46"/>
        <v>0</v>
      </c>
      <c r="K286" s="26">
        <f t="shared" si="47"/>
        <v>0</v>
      </c>
      <c r="L286" s="4">
        <f t="shared" si="48"/>
        <v>0</v>
      </c>
      <c r="M286" s="26" t="str">
        <f t="shared" si="49"/>
        <v/>
      </c>
      <c r="N286" s="288">
        <v>0</v>
      </c>
      <c r="O286" s="4">
        <v>0</v>
      </c>
      <c r="P286" s="75">
        <f t="shared" si="50"/>
        <v>0</v>
      </c>
      <c r="Q286" s="75">
        <f t="shared" si="51"/>
        <v>0</v>
      </c>
      <c r="R286" s="75">
        <f t="shared" si="52"/>
        <v>0</v>
      </c>
      <c r="S286" s="4">
        <v>0</v>
      </c>
      <c r="T286" s="4">
        <v>0</v>
      </c>
      <c r="U286" s="4">
        <f t="shared" si="53"/>
        <v>0</v>
      </c>
      <c r="V286" s="4">
        <v>0</v>
      </c>
      <c r="W286" s="49">
        <v>0</v>
      </c>
      <c r="X286" s="4">
        <v>2</v>
      </c>
      <c r="Y286" s="118" t="s">
        <v>25</v>
      </c>
      <c r="Z286" s="118" t="s">
        <v>30</v>
      </c>
      <c r="AA286" s="289">
        <v>0.46974100000000002</v>
      </c>
      <c r="AB286" s="81" t="str">
        <f t="shared" si="54"/>
        <v>Pta-nadp+</v>
      </c>
    </row>
    <row r="287" spans="1:28" x14ac:dyDescent="0.3">
      <c r="A287" s="15" t="s">
        <v>134</v>
      </c>
      <c r="B287" s="265" t="s">
        <v>202</v>
      </c>
      <c r="C287" s="47">
        <v>-0.44754893405816698</v>
      </c>
      <c r="D287" s="47">
        <v>-0.44781564476496399</v>
      </c>
      <c r="E287" s="47">
        <v>-0.57693600328946004</v>
      </c>
      <c r="F287" s="47">
        <v>-0.32557439132056998</v>
      </c>
      <c r="G287" s="47">
        <v>-0.32557439132056998</v>
      </c>
      <c r="H287" s="287">
        <f t="shared" si="44"/>
        <v>0.32557439132056998</v>
      </c>
      <c r="I287" s="4" t="b">
        <f t="shared" si="45"/>
        <v>0</v>
      </c>
      <c r="J287" s="4" t="b">
        <f t="shared" si="46"/>
        <v>0</v>
      </c>
      <c r="K287" s="26">
        <f t="shared" si="47"/>
        <v>0</v>
      </c>
      <c r="L287" s="4">
        <f t="shared" si="48"/>
        <v>0</v>
      </c>
      <c r="M287" s="26" t="str">
        <f t="shared" si="49"/>
        <v/>
      </c>
      <c r="N287" s="288">
        <v>0</v>
      </c>
      <c r="O287" s="4">
        <v>0</v>
      </c>
      <c r="P287" s="75">
        <f t="shared" si="50"/>
        <v>0</v>
      </c>
      <c r="Q287" s="75">
        <f t="shared" si="51"/>
        <v>0</v>
      </c>
      <c r="R287" s="75">
        <f t="shared" si="52"/>
        <v>0</v>
      </c>
      <c r="S287" s="4">
        <v>0</v>
      </c>
      <c r="T287" s="4">
        <v>0</v>
      </c>
      <c r="U287" s="4">
        <f t="shared" si="53"/>
        <v>0</v>
      </c>
      <c r="V287" s="4">
        <v>0</v>
      </c>
      <c r="W287" s="49">
        <v>0</v>
      </c>
      <c r="X287" s="4">
        <v>1</v>
      </c>
      <c r="Y287" s="118" t="s">
        <v>29</v>
      </c>
      <c r="Z287" s="118" t="s">
        <v>30</v>
      </c>
      <c r="AA287" s="289">
        <v>0.31438700000000003</v>
      </c>
      <c r="AB287" s="81" t="str">
        <f t="shared" si="54"/>
        <v>MaeB-cmp</v>
      </c>
    </row>
    <row r="288" spans="1:28" x14ac:dyDescent="0.3">
      <c r="A288" s="15" t="s">
        <v>114</v>
      </c>
      <c r="B288" s="265" t="s">
        <v>165</v>
      </c>
      <c r="C288" s="47">
        <v>-0.401712100838376</v>
      </c>
      <c r="D288" s="47">
        <v>-0.37463842505452299</v>
      </c>
      <c r="E288" s="47">
        <v>-0.462273026488282</v>
      </c>
      <c r="F288" s="47">
        <v>-0.321681577776603</v>
      </c>
      <c r="G288" s="47">
        <v>-0.321681577776603</v>
      </c>
      <c r="H288" s="287">
        <f t="shared" si="44"/>
        <v>0.321681577776603</v>
      </c>
      <c r="I288" s="4" t="b">
        <f t="shared" si="45"/>
        <v>0</v>
      </c>
      <c r="J288" s="4" t="b">
        <f t="shared" si="46"/>
        <v>0</v>
      </c>
      <c r="K288" s="26">
        <f t="shared" si="47"/>
        <v>0</v>
      </c>
      <c r="L288" s="4">
        <f t="shared" si="48"/>
        <v>0</v>
      </c>
      <c r="M288" s="26" t="str">
        <f t="shared" si="49"/>
        <v/>
      </c>
      <c r="N288" s="288">
        <v>0</v>
      </c>
      <c r="O288" s="4">
        <v>0</v>
      </c>
      <c r="P288" s="75">
        <f t="shared" si="50"/>
        <v>0</v>
      </c>
      <c r="Q288" s="75">
        <f t="shared" si="51"/>
        <v>0</v>
      </c>
      <c r="R288" s="75">
        <f t="shared" si="52"/>
        <v>0</v>
      </c>
      <c r="S288" s="4">
        <v>0</v>
      </c>
      <c r="T288" s="4">
        <v>0</v>
      </c>
      <c r="U288" s="4">
        <f t="shared" si="53"/>
        <v>0</v>
      </c>
      <c r="V288" s="4">
        <v>0</v>
      </c>
      <c r="W288" s="49">
        <v>0</v>
      </c>
      <c r="X288" s="4">
        <v>2</v>
      </c>
      <c r="Y288" s="118" t="s">
        <v>25</v>
      </c>
      <c r="Z288" s="118" t="s">
        <v>30</v>
      </c>
      <c r="AA288" s="289">
        <v>0.205674</v>
      </c>
      <c r="AB288" s="81" t="str">
        <f t="shared" si="54"/>
        <v>AckA-bpg</v>
      </c>
    </row>
    <row r="289" spans="1:28" x14ac:dyDescent="0.3">
      <c r="A289" s="15" t="s">
        <v>8</v>
      </c>
      <c r="B289" s="265" t="s">
        <v>257</v>
      </c>
      <c r="C289" s="47">
        <v>-0.38485944877893702</v>
      </c>
      <c r="D289" s="47">
        <v>-0.34818090453533601</v>
      </c>
      <c r="E289" s="47">
        <v>-0.40184946660145399</v>
      </c>
      <c r="F289" s="47">
        <v>-0.32111266133716598</v>
      </c>
      <c r="G289" s="47">
        <v>-0.32111266133716598</v>
      </c>
      <c r="H289" s="287">
        <f t="shared" si="44"/>
        <v>0.32111266133716598</v>
      </c>
      <c r="I289" s="4" t="b">
        <f t="shared" si="45"/>
        <v>0</v>
      </c>
      <c r="J289" s="4" t="b">
        <f t="shared" si="46"/>
        <v>0</v>
      </c>
      <c r="K289" s="26">
        <f t="shared" si="47"/>
        <v>0</v>
      </c>
      <c r="L289" s="4">
        <f t="shared" si="48"/>
        <v>0</v>
      </c>
      <c r="M289" s="26" t="str">
        <f t="shared" si="49"/>
        <v/>
      </c>
      <c r="N289" s="288">
        <v>0</v>
      </c>
      <c r="O289" s="4">
        <v>0</v>
      </c>
      <c r="P289" s="75">
        <f t="shared" si="50"/>
        <v>0</v>
      </c>
      <c r="Q289" s="75">
        <f t="shared" si="51"/>
        <v>0</v>
      </c>
      <c r="R289" s="75">
        <f t="shared" si="52"/>
        <v>0</v>
      </c>
      <c r="S289" s="4">
        <v>0</v>
      </c>
      <c r="T289" s="4">
        <v>0</v>
      </c>
      <c r="U289" s="4">
        <f t="shared" si="53"/>
        <v>0</v>
      </c>
      <c r="V289" s="4">
        <v>0</v>
      </c>
      <c r="W289" s="49">
        <v>0</v>
      </c>
      <c r="X289" s="4">
        <v>2</v>
      </c>
      <c r="Y289" s="118" t="s">
        <v>24</v>
      </c>
      <c r="Z289" s="118" t="s">
        <v>31</v>
      </c>
      <c r="AA289" s="289">
        <v>0.15942000000000001</v>
      </c>
      <c r="AB289" s="81" t="str">
        <f t="shared" si="54"/>
        <v>Eno-ppgpp</v>
      </c>
    </row>
    <row r="290" spans="1:28" x14ac:dyDescent="0.3">
      <c r="A290" s="15" t="s">
        <v>1</v>
      </c>
      <c r="B290" s="265" t="s">
        <v>218</v>
      </c>
      <c r="C290" s="47">
        <v>-0.50094230339464496</v>
      </c>
      <c r="D290" s="47">
        <v>-0.46901032863198699</v>
      </c>
      <c r="E290" s="47">
        <v>-0.65151539764198796</v>
      </c>
      <c r="F290" s="47">
        <v>-0.32017407701950001</v>
      </c>
      <c r="G290" s="47">
        <v>-0.32017407701950001</v>
      </c>
      <c r="H290" s="287">
        <f t="shared" si="44"/>
        <v>0.32017407701950001</v>
      </c>
      <c r="I290" s="4" t="b">
        <f t="shared" si="45"/>
        <v>0</v>
      </c>
      <c r="J290" s="4" t="b">
        <f t="shared" si="46"/>
        <v>0</v>
      </c>
      <c r="K290" s="26">
        <f t="shared" si="47"/>
        <v>0</v>
      </c>
      <c r="L290" s="4">
        <f t="shared" si="48"/>
        <v>0</v>
      </c>
      <c r="M290" s="26" t="str">
        <f t="shared" si="49"/>
        <v/>
      </c>
      <c r="N290" s="288">
        <v>0</v>
      </c>
      <c r="O290" s="4">
        <v>0</v>
      </c>
      <c r="P290" s="75">
        <f t="shared" si="50"/>
        <v>0</v>
      </c>
      <c r="Q290" s="75">
        <f t="shared" si="51"/>
        <v>0</v>
      </c>
      <c r="R290" s="75">
        <f t="shared" si="52"/>
        <v>0</v>
      </c>
      <c r="S290" s="4">
        <v>0</v>
      </c>
      <c r="T290" s="4">
        <v>0</v>
      </c>
      <c r="U290" s="4">
        <f t="shared" si="53"/>
        <v>0</v>
      </c>
      <c r="V290" s="4">
        <v>0</v>
      </c>
      <c r="W290" s="49">
        <v>0</v>
      </c>
      <c r="X290" s="4">
        <v>2</v>
      </c>
      <c r="Y290" s="118" t="s">
        <v>20</v>
      </c>
      <c r="Z290" s="118" t="s">
        <v>30</v>
      </c>
      <c r="AA290" s="289">
        <v>0.43689299999999998</v>
      </c>
      <c r="AB290" s="81" t="str">
        <f t="shared" si="54"/>
        <v>MaeA-cgmp</v>
      </c>
    </row>
    <row r="291" spans="1:28" x14ac:dyDescent="0.3">
      <c r="A291" s="15" t="s">
        <v>14</v>
      </c>
      <c r="B291" s="265" t="s">
        <v>197</v>
      </c>
      <c r="C291" s="47">
        <v>-0.56103013057902895</v>
      </c>
      <c r="D291" s="47">
        <v>-0.36544803366995599</v>
      </c>
      <c r="E291" s="47">
        <v>-0.67136298174338105</v>
      </c>
      <c r="F291" s="47">
        <v>-0.31822870478576498</v>
      </c>
      <c r="G291" s="47">
        <v>-0.31822870478576498</v>
      </c>
      <c r="H291" s="287">
        <f t="shared" si="44"/>
        <v>0.31822870478576498</v>
      </c>
      <c r="I291" s="4" t="b">
        <f t="shared" si="45"/>
        <v>0</v>
      </c>
      <c r="J291" s="4" t="b">
        <f t="shared" si="46"/>
        <v>0</v>
      </c>
      <c r="K291" s="26">
        <f t="shared" si="47"/>
        <v>0</v>
      </c>
      <c r="L291" s="4">
        <f t="shared" si="48"/>
        <v>0</v>
      </c>
      <c r="M291" s="26" t="str">
        <f t="shared" si="49"/>
        <v/>
      </c>
      <c r="N291" s="288">
        <v>0</v>
      </c>
      <c r="O291" s="4">
        <v>0</v>
      </c>
      <c r="P291" s="75">
        <f t="shared" si="50"/>
        <v>1</v>
      </c>
      <c r="Q291" s="75">
        <f t="shared" si="51"/>
        <v>0</v>
      </c>
      <c r="R291" s="75">
        <f t="shared" si="52"/>
        <v>0</v>
      </c>
      <c r="S291" s="4">
        <v>1</v>
      </c>
      <c r="T291" s="4">
        <v>1</v>
      </c>
      <c r="U291" s="4">
        <f t="shared" si="53"/>
        <v>1</v>
      </c>
      <c r="V291" s="4">
        <v>0</v>
      </c>
      <c r="W291" s="49">
        <v>0</v>
      </c>
      <c r="X291" s="4">
        <v>3</v>
      </c>
      <c r="Y291" s="118" t="s">
        <v>27</v>
      </c>
      <c r="Z291" s="118" t="s">
        <v>30</v>
      </c>
      <c r="AA291" s="289">
        <v>0.89102599999999998</v>
      </c>
      <c r="AB291" s="81" t="str">
        <f t="shared" si="54"/>
        <v>PfkA-gdp</v>
      </c>
    </row>
    <row r="292" spans="1:28" x14ac:dyDescent="0.3">
      <c r="A292" s="15" t="s">
        <v>2</v>
      </c>
      <c r="B292" s="265" t="s">
        <v>98</v>
      </c>
      <c r="C292" s="47">
        <v>-0.34536136486361901</v>
      </c>
      <c r="D292" s="47">
        <v>-0.36831875688572802</v>
      </c>
      <c r="E292" s="47">
        <v>-0.38256771262400702</v>
      </c>
      <c r="F292" s="47">
        <v>-0.31742708586824098</v>
      </c>
      <c r="G292" s="47">
        <v>-0.31742708586824098</v>
      </c>
      <c r="H292" s="287">
        <f t="shared" si="44"/>
        <v>0.31742708586824098</v>
      </c>
      <c r="I292" s="4" t="b">
        <f t="shared" si="45"/>
        <v>0</v>
      </c>
      <c r="J292" s="4" t="b">
        <f t="shared" si="46"/>
        <v>0</v>
      </c>
      <c r="K292" s="26">
        <f t="shared" si="47"/>
        <v>0</v>
      </c>
      <c r="L292" s="4">
        <f t="shared" si="48"/>
        <v>0</v>
      </c>
      <c r="M292" s="26" t="str">
        <f t="shared" si="49"/>
        <v/>
      </c>
      <c r="N292" s="288">
        <v>0</v>
      </c>
      <c r="O292" s="4">
        <v>0</v>
      </c>
      <c r="P292" s="75">
        <f t="shared" si="50"/>
        <v>0</v>
      </c>
      <c r="Q292" s="75">
        <f t="shared" si="51"/>
        <v>0</v>
      </c>
      <c r="R292" s="75">
        <f t="shared" si="52"/>
        <v>0</v>
      </c>
      <c r="S292" s="4">
        <v>0</v>
      </c>
      <c r="T292" s="4">
        <v>0</v>
      </c>
      <c r="U292" s="4">
        <f t="shared" si="53"/>
        <v>0</v>
      </c>
      <c r="V292" s="4">
        <v>0</v>
      </c>
      <c r="W292" s="49">
        <v>0</v>
      </c>
      <c r="X292" s="4">
        <v>2</v>
      </c>
      <c r="Y292" s="118" t="s">
        <v>20</v>
      </c>
      <c r="Z292" s="118" t="s">
        <v>30</v>
      </c>
      <c r="AA292" s="289">
        <v>0.54135299999999997</v>
      </c>
      <c r="AB292" s="81" t="str">
        <f t="shared" si="54"/>
        <v>PykA-accoa</v>
      </c>
    </row>
    <row r="293" spans="1:28" x14ac:dyDescent="0.3">
      <c r="A293" s="15" t="s">
        <v>12</v>
      </c>
      <c r="B293" s="265" t="s">
        <v>275</v>
      </c>
      <c r="C293" s="47">
        <v>-0.359044518686502</v>
      </c>
      <c r="D293" s="47">
        <v>-0.35477785557157099</v>
      </c>
      <c r="E293" s="47">
        <v>-0.39626998449003498</v>
      </c>
      <c r="F293" s="47">
        <v>-0.31263900483072199</v>
      </c>
      <c r="G293" s="47">
        <v>-0.31263900483072199</v>
      </c>
      <c r="H293" s="287">
        <f t="shared" si="44"/>
        <v>0.31263900483072199</v>
      </c>
      <c r="I293" s="4" t="b">
        <f t="shared" si="45"/>
        <v>0</v>
      </c>
      <c r="J293" s="4" t="b">
        <f t="shared" si="46"/>
        <v>0</v>
      </c>
      <c r="K293" s="26">
        <f t="shared" si="47"/>
        <v>0</v>
      </c>
      <c r="L293" s="4">
        <f t="shared" si="48"/>
        <v>0</v>
      </c>
      <c r="M293" s="26" t="str">
        <f t="shared" si="49"/>
        <v/>
      </c>
      <c r="N293" s="288">
        <v>0</v>
      </c>
      <c r="O293" s="4">
        <v>0</v>
      </c>
      <c r="P293" s="75">
        <f t="shared" si="50"/>
        <v>0</v>
      </c>
      <c r="Q293" s="75">
        <f t="shared" si="51"/>
        <v>0</v>
      </c>
      <c r="R293" s="75">
        <f t="shared" si="52"/>
        <v>0</v>
      </c>
      <c r="S293" s="4">
        <v>0</v>
      </c>
      <c r="T293" s="4">
        <v>0</v>
      </c>
      <c r="U293" s="4">
        <f t="shared" si="53"/>
        <v>0</v>
      </c>
      <c r="V293" s="4">
        <v>0</v>
      </c>
      <c r="W293" s="49">
        <v>0</v>
      </c>
      <c r="X293" s="4">
        <v>2</v>
      </c>
      <c r="Y293" s="118" t="s">
        <v>25</v>
      </c>
      <c r="Z293" s="118" t="s">
        <v>30</v>
      </c>
      <c r="AA293" s="289">
        <v>0.230769</v>
      </c>
      <c r="AB293" s="81" t="str">
        <f t="shared" si="54"/>
        <v>Pta-glyc3p</v>
      </c>
    </row>
    <row r="294" spans="1:28" x14ac:dyDescent="0.3">
      <c r="A294" s="15" t="s">
        <v>1</v>
      </c>
      <c r="B294" s="265" t="s">
        <v>271</v>
      </c>
      <c r="C294" s="47">
        <v>-0.56102502753051398</v>
      </c>
      <c r="D294" s="47">
        <v>-0.69156442119399697</v>
      </c>
      <c r="E294" s="47">
        <v>-0.80737918090376504</v>
      </c>
      <c r="F294" s="47">
        <v>-0.31251904489910398</v>
      </c>
      <c r="G294" s="47">
        <v>-0.31251904489910398</v>
      </c>
      <c r="H294" s="287">
        <f t="shared" si="44"/>
        <v>0.31251904489910398</v>
      </c>
      <c r="I294" s="4" t="b">
        <f t="shared" si="45"/>
        <v>0</v>
      </c>
      <c r="J294" s="4" t="b">
        <f t="shared" si="46"/>
        <v>0</v>
      </c>
      <c r="K294" s="26">
        <f t="shared" si="47"/>
        <v>0</v>
      </c>
      <c r="L294" s="4">
        <f t="shared" si="48"/>
        <v>0</v>
      </c>
      <c r="M294" s="26" t="str">
        <f t="shared" si="49"/>
        <v/>
      </c>
      <c r="N294" s="288">
        <v>0</v>
      </c>
      <c r="O294" s="4">
        <v>0</v>
      </c>
      <c r="P294" s="75">
        <f t="shared" si="50"/>
        <v>0</v>
      </c>
      <c r="Q294" s="75">
        <f t="shared" si="51"/>
        <v>0</v>
      </c>
      <c r="R294" s="75">
        <f t="shared" si="52"/>
        <v>0</v>
      </c>
      <c r="S294" s="4">
        <v>0</v>
      </c>
      <c r="T294" s="4">
        <v>0</v>
      </c>
      <c r="U294" s="4">
        <f t="shared" si="53"/>
        <v>0</v>
      </c>
      <c r="V294" s="4">
        <v>0</v>
      </c>
      <c r="W294" s="49">
        <v>0</v>
      </c>
      <c r="X294" s="4">
        <v>2</v>
      </c>
      <c r="Y294" s="118" t="s">
        <v>20</v>
      </c>
      <c r="Z294" s="118" t="s">
        <v>30</v>
      </c>
      <c r="AA294" s="289">
        <v>0.15732399999999999</v>
      </c>
      <c r="AB294" s="81" t="str">
        <f t="shared" si="54"/>
        <v>MaeA-f1p</v>
      </c>
    </row>
    <row r="295" spans="1:28" x14ac:dyDescent="0.3">
      <c r="A295" s="15" t="s">
        <v>7</v>
      </c>
      <c r="B295" s="265" t="s">
        <v>66</v>
      </c>
      <c r="C295" s="47">
        <v>-0.38749461127290602</v>
      </c>
      <c r="D295" s="47">
        <v>-0.39564303625512998</v>
      </c>
      <c r="E295" s="47">
        <v>-0.47294876242257899</v>
      </c>
      <c r="F295" s="47">
        <v>-0.31236799196822401</v>
      </c>
      <c r="G295" s="47">
        <v>-0.31236799196822401</v>
      </c>
      <c r="H295" s="287">
        <f t="shared" si="44"/>
        <v>0.31236799196822401</v>
      </c>
      <c r="I295" s="4" t="b">
        <f t="shared" si="45"/>
        <v>0</v>
      </c>
      <c r="J295" s="4" t="b">
        <f t="shared" si="46"/>
        <v>0</v>
      </c>
      <c r="K295" s="26">
        <f t="shared" si="47"/>
        <v>0</v>
      </c>
      <c r="L295" s="4">
        <f t="shared" si="48"/>
        <v>0</v>
      </c>
      <c r="M295" s="26" t="str">
        <f t="shared" si="49"/>
        <v/>
      </c>
      <c r="N295" s="288">
        <v>0</v>
      </c>
      <c r="O295" s="4">
        <v>0</v>
      </c>
      <c r="P295" s="75">
        <f t="shared" si="50"/>
        <v>0</v>
      </c>
      <c r="Q295" s="75">
        <f t="shared" si="51"/>
        <v>0</v>
      </c>
      <c r="R295" s="75">
        <f t="shared" si="52"/>
        <v>0</v>
      </c>
      <c r="S295" s="4">
        <v>0</v>
      </c>
      <c r="T295" s="4">
        <v>0</v>
      </c>
      <c r="U295" s="4">
        <f t="shared" si="53"/>
        <v>0</v>
      </c>
      <c r="V295" s="4">
        <v>0</v>
      </c>
      <c r="W295" s="49">
        <v>0</v>
      </c>
      <c r="X295" s="4">
        <v>2</v>
      </c>
      <c r="Y295" s="118" t="s">
        <v>20</v>
      </c>
      <c r="Z295" s="118" t="s">
        <v>30</v>
      </c>
      <c r="AA295" s="289">
        <v>0.55172399999999999</v>
      </c>
      <c r="AB295" s="81" t="str">
        <f t="shared" si="54"/>
        <v>PykF-nadp+</v>
      </c>
    </row>
    <row r="296" spans="1:28" x14ac:dyDescent="0.3">
      <c r="A296" s="15" t="s">
        <v>134</v>
      </c>
      <c r="B296" s="265" t="s">
        <v>396</v>
      </c>
      <c r="C296" s="47">
        <v>-0.54575974031521202</v>
      </c>
      <c r="D296" s="47">
        <v>-0.58642536247989996</v>
      </c>
      <c r="E296" s="47">
        <v>-0.72085437425083199</v>
      </c>
      <c r="F296" s="47">
        <v>-0.31206741999576698</v>
      </c>
      <c r="G296" s="47">
        <v>-0.31206741999576698</v>
      </c>
      <c r="H296" s="287">
        <f t="shared" si="44"/>
        <v>0.31206741999576698</v>
      </c>
      <c r="I296" s="4" t="b">
        <f t="shared" si="45"/>
        <v>0</v>
      </c>
      <c r="J296" s="4" t="b">
        <f t="shared" si="46"/>
        <v>0</v>
      </c>
      <c r="K296" s="26">
        <f t="shared" si="47"/>
        <v>0</v>
      </c>
      <c r="L296" s="4">
        <f t="shared" si="48"/>
        <v>0</v>
      </c>
      <c r="M296" s="26" t="str">
        <f t="shared" si="49"/>
        <v/>
      </c>
      <c r="N296" s="288">
        <v>0</v>
      </c>
      <c r="O296" s="4">
        <v>0</v>
      </c>
      <c r="P296" s="75">
        <f t="shared" si="50"/>
        <v>0</v>
      </c>
      <c r="Q296" s="75">
        <f t="shared" si="51"/>
        <v>0</v>
      </c>
      <c r="R296" s="75">
        <f t="shared" si="52"/>
        <v>0</v>
      </c>
      <c r="S296" s="4">
        <v>0</v>
      </c>
      <c r="T296" s="4">
        <v>0</v>
      </c>
      <c r="U296" s="4">
        <f t="shared" si="53"/>
        <v>0</v>
      </c>
      <c r="V296" s="4">
        <v>1</v>
      </c>
      <c r="W296" s="49">
        <v>0</v>
      </c>
      <c r="X296" s="4">
        <v>1</v>
      </c>
      <c r="Y296" s="118" t="s">
        <v>29</v>
      </c>
      <c r="Z296" s="118" t="s">
        <v>30</v>
      </c>
      <c r="AA296" s="289">
        <v>0</v>
      </c>
      <c r="AB296" s="81" t="str">
        <f t="shared" si="54"/>
        <v>MaeB-spermi</v>
      </c>
    </row>
    <row r="297" spans="1:28" x14ac:dyDescent="0.3">
      <c r="A297" s="15" t="s">
        <v>1</v>
      </c>
      <c r="B297" s="265" t="s">
        <v>167</v>
      </c>
      <c r="C297" s="47">
        <v>-0.44086355798987498</v>
      </c>
      <c r="D297" s="47">
        <v>-0.36547743888670903</v>
      </c>
      <c r="E297" s="47">
        <v>-0.56701125532549301</v>
      </c>
      <c r="F297" s="47">
        <v>-0.30801131455217701</v>
      </c>
      <c r="G297" s="47">
        <v>-0.30801131455217701</v>
      </c>
      <c r="H297" s="287">
        <f t="shared" si="44"/>
        <v>0.30801131455217701</v>
      </c>
      <c r="I297" s="4" t="b">
        <f t="shared" si="45"/>
        <v>0</v>
      </c>
      <c r="J297" s="4" t="b">
        <f t="shared" si="46"/>
        <v>0</v>
      </c>
      <c r="K297" s="26">
        <f t="shared" si="47"/>
        <v>0</v>
      </c>
      <c r="L297" s="4">
        <f t="shared" si="48"/>
        <v>0</v>
      </c>
      <c r="M297" s="26" t="str">
        <f t="shared" si="49"/>
        <v/>
      </c>
      <c r="N297" s="288">
        <v>0</v>
      </c>
      <c r="O297" s="4">
        <v>0</v>
      </c>
      <c r="P297" s="75">
        <f t="shared" si="50"/>
        <v>0</v>
      </c>
      <c r="Q297" s="75">
        <f t="shared" si="51"/>
        <v>0</v>
      </c>
      <c r="R297" s="75">
        <f t="shared" si="52"/>
        <v>0</v>
      </c>
      <c r="S297" s="4">
        <v>0</v>
      </c>
      <c r="T297" s="4">
        <v>0</v>
      </c>
      <c r="U297" s="4">
        <f t="shared" si="53"/>
        <v>0</v>
      </c>
      <c r="V297" s="4">
        <v>0</v>
      </c>
      <c r="W297" s="49">
        <v>0</v>
      </c>
      <c r="X297" s="4">
        <v>2</v>
      </c>
      <c r="Y297" s="118" t="s">
        <v>20</v>
      </c>
      <c r="Z297" s="118" t="s">
        <v>30</v>
      </c>
      <c r="AA297" s="289">
        <v>0.37404599999999999</v>
      </c>
      <c r="AB297" s="81" t="str">
        <f t="shared" si="54"/>
        <v>MaeA-3pg</v>
      </c>
    </row>
    <row r="298" spans="1:28" x14ac:dyDescent="0.3">
      <c r="A298" s="15" t="s">
        <v>12</v>
      </c>
      <c r="B298" s="265" t="s">
        <v>202</v>
      </c>
      <c r="C298" s="47">
        <v>-0.40867245456371598</v>
      </c>
      <c r="D298" s="47">
        <v>-0.397481732073941</v>
      </c>
      <c r="E298" s="47">
        <v>-0.50272506246161197</v>
      </c>
      <c r="F298" s="47">
        <v>-0.30764142919707399</v>
      </c>
      <c r="G298" s="47">
        <v>-0.30764142919707399</v>
      </c>
      <c r="H298" s="287">
        <f t="shared" si="44"/>
        <v>0.30764142919707399</v>
      </c>
      <c r="I298" s="4" t="b">
        <f t="shared" si="45"/>
        <v>0</v>
      </c>
      <c r="J298" s="4" t="b">
        <f t="shared" si="46"/>
        <v>0</v>
      </c>
      <c r="K298" s="26">
        <f t="shared" si="47"/>
        <v>0</v>
      </c>
      <c r="L298" s="4">
        <f t="shared" si="48"/>
        <v>0</v>
      </c>
      <c r="M298" s="26" t="str">
        <f t="shared" si="49"/>
        <v/>
      </c>
      <c r="N298" s="288">
        <v>0</v>
      </c>
      <c r="O298" s="4">
        <v>0</v>
      </c>
      <c r="P298" s="75">
        <f t="shared" si="50"/>
        <v>0</v>
      </c>
      <c r="Q298" s="75">
        <f t="shared" si="51"/>
        <v>0</v>
      </c>
      <c r="R298" s="75">
        <f t="shared" si="52"/>
        <v>0</v>
      </c>
      <c r="S298" s="4">
        <v>0</v>
      </c>
      <c r="T298" s="4">
        <v>0</v>
      </c>
      <c r="U298" s="4">
        <f t="shared" si="53"/>
        <v>0</v>
      </c>
      <c r="V298" s="4">
        <v>0</v>
      </c>
      <c r="W298" s="49">
        <v>0</v>
      </c>
      <c r="X298" s="4">
        <v>2</v>
      </c>
      <c r="Y298" s="118" t="s">
        <v>25</v>
      </c>
      <c r="Z298" s="118" t="s">
        <v>30</v>
      </c>
      <c r="AA298" s="289">
        <v>0.32596700000000001</v>
      </c>
      <c r="AB298" s="81" t="str">
        <f t="shared" si="54"/>
        <v>Pta-cmp</v>
      </c>
    </row>
    <row r="299" spans="1:28" x14ac:dyDescent="0.3">
      <c r="A299" s="15" t="s">
        <v>130</v>
      </c>
      <c r="B299" s="265" t="s">
        <v>94</v>
      </c>
      <c r="C299" s="47">
        <v>-0.320037255656901</v>
      </c>
      <c r="D299" s="47">
        <v>-0.31948365226237202</v>
      </c>
      <c r="E299" s="47">
        <v>-0.33497582841529</v>
      </c>
      <c r="F299" s="47">
        <v>-0.30415607073539203</v>
      </c>
      <c r="G299" s="47">
        <v>-0.30415607073539203</v>
      </c>
      <c r="H299" s="287">
        <f t="shared" si="44"/>
        <v>0.30415607073539203</v>
      </c>
      <c r="I299" s="4" t="b">
        <f t="shared" si="45"/>
        <v>0</v>
      </c>
      <c r="J299" s="4" t="b">
        <f t="shared" si="46"/>
        <v>0</v>
      </c>
      <c r="K299" s="26">
        <f t="shared" si="47"/>
        <v>0</v>
      </c>
      <c r="L299" s="4">
        <f t="shared" si="48"/>
        <v>0</v>
      </c>
      <c r="M299" s="26" t="str">
        <f t="shared" si="49"/>
        <v/>
      </c>
      <c r="N299" s="288">
        <v>0</v>
      </c>
      <c r="O299" s="4">
        <v>0</v>
      </c>
      <c r="P299" s="75">
        <f t="shared" si="50"/>
        <v>0</v>
      </c>
      <c r="Q299" s="75">
        <f t="shared" si="51"/>
        <v>0</v>
      </c>
      <c r="R299" s="75">
        <f t="shared" si="52"/>
        <v>0</v>
      </c>
      <c r="S299" s="4">
        <v>0</v>
      </c>
      <c r="T299" s="4">
        <v>0</v>
      </c>
      <c r="U299" s="4">
        <f t="shared" si="53"/>
        <v>0</v>
      </c>
      <c r="V299" s="4">
        <v>-1</v>
      </c>
      <c r="W299" s="49">
        <v>0</v>
      </c>
      <c r="X299" s="4">
        <v>1</v>
      </c>
      <c r="Y299" s="118" t="s">
        <v>22</v>
      </c>
      <c r="Z299" s="118" t="s">
        <v>30</v>
      </c>
      <c r="AA299" s="289">
        <v>0.41666700000000001</v>
      </c>
      <c r="AB299" s="81" t="str">
        <f t="shared" si="54"/>
        <v>Icd-oaa</v>
      </c>
    </row>
    <row r="300" spans="1:28" x14ac:dyDescent="0.3">
      <c r="A300" s="15" t="s">
        <v>12</v>
      </c>
      <c r="B300" s="265" t="s">
        <v>161</v>
      </c>
      <c r="C300" s="47">
        <v>-0.39116946242782502</v>
      </c>
      <c r="D300" s="47">
        <v>-0.39654063928495298</v>
      </c>
      <c r="E300" s="47">
        <v>-0.47731553405227201</v>
      </c>
      <c r="F300" s="47">
        <v>-0.303225191800293</v>
      </c>
      <c r="G300" s="47">
        <v>-0.303225191800293</v>
      </c>
      <c r="H300" s="287">
        <f t="shared" si="44"/>
        <v>0.303225191800293</v>
      </c>
      <c r="I300" s="4" t="b">
        <f t="shared" si="45"/>
        <v>0</v>
      </c>
      <c r="J300" s="4" t="b">
        <f t="shared" si="46"/>
        <v>0</v>
      </c>
      <c r="K300" s="26">
        <f t="shared" si="47"/>
        <v>0</v>
      </c>
      <c r="L300" s="4">
        <f t="shared" si="48"/>
        <v>0</v>
      </c>
      <c r="M300" s="26" t="str">
        <f t="shared" si="49"/>
        <v/>
      </c>
      <c r="N300" s="288">
        <v>0</v>
      </c>
      <c r="O300" s="4">
        <v>0</v>
      </c>
      <c r="P300" s="75">
        <f t="shared" si="50"/>
        <v>0</v>
      </c>
      <c r="Q300" s="75">
        <f t="shared" si="51"/>
        <v>0</v>
      </c>
      <c r="R300" s="75">
        <f t="shared" si="52"/>
        <v>0</v>
      </c>
      <c r="S300" s="4">
        <v>0</v>
      </c>
      <c r="T300" s="4">
        <v>0</v>
      </c>
      <c r="U300" s="4">
        <f t="shared" si="53"/>
        <v>0</v>
      </c>
      <c r="V300" s="4">
        <v>0</v>
      </c>
      <c r="W300" s="49">
        <v>0</v>
      </c>
      <c r="X300" s="4">
        <v>2</v>
      </c>
      <c r="Y300" s="118" t="s">
        <v>25</v>
      </c>
      <c r="Z300" s="118" t="s">
        <v>30</v>
      </c>
      <c r="AA300" s="289">
        <v>0.230769</v>
      </c>
      <c r="AB300" s="81" t="str">
        <f t="shared" si="54"/>
        <v>Pta-dhap</v>
      </c>
    </row>
    <row r="301" spans="1:28" x14ac:dyDescent="0.3">
      <c r="A301" s="15" t="s">
        <v>15</v>
      </c>
      <c r="B301" s="265" t="s">
        <v>91</v>
      </c>
      <c r="C301" s="47">
        <v>-0.58254344270217495</v>
      </c>
      <c r="D301" s="47">
        <v>-0.56697977666781596</v>
      </c>
      <c r="E301" s="47">
        <v>-0.849550851469139</v>
      </c>
      <c r="F301" s="47">
        <v>-0.30153887312692701</v>
      </c>
      <c r="G301" s="47">
        <v>-0.30153887312692701</v>
      </c>
      <c r="H301" s="287">
        <f t="shared" si="44"/>
        <v>0.30153887312692701</v>
      </c>
      <c r="I301" s="4" t="b">
        <f t="shared" si="45"/>
        <v>0</v>
      </c>
      <c r="J301" s="4" t="b">
        <f t="shared" si="46"/>
        <v>0</v>
      </c>
      <c r="K301" s="26">
        <f t="shared" si="47"/>
        <v>0</v>
      </c>
      <c r="L301" s="4">
        <f t="shared" si="48"/>
        <v>0</v>
      </c>
      <c r="M301" s="26" t="str">
        <f t="shared" si="49"/>
        <v/>
      </c>
      <c r="N301" s="288">
        <v>0</v>
      </c>
      <c r="O301" s="4">
        <v>0</v>
      </c>
      <c r="P301" s="75">
        <f t="shared" si="50"/>
        <v>0</v>
      </c>
      <c r="Q301" s="75">
        <f t="shared" si="51"/>
        <v>0</v>
      </c>
      <c r="R301" s="75">
        <f t="shared" si="52"/>
        <v>0</v>
      </c>
      <c r="S301" s="4">
        <v>0</v>
      </c>
      <c r="T301" s="4">
        <v>0</v>
      </c>
      <c r="U301" s="4">
        <f t="shared" si="53"/>
        <v>0</v>
      </c>
      <c r="V301" s="4">
        <v>0</v>
      </c>
      <c r="W301" s="49">
        <v>0</v>
      </c>
      <c r="X301" s="4">
        <v>2</v>
      </c>
      <c r="Y301" s="118" t="s">
        <v>28</v>
      </c>
      <c r="Z301" s="118" t="s">
        <v>30</v>
      </c>
      <c r="AA301" s="289">
        <v>0.275362</v>
      </c>
      <c r="AB301" s="81" t="str">
        <f t="shared" si="54"/>
        <v>PckA-kdpg</v>
      </c>
    </row>
    <row r="302" spans="1:28" x14ac:dyDescent="0.3">
      <c r="A302" s="15" t="s">
        <v>14</v>
      </c>
      <c r="B302" s="265" t="s">
        <v>113</v>
      </c>
      <c r="C302" s="47">
        <v>-0.44541666325715501</v>
      </c>
      <c r="D302" s="47">
        <v>-0.36730799839137102</v>
      </c>
      <c r="E302" s="47">
        <v>-0.53336332023200805</v>
      </c>
      <c r="F302" s="47">
        <v>-0.30092130133636102</v>
      </c>
      <c r="G302" s="47">
        <v>-0.30092130133636102</v>
      </c>
      <c r="H302" s="287">
        <f t="shared" si="44"/>
        <v>0.30092130133636102</v>
      </c>
      <c r="I302" s="4" t="b">
        <f t="shared" si="45"/>
        <v>0</v>
      </c>
      <c r="J302" s="4" t="b">
        <f t="shared" si="46"/>
        <v>0</v>
      </c>
      <c r="K302" s="26">
        <f t="shared" si="47"/>
        <v>0</v>
      </c>
      <c r="L302" s="4">
        <f t="shared" si="48"/>
        <v>0</v>
      </c>
      <c r="M302" s="26" t="str">
        <f t="shared" si="49"/>
        <v/>
      </c>
      <c r="N302" s="288">
        <v>0</v>
      </c>
      <c r="O302" s="4">
        <v>0</v>
      </c>
      <c r="P302" s="75">
        <f t="shared" si="50"/>
        <v>0</v>
      </c>
      <c r="Q302" s="75">
        <f t="shared" si="51"/>
        <v>0</v>
      </c>
      <c r="R302" s="75">
        <f t="shared" si="52"/>
        <v>0</v>
      </c>
      <c r="S302" s="4">
        <v>0</v>
      </c>
      <c r="T302" s="4">
        <v>0</v>
      </c>
      <c r="U302" s="4">
        <f t="shared" si="53"/>
        <v>0</v>
      </c>
      <c r="V302" s="4">
        <v>0</v>
      </c>
      <c r="W302" s="49">
        <v>0</v>
      </c>
      <c r="X302" s="4">
        <v>3</v>
      </c>
      <c r="Y302" s="118" t="s">
        <v>27</v>
      </c>
      <c r="Z302" s="118" t="s">
        <v>30</v>
      </c>
      <c r="AA302" s="289">
        <v>0.37362600000000001</v>
      </c>
      <c r="AB302" s="81" t="str">
        <f t="shared" si="54"/>
        <v>PfkA-gap</v>
      </c>
    </row>
    <row r="303" spans="1:28" x14ac:dyDescent="0.3">
      <c r="A303" s="15" t="s">
        <v>13</v>
      </c>
      <c r="B303" s="265" t="s">
        <v>233</v>
      </c>
      <c r="C303" s="47">
        <v>-0.52046446887579101</v>
      </c>
      <c r="D303" s="47">
        <v>-0.53711424782046602</v>
      </c>
      <c r="E303" s="47">
        <v>-0.75546366270652798</v>
      </c>
      <c r="F303" s="47">
        <v>-0.299312620830609</v>
      </c>
      <c r="G303" s="47">
        <v>-0.299312620830609</v>
      </c>
      <c r="H303" s="287">
        <f t="shared" si="44"/>
        <v>0.299312620830609</v>
      </c>
      <c r="I303" s="4" t="b">
        <f t="shared" si="45"/>
        <v>0</v>
      </c>
      <c r="J303" s="4" t="b">
        <f t="shared" si="46"/>
        <v>0</v>
      </c>
      <c r="K303" s="26">
        <f t="shared" si="47"/>
        <v>0</v>
      </c>
      <c r="L303" s="4">
        <f t="shared" si="48"/>
        <v>0</v>
      </c>
      <c r="M303" s="26" t="str">
        <f t="shared" si="49"/>
        <v/>
      </c>
      <c r="N303" s="288">
        <v>0</v>
      </c>
      <c r="O303" s="4">
        <v>0</v>
      </c>
      <c r="P303" s="75">
        <f t="shared" si="50"/>
        <v>0</v>
      </c>
      <c r="Q303" s="75">
        <f t="shared" si="51"/>
        <v>0</v>
      </c>
      <c r="R303" s="75">
        <f t="shared" si="52"/>
        <v>0</v>
      </c>
      <c r="S303" s="4">
        <v>0</v>
      </c>
      <c r="T303" s="4">
        <v>0</v>
      </c>
      <c r="U303" s="4">
        <f t="shared" si="53"/>
        <v>0</v>
      </c>
      <c r="V303" s="4">
        <v>0</v>
      </c>
      <c r="W303" s="49">
        <v>0</v>
      </c>
      <c r="X303" s="4">
        <v>2</v>
      </c>
      <c r="Y303" s="118" t="s">
        <v>26</v>
      </c>
      <c r="Z303" s="118" t="s">
        <v>31</v>
      </c>
      <c r="AA303" s="289">
        <v>0.375</v>
      </c>
      <c r="AB303" s="81" t="str">
        <f t="shared" si="54"/>
        <v>AceA-gly</v>
      </c>
    </row>
    <row r="304" spans="1:28" x14ac:dyDescent="0.3">
      <c r="A304" s="15" t="s">
        <v>16</v>
      </c>
      <c r="B304" s="265" t="s">
        <v>202</v>
      </c>
      <c r="C304" s="47">
        <v>-0.34939446424228698</v>
      </c>
      <c r="D304" s="47">
        <v>-0.35015170172973398</v>
      </c>
      <c r="E304" s="47">
        <v>-0.40724957477158402</v>
      </c>
      <c r="F304" s="47">
        <v>-0.29788095486990102</v>
      </c>
      <c r="G304" s="47">
        <v>-0.29788095486990102</v>
      </c>
      <c r="H304" s="287">
        <f t="shared" si="44"/>
        <v>0.29788095486990102</v>
      </c>
      <c r="I304" s="4" t="b">
        <f t="shared" si="45"/>
        <v>0</v>
      </c>
      <c r="J304" s="4" t="b">
        <f t="shared" si="46"/>
        <v>0</v>
      </c>
      <c r="K304" s="26">
        <f t="shared" si="47"/>
        <v>0</v>
      </c>
      <c r="L304" s="4">
        <f t="shared" si="48"/>
        <v>0</v>
      </c>
      <c r="M304" s="26" t="str">
        <f t="shared" si="49"/>
        <v/>
      </c>
      <c r="N304" s="288">
        <v>0</v>
      </c>
      <c r="O304" s="4">
        <v>0</v>
      </c>
      <c r="P304" s="75">
        <f t="shared" si="50"/>
        <v>0</v>
      </c>
      <c r="Q304" s="75">
        <f t="shared" si="51"/>
        <v>0</v>
      </c>
      <c r="R304" s="75">
        <f t="shared" si="52"/>
        <v>0</v>
      </c>
      <c r="S304" s="4">
        <v>0</v>
      </c>
      <c r="T304" s="4">
        <v>0</v>
      </c>
      <c r="U304" s="4">
        <f t="shared" si="53"/>
        <v>0</v>
      </c>
      <c r="V304" s="4">
        <v>0</v>
      </c>
      <c r="W304" s="49">
        <v>0</v>
      </c>
      <c r="X304" s="4">
        <v>1</v>
      </c>
      <c r="Y304" s="118" t="s">
        <v>21</v>
      </c>
      <c r="Z304" s="118" t="s">
        <v>31</v>
      </c>
      <c r="AA304" s="289">
        <v>0.50793699999999997</v>
      </c>
      <c r="AB304" s="81" t="str">
        <f t="shared" si="54"/>
        <v>Fbp-cmp</v>
      </c>
    </row>
    <row r="305" spans="1:28" x14ac:dyDescent="0.3">
      <c r="A305" s="15" t="s">
        <v>6</v>
      </c>
      <c r="B305" s="265" t="s">
        <v>210</v>
      </c>
      <c r="C305" s="47">
        <v>-0.55810417489290898</v>
      </c>
      <c r="D305" s="47">
        <v>-0.57012050737467002</v>
      </c>
      <c r="E305" s="47">
        <v>-0.78834820555406604</v>
      </c>
      <c r="F305" s="47">
        <v>-0.29742701858585302</v>
      </c>
      <c r="G305" s="47">
        <v>-0.29742701858585302</v>
      </c>
      <c r="H305" s="287">
        <f t="shared" si="44"/>
        <v>0.29742701858585302</v>
      </c>
      <c r="I305" s="4" t="b">
        <f t="shared" si="45"/>
        <v>0</v>
      </c>
      <c r="J305" s="4" t="b">
        <f t="shared" si="46"/>
        <v>0</v>
      </c>
      <c r="K305" s="26">
        <f t="shared" si="47"/>
        <v>0</v>
      </c>
      <c r="L305" s="4">
        <f t="shared" si="48"/>
        <v>0</v>
      </c>
      <c r="M305" s="26" t="str">
        <f t="shared" si="49"/>
        <v/>
      </c>
      <c r="N305" s="288">
        <v>0</v>
      </c>
      <c r="O305" s="4">
        <v>0</v>
      </c>
      <c r="P305" s="75">
        <f t="shared" si="50"/>
        <v>0</v>
      </c>
      <c r="Q305" s="75">
        <f t="shared" si="51"/>
        <v>0</v>
      </c>
      <c r="R305" s="75">
        <f t="shared" si="52"/>
        <v>0</v>
      </c>
      <c r="S305" s="4">
        <v>0</v>
      </c>
      <c r="T305" s="4">
        <v>0</v>
      </c>
      <c r="U305" s="4">
        <f t="shared" si="53"/>
        <v>0</v>
      </c>
      <c r="V305" s="4">
        <v>0</v>
      </c>
      <c r="W305" s="49">
        <v>0</v>
      </c>
      <c r="X305" s="4">
        <v>3</v>
      </c>
      <c r="Y305" s="118" t="s">
        <v>23</v>
      </c>
      <c r="Z305" s="118" t="s">
        <v>30</v>
      </c>
      <c r="AA305" s="289">
        <v>0.397059</v>
      </c>
      <c r="AB305" s="81" t="str">
        <f t="shared" si="54"/>
        <v>GltA-udp</v>
      </c>
    </row>
    <row r="306" spans="1:28" x14ac:dyDescent="0.3">
      <c r="A306" s="15" t="s">
        <v>12</v>
      </c>
      <c r="B306" s="265" t="s">
        <v>235</v>
      </c>
      <c r="C306" s="47">
        <v>-0.30382461842784297</v>
      </c>
      <c r="D306" s="47">
        <v>-0.30363900657977</v>
      </c>
      <c r="E306" s="47">
        <v>-0.310834507983974</v>
      </c>
      <c r="F306" s="47">
        <v>-0.29737252474391102</v>
      </c>
      <c r="G306" s="47">
        <v>-0.29737252474391102</v>
      </c>
      <c r="H306" s="287">
        <f t="shared" si="44"/>
        <v>0.29737252474391102</v>
      </c>
      <c r="I306" s="4" t="b">
        <f t="shared" si="45"/>
        <v>0</v>
      </c>
      <c r="J306" s="4" t="b">
        <f t="shared" si="46"/>
        <v>0</v>
      </c>
      <c r="K306" s="26">
        <f t="shared" si="47"/>
        <v>0</v>
      </c>
      <c r="L306" s="4">
        <f t="shared" si="48"/>
        <v>0</v>
      </c>
      <c r="M306" s="26" t="str">
        <f t="shared" si="49"/>
        <v/>
      </c>
      <c r="N306" s="288">
        <v>0</v>
      </c>
      <c r="O306" s="4">
        <v>0</v>
      </c>
      <c r="P306" s="75">
        <f t="shared" si="50"/>
        <v>0</v>
      </c>
      <c r="Q306" s="75">
        <f t="shared" si="51"/>
        <v>0</v>
      </c>
      <c r="R306" s="75">
        <f t="shared" si="52"/>
        <v>0</v>
      </c>
      <c r="S306" s="4">
        <v>0</v>
      </c>
      <c r="T306" s="4">
        <v>0</v>
      </c>
      <c r="U306" s="4">
        <f t="shared" si="53"/>
        <v>0</v>
      </c>
      <c r="V306" s="4">
        <v>0</v>
      </c>
      <c r="W306" s="49">
        <v>0</v>
      </c>
      <c r="X306" s="4">
        <v>2</v>
      </c>
      <c r="Y306" s="118" t="s">
        <v>25</v>
      </c>
      <c r="Z306" s="118" t="s">
        <v>30</v>
      </c>
      <c r="AA306" s="289">
        <v>0</v>
      </c>
      <c r="AB306" s="81" t="str">
        <f t="shared" si="54"/>
        <v>Pta-ser</v>
      </c>
    </row>
    <row r="307" spans="1:28" x14ac:dyDescent="0.3">
      <c r="A307" s="15" t="s">
        <v>92</v>
      </c>
      <c r="B307" s="265" t="s">
        <v>175</v>
      </c>
      <c r="C307" s="47">
        <v>-0.32381344853752803</v>
      </c>
      <c r="D307" s="47">
        <v>-0.30957449574644602</v>
      </c>
      <c r="E307" s="47">
        <v>-0.34370508396720301</v>
      </c>
      <c r="F307" s="47">
        <v>-0.297099845707199</v>
      </c>
      <c r="G307" s="47">
        <v>-0.297099845707199</v>
      </c>
      <c r="H307" s="287">
        <f t="shared" si="44"/>
        <v>0.297099845707199</v>
      </c>
      <c r="I307" s="4" t="b">
        <f t="shared" si="45"/>
        <v>0</v>
      </c>
      <c r="J307" s="4" t="b">
        <f t="shared" si="46"/>
        <v>0</v>
      </c>
      <c r="K307" s="26">
        <f t="shared" si="47"/>
        <v>0</v>
      </c>
      <c r="L307" s="4">
        <f t="shared" si="48"/>
        <v>0</v>
      </c>
      <c r="M307" s="26" t="str">
        <f t="shared" si="49"/>
        <v/>
      </c>
      <c r="N307" s="288">
        <v>0</v>
      </c>
      <c r="O307" s="4">
        <v>0</v>
      </c>
      <c r="P307" s="75">
        <f t="shared" si="50"/>
        <v>0</v>
      </c>
      <c r="Q307" s="75">
        <f t="shared" si="51"/>
        <v>0</v>
      </c>
      <c r="R307" s="75">
        <f t="shared" si="52"/>
        <v>0</v>
      </c>
      <c r="S307" s="4">
        <v>0</v>
      </c>
      <c r="T307" s="4">
        <v>0</v>
      </c>
      <c r="U307" s="4">
        <f t="shared" si="53"/>
        <v>0</v>
      </c>
      <c r="V307" s="4">
        <v>0</v>
      </c>
      <c r="W307" s="49">
        <v>0</v>
      </c>
      <c r="X307" s="4">
        <v>1</v>
      </c>
      <c r="Y307" s="118" t="s">
        <v>22</v>
      </c>
      <c r="Z307" s="118" t="s">
        <v>30</v>
      </c>
      <c r="AA307" s="289">
        <v>0.21052599999999999</v>
      </c>
      <c r="AB307" s="81" t="str">
        <f t="shared" si="54"/>
        <v>Ppc-r5p</v>
      </c>
    </row>
    <row r="308" spans="1:28" x14ac:dyDescent="0.3">
      <c r="A308" s="15" t="s">
        <v>12</v>
      </c>
      <c r="B308" s="265" t="s">
        <v>250</v>
      </c>
      <c r="C308" s="47">
        <v>-0.312455200457667</v>
      </c>
      <c r="D308" s="47">
        <v>-0.31535027265228999</v>
      </c>
      <c r="E308" s="47">
        <v>-0.33263887830232303</v>
      </c>
      <c r="F308" s="47">
        <v>-0.296479215006904</v>
      </c>
      <c r="G308" s="47">
        <v>-0.296479215006904</v>
      </c>
      <c r="H308" s="287">
        <f t="shared" si="44"/>
        <v>0.296479215006904</v>
      </c>
      <c r="I308" s="4" t="b">
        <f t="shared" si="45"/>
        <v>0</v>
      </c>
      <c r="J308" s="4" t="b">
        <f t="shared" si="46"/>
        <v>0</v>
      </c>
      <c r="K308" s="26">
        <f t="shared" si="47"/>
        <v>0</v>
      </c>
      <c r="L308" s="4">
        <f t="shared" si="48"/>
        <v>0</v>
      </c>
      <c r="M308" s="26" t="str">
        <f t="shared" si="49"/>
        <v/>
      </c>
      <c r="N308" s="288">
        <v>0</v>
      </c>
      <c r="O308" s="4">
        <v>0</v>
      </c>
      <c r="P308" s="75">
        <f t="shared" si="50"/>
        <v>0</v>
      </c>
      <c r="Q308" s="75">
        <f t="shared" si="51"/>
        <v>0</v>
      </c>
      <c r="R308" s="75">
        <f t="shared" si="52"/>
        <v>0</v>
      </c>
      <c r="S308" s="4">
        <v>0</v>
      </c>
      <c r="T308" s="4">
        <v>0</v>
      </c>
      <c r="U308" s="4">
        <f t="shared" si="53"/>
        <v>0</v>
      </c>
      <c r="V308" s="4">
        <v>0</v>
      </c>
      <c r="W308" s="49">
        <v>0</v>
      </c>
      <c r="X308" s="4">
        <v>2</v>
      </c>
      <c r="Y308" s="118" t="s">
        <v>25</v>
      </c>
      <c r="Z308" s="118" t="s">
        <v>30</v>
      </c>
      <c r="AA308" s="289">
        <v>0.43617</v>
      </c>
      <c r="AB308" s="81" t="str">
        <f t="shared" si="54"/>
        <v>Pta-fad</v>
      </c>
    </row>
    <row r="309" spans="1:28" x14ac:dyDescent="0.3">
      <c r="A309" s="15" t="s">
        <v>114</v>
      </c>
      <c r="B309" s="265" t="s">
        <v>208</v>
      </c>
      <c r="C309" s="47">
        <v>-0.52310204821907003</v>
      </c>
      <c r="D309" s="47">
        <v>-0.67061085922585095</v>
      </c>
      <c r="E309" s="47">
        <v>-0.71522174592614296</v>
      </c>
      <c r="F309" s="47">
        <v>-0.29461634162331801</v>
      </c>
      <c r="G309" s="47">
        <v>-0.29461634162331801</v>
      </c>
      <c r="H309" s="287">
        <f t="shared" si="44"/>
        <v>0.29461634162331801</v>
      </c>
      <c r="I309" s="4" t="b">
        <f t="shared" si="45"/>
        <v>0</v>
      </c>
      <c r="J309" s="4" t="b">
        <f t="shared" si="46"/>
        <v>0</v>
      </c>
      <c r="K309" s="26">
        <f t="shared" si="47"/>
        <v>0</v>
      </c>
      <c r="L309" s="4">
        <f t="shared" si="48"/>
        <v>0</v>
      </c>
      <c r="M309" s="26" t="str">
        <f t="shared" si="49"/>
        <v/>
      </c>
      <c r="N309" s="288">
        <v>0</v>
      </c>
      <c r="O309" s="4">
        <v>0</v>
      </c>
      <c r="P309" s="75">
        <f t="shared" si="50"/>
        <v>0</v>
      </c>
      <c r="Q309" s="75">
        <f t="shared" si="51"/>
        <v>0</v>
      </c>
      <c r="R309" s="75">
        <f t="shared" si="52"/>
        <v>0</v>
      </c>
      <c r="S309" s="4">
        <v>0</v>
      </c>
      <c r="T309" s="4">
        <v>0</v>
      </c>
      <c r="U309" s="4">
        <f t="shared" si="53"/>
        <v>0</v>
      </c>
      <c r="V309" s="4">
        <v>0</v>
      </c>
      <c r="W309" s="49">
        <v>0</v>
      </c>
      <c r="X309" s="4">
        <v>2</v>
      </c>
      <c r="Y309" s="118" t="s">
        <v>25</v>
      </c>
      <c r="Z309" s="118" t="s">
        <v>30</v>
      </c>
      <c r="AA309" s="289">
        <v>0.531532</v>
      </c>
      <c r="AB309" s="81" t="str">
        <f t="shared" si="54"/>
        <v>AckA-ump</v>
      </c>
    </row>
    <row r="310" spans="1:28" x14ac:dyDescent="0.3">
      <c r="A310" s="15" t="s">
        <v>106</v>
      </c>
      <c r="B310" s="265" t="s">
        <v>163</v>
      </c>
      <c r="C310" s="47">
        <v>-0.36004761548101799</v>
      </c>
      <c r="D310" s="47">
        <v>-0.38532188957414998</v>
      </c>
      <c r="E310" s="47">
        <v>-0.410849962205317</v>
      </c>
      <c r="F310" s="47">
        <v>-0.29196800642111598</v>
      </c>
      <c r="G310" s="47">
        <v>-0.29196800642111598</v>
      </c>
      <c r="H310" s="287">
        <f t="shared" si="44"/>
        <v>0.29196800642111598</v>
      </c>
      <c r="I310" s="4" t="b">
        <f t="shared" si="45"/>
        <v>0</v>
      </c>
      <c r="J310" s="4" t="b">
        <f t="shared" si="46"/>
        <v>0</v>
      </c>
      <c r="K310" s="26">
        <f t="shared" si="47"/>
        <v>0</v>
      </c>
      <c r="L310" s="4">
        <f t="shared" si="48"/>
        <v>0</v>
      </c>
      <c r="M310" s="26" t="str">
        <f t="shared" si="49"/>
        <v/>
      </c>
      <c r="N310" s="288">
        <v>0</v>
      </c>
      <c r="O310" s="4">
        <v>0</v>
      </c>
      <c r="P310" s="75">
        <f t="shared" si="50"/>
        <v>0</v>
      </c>
      <c r="Q310" s="75">
        <f t="shared" si="51"/>
        <v>0</v>
      </c>
      <c r="R310" s="75">
        <f t="shared" si="52"/>
        <v>0</v>
      </c>
      <c r="S310" s="4">
        <v>0</v>
      </c>
      <c r="T310" s="4">
        <v>0</v>
      </c>
      <c r="U310" s="4">
        <f t="shared" si="53"/>
        <v>0</v>
      </c>
      <c r="V310" s="4">
        <v>0</v>
      </c>
      <c r="W310" s="49">
        <v>0</v>
      </c>
      <c r="X310" s="4">
        <v>3</v>
      </c>
      <c r="Y310" s="118" t="s">
        <v>19</v>
      </c>
      <c r="Z310" s="118" t="s">
        <v>30</v>
      </c>
      <c r="AA310" s="289">
        <v>0.440162</v>
      </c>
      <c r="AB310" s="81" t="str">
        <f t="shared" si="54"/>
        <v>Acs-udpg</v>
      </c>
    </row>
    <row r="311" spans="1:28" x14ac:dyDescent="0.3">
      <c r="A311" s="15" t="s">
        <v>58</v>
      </c>
      <c r="B311" s="265" t="s">
        <v>182</v>
      </c>
      <c r="C311" s="47">
        <v>-0.36591865294453602</v>
      </c>
      <c r="D311" s="47">
        <v>-0.337554631126392</v>
      </c>
      <c r="E311" s="47">
        <v>-0.44534377405751502</v>
      </c>
      <c r="F311" s="47">
        <v>-0.29077666345936698</v>
      </c>
      <c r="G311" s="47">
        <v>-0.29077666345936698</v>
      </c>
      <c r="H311" s="287">
        <f t="shared" si="44"/>
        <v>0.29077666345936698</v>
      </c>
      <c r="I311" s="4" t="b">
        <f t="shared" si="45"/>
        <v>0</v>
      </c>
      <c r="J311" s="4" t="b">
        <f t="shared" si="46"/>
        <v>0</v>
      </c>
      <c r="K311" s="26">
        <f t="shared" si="47"/>
        <v>0</v>
      </c>
      <c r="L311" s="4">
        <f t="shared" si="48"/>
        <v>0</v>
      </c>
      <c r="M311" s="26" t="str">
        <f t="shared" si="49"/>
        <v/>
      </c>
      <c r="N311" s="288">
        <v>0</v>
      </c>
      <c r="O311" s="4">
        <v>0</v>
      </c>
      <c r="P311" s="75">
        <f t="shared" si="50"/>
        <v>0</v>
      </c>
      <c r="Q311" s="75">
        <f t="shared" si="51"/>
        <v>0</v>
      </c>
      <c r="R311" s="75">
        <f t="shared" si="52"/>
        <v>0</v>
      </c>
      <c r="S311" s="4">
        <v>0</v>
      </c>
      <c r="T311" s="4">
        <v>0</v>
      </c>
      <c r="U311" s="4">
        <f t="shared" si="53"/>
        <v>0</v>
      </c>
      <c r="V311" s="4">
        <v>0</v>
      </c>
      <c r="W311" s="49">
        <v>0</v>
      </c>
      <c r="X311" s="4">
        <v>3</v>
      </c>
      <c r="Y311" s="118" t="s">
        <v>19</v>
      </c>
      <c r="Z311" s="118" t="s">
        <v>30</v>
      </c>
      <c r="AA311" s="289">
        <v>0.25560500000000003</v>
      </c>
      <c r="AB311" s="81" t="str">
        <f t="shared" si="54"/>
        <v>Gnd-cit</v>
      </c>
    </row>
    <row r="312" spans="1:28" x14ac:dyDescent="0.3">
      <c r="A312" s="15" t="s">
        <v>134</v>
      </c>
      <c r="B312" s="265" t="s">
        <v>218</v>
      </c>
      <c r="C312" s="47">
        <v>-0.32389566677584097</v>
      </c>
      <c r="D312" s="47">
        <v>-0.32984272295737299</v>
      </c>
      <c r="E312" s="47">
        <v>-0.36226420064975101</v>
      </c>
      <c r="F312" s="47">
        <v>-0.287717247284697</v>
      </c>
      <c r="G312" s="47">
        <v>-0.287717247284697</v>
      </c>
      <c r="H312" s="287">
        <f t="shared" si="44"/>
        <v>0.287717247284697</v>
      </c>
      <c r="I312" s="4" t="b">
        <f t="shared" si="45"/>
        <v>0</v>
      </c>
      <c r="J312" s="4" t="b">
        <f t="shared" si="46"/>
        <v>0</v>
      </c>
      <c r="K312" s="26">
        <f t="shared" si="47"/>
        <v>0</v>
      </c>
      <c r="L312" s="4">
        <f t="shared" si="48"/>
        <v>0</v>
      </c>
      <c r="M312" s="26" t="str">
        <f t="shared" si="49"/>
        <v/>
      </c>
      <c r="N312" s="288">
        <v>0</v>
      </c>
      <c r="O312" s="4">
        <v>0</v>
      </c>
      <c r="P312" s="75">
        <f t="shared" si="50"/>
        <v>0</v>
      </c>
      <c r="Q312" s="75">
        <f t="shared" si="51"/>
        <v>0</v>
      </c>
      <c r="R312" s="75">
        <f t="shared" si="52"/>
        <v>0</v>
      </c>
      <c r="S312" s="4">
        <v>0</v>
      </c>
      <c r="T312" s="4">
        <v>0</v>
      </c>
      <c r="U312" s="4">
        <f t="shared" si="53"/>
        <v>0</v>
      </c>
      <c r="V312" s="4">
        <v>0</v>
      </c>
      <c r="W312" s="49">
        <v>0</v>
      </c>
      <c r="X312" s="4">
        <v>1</v>
      </c>
      <c r="Y312" s="118" t="s">
        <v>29</v>
      </c>
      <c r="Z312" s="118" t="s">
        <v>30</v>
      </c>
      <c r="AA312" s="289">
        <v>0.40287800000000001</v>
      </c>
      <c r="AB312" s="81" t="str">
        <f t="shared" si="54"/>
        <v>MaeB-cgmp</v>
      </c>
    </row>
    <row r="313" spans="1:28" x14ac:dyDescent="0.3">
      <c r="A313" s="15" t="s">
        <v>6</v>
      </c>
      <c r="B313" s="265" t="s">
        <v>216</v>
      </c>
      <c r="C313" s="47">
        <v>-0.57686710047965295</v>
      </c>
      <c r="D313" s="47">
        <v>-0.70535067874783797</v>
      </c>
      <c r="E313" s="47">
        <v>-0.74965680144422997</v>
      </c>
      <c r="F313" s="47">
        <v>-0.286903403643824</v>
      </c>
      <c r="G313" s="47">
        <v>-0.286903403643824</v>
      </c>
      <c r="H313" s="287">
        <f t="shared" si="44"/>
        <v>0.286903403643824</v>
      </c>
      <c r="I313" s="4" t="b">
        <f t="shared" si="45"/>
        <v>0</v>
      </c>
      <c r="J313" s="4" t="b">
        <f t="shared" si="46"/>
        <v>0</v>
      </c>
      <c r="K313" s="26">
        <f t="shared" si="47"/>
        <v>0</v>
      </c>
      <c r="L313" s="4">
        <f t="shared" si="48"/>
        <v>0</v>
      </c>
      <c r="M313" s="26" t="str">
        <f t="shared" si="49"/>
        <v/>
      </c>
      <c r="N313" s="288">
        <v>0</v>
      </c>
      <c r="O313" s="4">
        <v>0</v>
      </c>
      <c r="P313" s="75">
        <f t="shared" si="50"/>
        <v>0</v>
      </c>
      <c r="Q313" s="75">
        <f t="shared" si="51"/>
        <v>0</v>
      </c>
      <c r="R313" s="75">
        <f t="shared" si="52"/>
        <v>0</v>
      </c>
      <c r="S313" s="4">
        <v>0</v>
      </c>
      <c r="T313" s="4">
        <v>0</v>
      </c>
      <c r="U313" s="4">
        <f t="shared" si="53"/>
        <v>0</v>
      </c>
      <c r="V313" s="4">
        <v>0</v>
      </c>
      <c r="W313" s="49">
        <v>0</v>
      </c>
      <c r="X313" s="4">
        <v>3</v>
      </c>
      <c r="Y313" s="118" t="s">
        <v>23</v>
      </c>
      <c r="Z313" s="118" t="s">
        <v>30</v>
      </c>
      <c r="AA313" s="289">
        <v>0.46198800000000001</v>
      </c>
      <c r="AB313" s="81" t="str">
        <f t="shared" si="54"/>
        <v>GltA-camp</v>
      </c>
    </row>
    <row r="314" spans="1:28" x14ac:dyDescent="0.3">
      <c r="A314" s="15" t="s">
        <v>12</v>
      </c>
      <c r="B314" s="265" t="s">
        <v>257</v>
      </c>
      <c r="C314" s="47">
        <v>-0.30949392790138303</v>
      </c>
      <c r="D314" s="47">
        <v>-0.31263900483072199</v>
      </c>
      <c r="E314" s="47">
        <v>-0.33080920774523997</v>
      </c>
      <c r="F314" s="47">
        <v>-0.28669243458806198</v>
      </c>
      <c r="G314" s="47">
        <v>-0.28669243458806198</v>
      </c>
      <c r="H314" s="287">
        <f t="shared" si="44"/>
        <v>0.28669243458806198</v>
      </c>
      <c r="I314" s="4" t="b">
        <f t="shared" si="45"/>
        <v>0</v>
      </c>
      <c r="J314" s="4" t="b">
        <f t="shared" si="46"/>
        <v>0</v>
      </c>
      <c r="K314" s="26">
        <f t="shared" si="47"/>
        <v>0</v>
      </c>
      <c r="L314" s="4">
        <f t="shared" si="48"/>
        <v>0</v>
      </c>
      <c r="M314" s="26" t="str">
        <f t="shared" si="49"/>
        <v/>
      </c>
      <c r="N314" s="288">
        <v>0</v>
      </c>
      <c r="O314" s="4">
        <v>0</v>
      </c>
      <c r="P314" s="75">
        <f t="shared" si="50"/>
        <v>0</v>
      </c>
      <c r="Q314" s="75">
        <f t="shared" si="51"/>
        <v>0</v>
      </c>
      <c r="R314" s="75">
        <f t="shared" si="52"/>
        <v>0</v>
      </c>
      <c r="S314" s="4">
        <v>0</v>
      </c>
      <c r="T314" s="4">
        <v>0</v>
      </c>
      <c r="U314" s="4">
        <f t="shared" si="53"/>
        <v>0</v>
      </c>
      <c r="V314" s="4">
        <v>0</v>
      </c>
      <c r="W314" s="49">
        <v>0</v>
      </c>
      <c r="X314" s="4">
        <v>2</v>
      </c>
      <c r="Y314" s="118" t="s">
        <v>25</v>
      </c>
      <c r="Z314" s="118" t="s">
        <v>30</v>
      </c>
      <c r="AA314" s="289">
        <v>0.560284</v>
      </c>
      <c r="AB314" s="81" t="str">
        <f t="shared" si="54"/>
        <v>Pta-ppgpp</v>
      </c>
    </row>
    <row r="315" spans="1:28" x14ac:dyDescent="0.3">
      <c r="A315" s="15" t="s">
        <v>16</v>
      </c>
      <c r="B315" s="265" t="s">
        <v>161</v>
      </c>
      <c r="C315" s="47">
        <v>-0.34892446334933302</v>
      </c>
      <c r="D315" s="47">
        <v>-0.33010128999786897</v>
      </c>
      <c r="E315" s="47">
        <v>-0.37048470382674098</v>
      </c>
      <c r="F315" s="47">
        <v>-0.285542620306658</v>
      </c>
      <c r="G315" s="47">
        <v>-0.285542620306658</v>
      </c>
      <c r="H315" s="287">
        <f t="shared" si="44"/>
        <v>0.285542620306658</v>
      </c>
      <c r="I315" s="4" t="b">
        <f t="shared" si="45"/>
        <v>0</v>
      </c>
      <c r="J315" s="4" t="b">
        <f t="shared" si="46"/>
        <v>0</v>
      </c>
      <c r="K315" s="26">
        <f t="shared" si="47"/>
        <v>0</v>
      </c>
      <c r="L315" s="4">
        <f t="shared" si="48"/>
        <v>0</v>
      </c>
      <c r="M315" s="26" t="str">
        <f t="shared" si="49"/>
        <v/>
      </c>
      <c r="N315" s="288">
        <v>0</v>
      </c>
      <c r="O315" s="4">
        <v>0</v>
      </c>
      <c r="P315" s="75">
        <f t="shared" si="50"/>
        <v>0</v>
      </c>
      <c r="Q315" s="75">
        <f t="shared" si="51"/>
        <v>0</v>
      </c>
      <c r="R315" s="75">
        <f t="shared" si="52"/>
        <v>0</v>
      </c>
      <c r="S315" s="4">
        <v>0</v>
      </c>
      <c r="T315" s="4">
        <v>0</v>
      </c>
      <c r="U315" s="4">
        <f t="shared" si="53"/>
        <v>0</v>
      </c>
      <c r="V315" s="4">
        <v>0</v>
      </c>
      <c r="W315" s="49">
        <v>0</v>
      </c>
      <c r="X315" s="4">
        <v>1</v>
      </c>
      <c r="Y315" s="118" t="s">
        <v>21</v>
      </c>
      <c r="Z315" s="118" t="s">
        <v>31</v>
      </c>
      <c r="AA315" s="289">
        <v>0.25</v>
      </c>
      <c r="AB315" s="81" t="str">
        <f t="shared" si="54"/>
        <v>Fbp-dhap</v>
      </c>
    </row>
    <row r="316" spans="1:28" x14ac:dyDescent="0.3">
      <c r="A316" s="15" t="s">
        <v>15</v>
      </c>
      <c r="B316" s="265" t="s">
        <v>257</v>
      </c>
      <c r="C316" s="47">
        <v>-0.43733563428880201</v>
      </c>
      <c r="D316" s="47">
        <v>-0.345695634839916</v>
      </c>
      <c r="E316" s="47">
        <v>-0.57864821252547005</v>
      </c>
      <c r="F316" s="47">
        <v>-0.28480460622571901</v>
      </c>
      <c r="G316" s="47">
        <v>-0.28480460622571901</v>
      </c>
      <c r="H316" s="287">
        <f t="shared" si="44"/>
        <v>0.28480460622571901</v>
      </c>
      <c r="I316" s="4" t="b">
        <f t="shared" si="45"/>
        <v>0</v>
      </c>
      <c r="J316" s="4" t="b">
        <f t="shared" si="46"/>
        <v>0</v>
      </c>
      <c r="K316" s="26">
        <f t="shared" si="47"/>
        <v>0</v>
      </c>
      <c r="L316" s="4">
        <f t="shared" si="48"/>
        <v>0</v>
      </c>
      <c r="M316" s="26" t="str">
        <f t="shared" si="49"/>
        <v/>
      </c>
      <c r="N316" s="288">
        <v>0</v>
      </c>
      <c r="O316" s="4">
        <v>0</v>
      </c>
      <c r="P316" s="75">
        <f t="shared" si="50"/>
        <v>0</v>
      </c>
      <c r="Q316" s="75">
        <f t="shared" si="51"/>
        <v>0</v>
      </c>
      <c r="R316" s="75">
        <f t="shared" si="52"/>
        <v>0</v>
      </c>
      <c r="S316" s="4">
        <v>0</v>
      </c>
      <c r="T316" s="4">
        <v>0</v>
      </c>
      <c r="U316" s="4">
        <f t="shared" si="53"/>
        <v>0</v>
      </c>
      <c r="V316" s="4">
        <v>0</v>
      </c>
      <c r="W316" s="49">
        <v>0</v>
      </c>
      <c r="X316" s="4">
        <v>2</v>
      </c>
      <c r="Y316" s="118" t="s">
        <v>28</v>
      </c>
      <c r="Z316" s="118" t="s">
        <v>30</v>
      </c>
      <c r="AA316" s="289">
        <v>0.70483499999999999</v>
      </c>
      <c r="AB316" s="81" t="str">
        <f t="shared" si="54"/>
        <v>PckA-ppgpp</v>
      </c>
    </row>
    <row r="317" spans="1:28" x14ac:dyDescent="0.3">
      <c r="A317" s="15" t="s">
        <v>1</v>
      </c>
      <c r="B317" s="265" t="s">
        <v>86</v>
      </c>
      <c r="C317" s="47">
        <v>-0.49919609382061197</v>
      </c>
      <c r="D317" s="47">
        <v>-0.35567774818249198</v>
      </c>
      <c r="E317" s="47">
        <v>-0.72554890780963899</v>
      </c>
      <c r="F317" s="47">
        <v>-0.284755962251874</v>
      </c>
      <c r="G317" s="47">
        <v>-0.284755962251874</v>
      </c>
      <c r="H317" s="287">
        <f t="shared" si="44"/>
        <v>0.284755962251874</v>
      </c>
      <c r="I317" s="4" t="b">
        <f t="shared" si="45"/>
        <v>0</v>
      </c>
      <c r="J317" s="4" t="b">
        <f t="shared" si="46"/>
        <v>0</v>
      </c>
      <c r="K317" s="26">
        <f t="shared" si="47"/>
        <v>0</v>
      </c>
      <c r="L317" s="4">
        <f t="shared" si="48"/>
        <v>0</v>
      </c>
      <c r="M317" s="26" t="str">
        <f t="shared" si="49"/>
        <v/>
      </c>
      <c r="N317" s="288">
        <v>0</v>
      </c>
      <c r="O317" s="4">
        <v>0</v>
      </c>
      <c r="P317" s="75">
        <f t="shared" si="50"/>
        <v>1</v>
      </c>
      <c r="Q317" s="75">
        <f t="shared" si="51"/>
        <v>0</v>
      </c>
      <c r="R317" s="75">
        <f t="shared" si="52"/>
        <v>0</v>
      </c>
      <c r="S317" s="4">
        <v>-1</v>
      </c>
      <c r="T317" s="4">
        <v>-1</v>
      </c>
      <c r="U317" s="4">
        <f t="shared" si="53"/>
        <v>1</v>
      </c>
      <c r="V317" s="4">
        <v>0</v>
      </c>
      <c r="W317" s="49">
        <v>0</v>
      </c>
      <c r="X317" s="4">
        <v>2</v>
      </c>
      <c r="Y317" s="118" t="s">
        <v>20</v>
      </c>
      <c r="Z317" s="118" t="s">
        <v>30</v>
      </c>
      <c r="AA317" s="289">
        <v>0.55470200000000003</v>
      </c>
      <c r="AB317" s="81" t="str">
        <f t="shared" si="54"/>
        <v>MaeA-atp</v>
      </c>
    </row>
    <row r="318" spans="1:28" x14ac:dyDescent="0.3">
      <c r="A318" s="15" t="s">
        <v>16</v>
      </c>
      <c r="B318" s="265" t="s">
        <v>187</v>
      </c>
      <c r="C318" s="47">
        <v>-0.28981543223108702</v>
      </c>
      <c r="D318" s="47">
        <v>-0.29081756234733203</v>
      </c>
      <c r="E318" s="47">
        <v>-0.29611186201684497</v>
      </c>
      <c r="F318" s="47">
        <v>-0.28378858356671499</v>
      </c>
      <c r="G318" s="47">
        <v>-0.28378858356671499</v>
      </c>
      <c r="H318" s="287">
        <f t="shared" si="44"/>
        <v>0.28378858356671499</v>
      </c>
      <c r="I318" s="4" t="b">
        <f t="shared" si="45"/>
        <v>0</v>
      </c>
      <c r="J318" s="4" t="b">
        <f t="shared" si="46"/>
        <v>0</v>
      </c>
      <c r="K318" s="26">
        <f t="shared" si="47"/>
        <v>0</v>
      </c>
      <c r="L318" s="4">
        <f t="shared" si="48"/>
        <v>0</v>
      </c>
      <c r="M318" s="26" t="str">
        <f t="shared" si="49"/>
        <v/>
      </c>
      <c r="N318" s="288">
        <v>0</v>
      </c>
      <c r="O318" s="4">
        <v>0</v>
      </c>
      <c r="P318" s="75">
        <f t="shared" si="50"/>
        <v>0</v>
      </c>
      <c r="Q318" s="75">
        <f t="shared" si="51"/>
        <v>0</v>
      </c>
      <c r="R318" s="75">
        <f t="shared" si="52"/>
        <v>0</v>
      </c>
      <c r="S318" s="4">
        <v>0</v>
      </c>
      <c r="T318" s="4">
        <v>0</v>
      </c>
      <c r="U318" s="4">
        <f t="shared" si="53"/>
        <v>0</v>
      </c>
      <c r="V318" s="4">
        <v>0</v>
      </c>
      <c r="W318" s="49">
        <v>0</v>
      </c>
      <c r="X318" s="4">
        <v>1</v>
      </c>
      <c r="Y318" s="118" t="s">
        <v>21</v>
      </c>
      <c r="Z318" s="118" t="s">
        <v>31</v>
      </c>
      <c r="AA318" s="289">
        <v>0</v>
      </c>
      <c r="AB318" s="81" t="str">
        <f t="shared" si="54"/>
        <v>Fbp-fum</v>
      </c>
    </row>
    <row r="319" spans="1:28" x14ac:dyDescent="0.3">
      <c r="A319" s="15" t="s">
        <v>14</v>
      </c>
      <c r="B319" s="265" t="s">
        <v>210</v>
      </c>
      <c r="C319" s="47">
        <v>-0.62443162233741401</v>
      </c>
      <c r="D319" s="47">
        <v>-0.72546274887271101</v>
      </c>
      <c r="E319" s="47">
        <v>-0.89840407583136295</v>
      </c>
      <c r="F319" s="47">
        <v>-0.27963858649054402</v>
      </c>
      <c r="G319" s="47">
        <v>-0.27963858649054402</v>
      </c>
      <c r="H319" s="287">
        <f t="shared" si="44"/>
        <v>0.27963858649054402</v>
      </c>
      <c r="I319" s="4" t="b">
        <f t="shared" si="45"/>
        <v>0</v>
      </c>
      <c r="J319" s="4" t="b">
        <f t="shared" si="46"/>
        <v>0</v>
      </c>
      <c r="K319" s="26">
        <f t="shared" si="47"/>
        <v>0</v>
      </c>
      <c r="L319" s="4">
        <f t="shared" si="48"/>
        <v>0</v>
      </c>
      <c r="M319" s="26" t="str">
        <f t="shared" si="49"/>
        <v/>
      </c>
      <c r="N319" s="288">
        <v>0</v>
      </c>
      <c r="O319" s="4">
        <v>0</v>
      </c>
      <c r="P319" s="75">
        <f t="shared" si="50"/>
        <v>0</v>
      </c>
      <c r="Q319" s="75">
        <f t="shared" si="51"/>
        <v>0</v>
      </c>
      <c r="R319" s="75">
        <f t="shared" si="52"/>
        <v>0</v>
      </c>
      <c r="S319" s="4">
        <v>0</v>
      </c>
      <c r="T319" s="4">
        <v>0</v>
      </c>
      <c r="U319" s="4">
        <f t="shared" si="53"/>
        <v>0</v>
      </c>
      <c r="V319" s="4">
        <v>0</v>
      </c>
      <c r="W319" s="49">
        <v>0</v>
      </c>
      <c r="X319" s="4">
        <v>3</v>
      </c>
      <c r="Y319" s="118" t="s">
        <v>27</v>
      </c>
      <c r="Z319" s="118" t="s">
        <v>30</v>
      </c>
      <c r="AA319" s="289">
        <v>0.65662699999999996</v>
      </c>
      <c r="AB319" s="81" t="str">
        <f t="shared" si="54"/>
        <v>PfkA-udp</v>
      </c>
    </row>
    <row r="320" spans="1:28" x14ac:dyDescent="0.3">
      <c r="A320" s="15" t="s">
        <v>114</v>
      </c>
      <c r="B320" s="265" t="s">
        <v>206</v>
      </c>
      <c r="C320" s="47">
        <v>-0.38806559498316601</v>
      </c>
      <c r="D320" s="47">
        <v>-0.39186358810236699</v>
      </c>
      <c r="E320" s="47">
        <v>-0.47018376938619499</v>
      </c>
      <c r="F320" s="47">
        <v>-0.27742072636079701</v>
      </c>
      <c r="G320" s="47">
        <v>-0.27742072636079701</v>
      </c>
      <c r="H320" s="287">
        <f t="shared" si="44"/>
        <v>0.27742072636079701</v>
      </c>
      <c r="I320" s="4" t="b">
        <f t="shared" si="45"/>
        <v>0</v>
      </c>
      <c r="J320" s="4" t="b">
        <f t="shared" si="46"/>
        <v>0</v>
      </c>
      <c r="K320" s="26">
        <f t="shared" si="47"/>
        <v>0</v>
      </c>
      <c r="L320" s="4">
        <f t="shared" si="48"/>
        <v>0</v>
      </c>
      <c r="M320" s="26" t="str">
        <f t="shared" si="49"/>
        <v/>
      </c>
      <c r="N320" s="288">
        <v>0</v>
      </c>
      <c r="O320" s="4">
        <v>0</v>
      </c>
      <c r="P320" s="75">
        <f t="shared" si="50"/>
        <v>0</v>
      </c>
      <c r="Q320" s="75">
        <f t="shared" si="51"/>
        <v>0</v>
      </c>
      <c r="R320" s="75">
        <f t="shared" si="52"/>
        <v>0</v>
      </c>
      <c r="S320" s="4">
        <v>0</v>
      </c>
      <c r="T320" s="4">
        <v>0</v>
      </c>
      <c r="U320" s="4">
        <f t="shared" si="53"/>
        <v>0</v>
      </c>
      <c r="V320" s="4">
        <v>0</v>
      </c>
      <c r="W320" s="49">
        <v>0</v>
      </c>
      <c r="X320" s="4">
        <v>2</v>
      </c>
      <c r="Y320" s="118" t="s">
        <v>25</v>
      </c>
      <c r="Z320" s="118" t="s">
        <v>30</v>
      </c>
      <c r="AA320" s="289">
        <v>0.69811299999999998</v>
      </c>
      <c r="AB320" s="81" t="str">
        <f t="shared" si="54"/>
        <v>AckA-ctp</v>
      </c>
    </row>
    <row r="321" spans="1:28" x14ac:dyDescent="0.3">
      <c r="A321" s="15" t="s">
        <v>5</v>
      </c>
      <c r="B321" s="265" t="s">
        <v>102</v>
      </c>
      <c r="C321" s="47">
        <v>-0.504466788922591</v>
      </c>
      <c r="D321" s="47">
        <v>-0.50826108939827797</v>
      </c>
      <c r="E321" s="47">
        <v>-0.75317115051654004</v>
      </c>
      <c r="F321" s="47">
        <v>-0.27681552980555202</v>
      </c>
      <c r="G321" s="47">
        <v>-0.27681552980555202</v>
      </c>
      <c r="H321" s="287">
        <f t="shared" si="44"/>
        <v>0.27681552980555202</v>
      </c>
      <c r="I321" s="4" t="b">
        <f t="shared" si="45"/>
        <v>0</v>
      </c>
      <c r="J321" s="4" t="b">
        <f t="shared" si="46"/>
        <v>0</v>
      </c>
      <c r="K321" s="26">
        <f t="shared" si="47"/>
        <v>0</v>
      </c>
      <c r="L321" s="4">
        <f t="shared" si="48"/>
        <v>0</v>
      </c>
      <c r="M321" s="26" t="str">
        <f t="shared" si="49"/>
        <v/>
      </c>
      <c r="N321" s="288">
        <v>0</v>
      </c>
      <c r="O321" s="4">
        <v>0</v>
      </c>
      <c r="P321" s="75">
        <f t="shared" si="50"/>
        <v>0</v>
      </c>
      <c r="Q321" s="75">
        <f t="shared" si="51"/>
        <v>0</v>
      </c>
      <c r="R321" s="75">
        <f t="shared" si="52"/>
        <v>0</v>
      </c>
      <c r="S321" s="4">
        <v>0</v>
      </c>
      <c r="T321" s="4">
        <v>0</v>
      </c>
      <c r="U321" s="4">
        <f t="shared" si="53"/>
        <v>0</v>
      </c>
      <c r="V321" s="4">
        <v>0</v>
      </c>
      <c r="W321" s="49">
        <v>0</v>
      </c>
      <c r="X321" s="4">
        <v>3</v>
      </c>
      <c r="Y321" s="118" t="s">
        <v>23</v>
      </c>
      <c r="Z321" s="118" t="s">
        <v>30</v>
      </c>
      <c r="AA321" s="289">
        <v>0.538462</v>
      </c>
      <c r="AB321" s="81" t="str">
        <f t="shared" si="54"/>
        <v>AceB-icit</v>
      </c>
    </row>
    <row r="322" spans="1:28" x14ac:dyDescent="0.3">
      <c r="A322" s="15" t="s">
        <v>130</v>
      </c>
      <c r="B322" s="265" t="s">
        <v>77</v>
      </c>
      <c r="C322" s="47">
        <v>-0.28472938763442601</v>
      </c>
      <c r="D322" s="47">
        <v>-0.28522279321819</v>
      </c>
      <c r="E322" s="47">
        <v>-0.29465837322780097</v>
      </c>
      <c r="F322" s="47">
        <v>-0.275848523453043</v>
      </c>
      <c r="G322" s="47">
        <v>-0.275848523453043</v>
      </c>
      <c r="H322" s="287">
        <f t="shared" ref="H322:H385" si="55">ABS(G322)</f>
        <v>0.275848523453043</v>
      </c>
      <c r="I322" s="4" t="b">
        <f t="shared" ref="I322:I385" si="56">H322&gt;1.131</f>
        <v>0</v>
      </c>
      <c r="J322" s="4" t="b">
        <f t="shared" ref="J322:J385" si="57">H322&gt;(1.131/2)</f>
        <v>0</v>
      </c>
      <c r="K322" s="26">
        <f t="shared" ref="K322:K385" si="58">IF(AND(C322&lt;0,I322=TRUE),"inhibitor",IF(AND(C322&gt;0,I322=TRUE),"activator",))</f>
        <v>0</v>
      </c>
      <c r="L322" s="4">
        <f t="shared" ref="L322:L385" si="59">IF(AND(OR(K322="inhibitor",K322="activator"),H322&gt;2),"strong",)</f>
        <v>0</v>
      </c>
      <c r="M322" s="26" t="str">
        <f t="shared" ref="M322:M385" si="60">IF(AND(OR(K322="inhibitor",K322="activator"),AND(S322=0,T322=0,V322=0)),"novel",IF(OR(K322="inhibitor",K322="activator"),"known",""))</f>
        <v/>
      </c>
      <c r="N322" s="288">
        <v>0</v>
      </c>
      <c r="O322" s="4">
        <v>0</v>
      </c>
      <c r="P322" s="75">
        <f t="shared" ref="P322:P385" si="61">IF(OR(S322&lt;&gt;0,T322&lt;&gt;0,U322&lt;&gt;0),1,0)</f>
        <v>0</v>
      </c>
      <c r="Q322" s="75">
        <f t="shared" ref="Q322:Q385" si="62">IF(AND(S322&lt;&gt;0,T322=0),1,0)</f>
        <v>0</v>
      </c>
      <c r="R322" s="75">
        <f t="shared" ref="R322:R385" si="63">IF(AND(S322=0,T322&lt;&gt;0),1,0)</f>
        <v>0</v>
      </c>
      <c r="S322" s="4">
        <v>0</v>
      </c>
      <c r="T322" s="4">
        <v>0</v>
      </c>
      <c r="U322" s="4">
        <f t="shared" ref="U322:U385" si="64">IF(AND(S322&lt;&gt;0,T322&lt;&gt;0),1,0)</f>
        <v>0</v>
      </c>
      <c r="V322" s="4">
        <v>0</v>
      </c>
      <c r="W322" s="49">
        <v>0</v>
      </c>
      <c r="X322" s="4">
        <v>1</v>
      </c>
      <c r="Y322" s="118" t="s">
        <v>22</v>
      </c>
      <c r="Z322" s="118" t="s">
        <v>30</v>
      </c>
      <c r="AA322" s="289">
        <v>0.91938600000000004</v>
      </c>
      <c r="AB322" s="81" t="str">
        <f t="shared" si="54"/>
        <v>Icd-nad+</v>
      </c>
    </row>
    <row r="323" spans="1:28" x14ac:dyDescent="0.3">
      <c r="A323" s="15" t="s">
        <v>2</v>
      </c>
      <c r="B323" s="265" t="s">
        <v>91</v>
      </c>
      <c r="C323" s="47">
        <v>-0.29818224454862902</v>
      </c>
      <c r="D323" s="47">
        <v>-0.29475535048881202</v>
      </c>
      <c r="E323" s="47">
        <v>-0.31415235762499299</v>
      </c>
      <c r="F323" s="47">
        <v>-0.27548964038348001</v>
      </c>
      <c r="G323" s="47">
        <v>-0.27548964038348001</v>
      </c>
      <c r="H323" s="287">
        <f t="shared" si="55"/>
        <v>0.27548964038348001</v>
      </c>
      <c r="I323" s="4" t="b">
        <f t="shared" si="56"/>
        <v>0</v>
      </c>
      <c r="J323" s="4" t="b">
        <f t="shared" si="57"/>
        <v>0</v>
      </c>
      <c r="K323" s="26">
        <f t="shared" si="58"/>
        <v>0</v>
      </c>
      <c r="L323" s="4">
        <f t="shared" si="59"/>
        <v>0</v>
      </c>
      <c r="M323" s="26" t="str">
        <f t="shared" si="60"/>
        <v/>
      </c>
      <c r="N323" s="288">
        <v>0</v>
      </c>
      <c r="O323" s="4">
        <v>0</v>
      </c>
      <c r="P323" s="75">
        <f t="shared" si="61"/>
        <v>0</v>
      </c>
      <c r="Q323" s="75">
        <f t="shared" si="62"/>
        <v>0</v>
      </c>
      <c r="R323" s="75">
        <f t="shared" si="63"/>
        <v>0</v>
      </c>
      <c r="S323" s="4">
        <v>0</v>
      </c>
      <c r="T323" s="4">
        <v>0</v>
      </c>
      <c r="U323" s="4">
        <f t="shared" si="64"/>
        <v>0</v>
      </c>
      <c r="V323" s="4">
        <v>0</v>
      </c>
      <c r="W323" s="49">
        <v>0</v>
      </c>
      <c r="X323" s="4">
        <v>2</v>
      </c>
      <c r="Y323" s="118" t="s">
        <v>20</v>
      </c>
      <c r="Z323" s="118" t="s">
        <v>30</v>
      </c>
      <c r="AA323" s="289">
        <v>0.32450299999999999</v>
      </c>
      <c r="AB323" s="81" t="str">
        <f t="shared" ref="AB323:AB386" si="65">A323&amp;"-"&amp;B323</f>
        <v>PykA-kdpg</v>
      </c>
    </row>
    <row r="324" spans="1:28" x14ac:dyDescent="0.3">
      <c r="A324" s="15" t="s">
        <v>13</v>
      </c>
      <c r="B324" s="265" t="s">
        <v>177</v>
      </c>
      <c r="C324" s="47">
        <v>-0.64200708542464102</v>
      </c>
      <c r="D324" s="47">
        <v>-0.64538292911119699</v>
      </c>
      <c r="E324" s="47">
        <v>-1.00597966069774</v>
      </c>
      <c r="F324" s="47">
        <v>-0.27507957061320099</v>
      </c>
      <c r="G324" s="47">
        <v>-0.27507957061320099</v>
      </c>
      <c r="H324" s="287">
        <f t="shared" si="55"/>
        <v>0.27507957061320099</v>
      </c>
      <c r="I324" s="4" t="b">
        <f t="shared" si="56"/>
        <v>0</v>
      </c>
      <c r="J324" s="4" t="b">
        <f t="shared" si="57"/>
        <v>0</v>
      </c>
      <c r="K324" s="26">
        <f t="shared" si="58"/>
        <v>0</v>
      </c>
      <c r="L324" s="4">
        <f t="shared" si="59"/>
        <v>0</v>
      </c>
      <c r="M324" s="26" t="str">
        <f t="shared" si="60"/>
        <v/>
      </c>
      <c r="N324" s="288">
        <v>0</v>
      </c>
      <c r="O324" s="4">
        <v>0</v>
      </c>
      <c r="P324" s="75">
        <f t="shared" si="61"/>
        <v>0</v>
      </c>
      <c r="Q324" s="75">
        <f t="shared" si="62"/>
        <v>0</v>
      </c>
      <c r="R324" s="75">
        <f t="shared" si="63"/>
        <v>0</v>
      </c>
      <c r="S324" s="4">
        <v>0</v>
      </c>
      <c r="T324" s="4">
        <v>0</v>
      </c>
      <c r="U324" s="4">
        <f t="shared" si="64"/>
        <v>0</v>
      </c>
      <c r="V324" s="4">
        <v>0</v>
      </c>
      <c r="W324" s="49">
        <v>0</v>
      </c>
      <c r="X324" s="4">
        <v>2</v>
      </c>
      <c r="Y324" s="118" t="s">
        <v>26</v>
      </c>
      <c r="Z324" s="118" t="s">
        <v>31</v>
      </c>
      <c r="AA324" s="289">
        <v>0.15</v>
      </c>
      <c r="AB324" s="81" t="str">
        <f t="shared" si="65"/>
        <v>AceA-e4p</v>
      </c>
    </row>
    <row r="325" spans="1:28" x14ac:dyDescent="0.3">
      <c r="A325" s="15" t="s">
        <v>1</v>
      </c>
      <c r="B325" s="265" t="s">
        <v>187</v>
      </c>
      <c r="C325" s="47">
        <v>-0.37077752950945703</v>
      </c>
      <c r="D325" s="47">
        <v>-0.346984110312692</v>
      </c>
      <c r="E325" s="47">
        <v>-0.47006807266115003</v>
      </c>
      <c r="F325" s="47">
        <v>-0.27437038740637498</v>
      </c>
      <c r="G325" s="47">
        <v>-0.27437038740637498</v>
      </c>
      <c r="H325" s="287">
        <f t="shared" si="55"/>
        <v>0.27437038740637498</v>
      </c>
      <c r="I325" s="4" t="b">
        <f t="shared" si="56"/>
        <v>0</v>
      </c>
      <c r="J325" s="4" t="b">
        <f t="shared" si="57"/>
        <v>0</v>
      </c>
      <c r="K325" s="26">
        <f t="shared" si="58"/>
        <v>0</v>
      </c>
      <c r="L325" s="4">
        <f t="shared" si="59"/>
        <v>0</v>
      </c>
      <c r="M325" s="26" t="str">
        <f t="shared" si="60"/>
        <v/>
      </c>
      <c r="N325" s="288">
        <v>0</v>
      </c>
      <c r="O325" s="4">
        <v>0</v>
      </c>
      <c r="P325" s="75">
        <f t="shared" si="61"/>
        <v>0</v>
      </c>
      <c r="Q325" s="75">
        <f t="shared" si="62"/>
        <v>0</v>
      </c>
      <c r="R325" s="75">
        <f t="shared" si="63"/>
        <v>0</v>
      </c>
      <c r="S325" s="4">
        <v>0</v>
      </c>
      <c r="T325" s="4">
        <v>0</v>
      </c>
      <c r="U325" s="4">
        <f t="shared" si="64"/>
        <v>0</v>
      </c>
      <c r="V325" s="4">
        <v>0</v>
      </c>
      <c r="W325" s="49">
        <v>0</v>
      </c>
      <c r="X325" s="4">
        <v>2</v>
      </c>
      <c r="Y325" s="118" t="s">
        <v>20</v>
      </c>
      <c r="Z325" s="118" t="s">
        <v>30</v>
      </c>
      <c r="AA325" s="289">
        <v>0.2</v>
      </c>
      <c r="AB325" s="81" t="str">
        <f t="shared" si="65"/>
        <v>MaeA-fum</v>
      </c>
    </row>
    <row r="326" spans="1:28" x14ac:dyDescent="0.3">
      <c r="A326" s="15" t="s">
        <v>130</v>
      </c>
      <c r="B326" s="265" t="s">
        <v>85</v>
      </c>
      <c r="C326" s="47">
        <v>-0.28931197755862897</v>
      </c>
      <c r="D326" s="47">
        <v>-0.28616388600717801</v>
      </c>
      <c r="E326" s="47">
        <v>-0.30415607073539203</v>
      </c>
      <c r="F326" s="47">
        <v>-0.27398095679627599</v>
      </c>
      <c r="G326" s="47">
        <v>-0.27398095679627599</v>
      </c>
      <c r="H326" s="287">
        <f t="shared" si="55"/>
        <v>0.27398095679627599</v>
      </c>
      <c r="I326" s="4" t="b">
        <f t="shared" si="56"/>
        <v>0</v>
      </c>
      <c r="J326" s="4" t="b">
        <f t="shared" si="57"/>
        <v>0</v>
      </c>
      <c r="K326" s="26">
        <f t="shared" si="58"/>
        <v>0</v>
      </c>
      <c r="L326" s="4">
        <f t="shared" si="59"/>
        <v>0</v>
      </c>
      <c r="M326" s="26" t="str">
        <f t="shared" si="60"/>
        <v/>
      </c>
      <c r="N326" s="288">
        <v>0</v>
      </c>
      <c r="O326" s="4">
        <v>0</v>
      </c>
      <c r="P326" s="75">
        <f t="shared" si="61"/>
        <v>0</v>
      </c>
      <c r="Q326" s="75">
        <f t="shared" si="62"/>
        <v>0</v>
      </c>
      <c r="R326" s="75">
        <f t="shared" si="63"/>
        <v>0</v>
      </c>
      <c r="S326" s="4">
        <v>0</v>
      </c>
      <c r="T326" s="4">
        <v>0</v>
      </c>
      <c r="U326" s="4">
        <f t="shared" si="64"/>
        <v>0</v>
      </c>
      <c r="V326" s="4">
        <v>0</v>
      </c>
      <c r="W326" s="49">
        <v>0</v>
      </c>
      <c r="X326" s="4">
        <v>1</v>
      </c>
      <c r="Y326" s="118" t="s">
        <v>22</v>
      </c>
      <c r="Z326" s="118" t="s">
        <v>30</v>
      </c>
      <c r="AA326" s="289">
        <v>0.55172399999999999</v>
      </c>
      <c r="AB326" s="81" t="str">
        <f t="shared" si="65"/>
        <v>Icd-adp</v>
      </c>
    </row>
    <row r="327" spans="1:28" x14ac:dyDescent="0.3">
      <c r="A327" s="15" t="s">
        <v>1</v>
      </c>
      <c r="B327" s="265" t="s">
        <v>291</v>
      </c>
      <c r="C327" s="47">
        <v>-0.422178185881046</v>
      </c>
      <c r="D327" s="47">
        <v>-0.46004838840085999</v>
      </c>
      <c r="E327" s="47">
        <v>-0.55119591922200495</v>
      </c>
      <c r="F327" s="47">
        <v>-0.27357144241278297</v>
      </c>
      <c r="G327" s="47">
        <v>-0.27357144241278297</v>
      </c>
      <c r="H327" s="287">
        <f t="shared" si="55"/>
        <v>0.27357144241278297</v>
      </c>
      <c r="I327" s="4" t="b">
        <f t="shared" si="56"/>
        <v>0</v>
      </c>
      <c r="J327" s="4" t="b">
        <f t="shared" si="57"/>
        <v>0</v>
      </c>
      <c r="K327" s="26">
        <f t="shared" si="58"/>
        <v>0</v>
      </c>
      <c r="L327" s="4">
        <f t="shared" si="59"/>
        <v>0</v>
      </c>
      <c r="M327" s="26" t="str">
        <f t="shared" si="60"/>
        <v/>
      </c>
      <c r="N327" s="288">
        <v>0</v>
      </c>
      <c r="O327" s="4">
        <v>0</v>
      </c>
      <c r="P327" s="75">
        <f t="shared" si="61"/>
        <v>0</v>
      </c>
      <c r="Q327" s="75">
        <f t="shared" si="62"/>
        <v>0</v>
      </c>
      <c r="R327" s="75">
        <f t="shared" si="63"/>
        <v>0</v>
      </c>
      <c r="S327" s="4">
        <v>0</v>
      </c>
      <c r="T327" s="4">
        <v>0</v>
      </c>
      <c r="U327" s="4">
        <f t="shared" si="64"/>
        <v>0</v>
      </c>
      <c r="V327" s="4">
        <v>0</v>
      </c>
      <c r="W327" s="49">
        <v>0</v>
      </c>
      <c r="X327" s="4">
        <v>2</v>
      </c>
      <c r="Y327" s="118" t="s">
        <v>20</v>
      </c>
      <c r="Z327" s="118" t="s">
        <v>30</v>
      </c>
      <c r="AA327" s="289">
        <v>0.33333299999999999</v>
      </c>
      <c r="AB327" s="81" t="str">
        <f t="shared" si="65"/>
        <v>MaeA-leu</v>
      </c>
    </row>
    <row r="328" spans="1:28" x14ac:dyDescent="0.3">
      <c r="A328" s="15" t="s">
        <v>14</v>
      </c>
      <c r="B328" s="265" t="s">
        <v>275</v>
      </c>
      <c r="C328" s="47">
        <v>-0.34978057543164398</v>
      </c>
      <c r="D328" s="47">
        <v>-0.38388618061477298</v>
      </c>
      <c r="E328" s="47">
        <v>-0.543211106188355</v>
      </c>
      <c r="F328" s="47">
        <v>-0.27284331438787901</v>
      </c>
      <c r="G328" s="47">
        <v>-0.27284331438787901</v>
      </c>
      <c r="H328" s="287">
        <f t="shared" si="55"/>
        <v>0.27284331438787901</v>
      </c>
      <c r="I328" s="4" t="b">
        <f t="shared" si="56"/>
        <v>0</v>
      </c>
      <c r="J328" s="4" t="b">
        <f t="shared" si="57"/>
        <v>0</v>
      </c>
      <c r="K328" s="26">
        <f t="shared" si="58"/>
        <v>0</v>
      </c>
      <c r="L328" s="4">
        <f t="shared" si="59"/>
        <v>0</v>
      </c>
      <c r="M328" s="26" t="str">
        <f t="shared" si="60"/>
        <v/>
      </c>
      <c r="N328" s="288">
        <v>0</v>
      </c>
      <c r="O328" s="4">
        <v>0</v>
      </c>
      <c r="P328" s="75">
        <f t="shared" si="61"/>
        <v>0</v>
      </c>
      <c r="Q328" s="75">
        <f t="shared" si="62"/>
        <v>0</v>
      </c>
      <c r="R328" s="75">
        <f t="shared" si="63"/>
        <v>0</v>
      </c>
      <c r="S328" s="4">
        <v>0</v>
      </c>
      <c r="T328" s="4">
        <v>0</v>
      </c>
      <c r="U328" s="4">
        <f t="shared" si="64"/>
        <v>0</v>
      </c>
      <c r="V328" s="4">
        <v>0</v>
      </c>
      <c r="W328" s="49">
        <v>0</v>
      </c>
      <c r="X328" s="4">
        <v>3</v>
      </c>
      <c r="Y328" s="118" t="s">
        <v>27</v>
      </c>
      <c r="Z328" s="118" t="s">
        <v>30</v>
      </c>
      <c r="AA328" s="289">
        <v>0.52439000000000002</v>
      </c>
      <c r="AB328" s="81" t="str">
        <f t="shared" si="65"/>
        <v>PfkA-glyc3p</v>
      </c>
    </row>
    <row r="329" spans="1:28" x14ac:dyDescent="0.3">
      <c r="A329" s="15" t="s">
        <v>58</v>
      </c>
      <c r="B329" s="265" t="s">
        <v>79</v>
      </c>
      <c r="C329" s="47">
        <v>-0.64263924110346804</v>
      </c>
      <c r="D329" s="47">
        <v>-0.67950544013900605</v>
      </c>
      <c r="E329" s="47">
        <v>-1.0060412461714401</v>
      </c>
      <c r="F329" s="47">
        <v>-0.27114566215785302</v>
      </c>
      <c r="G329" s="47">
        <v>-0.27114566215785302</v>
      </c>
      <c r="H329" s="287">
        <f t="shared" si="55"/>
        <v>0.27114566215785302</v>
      </c>
      <c r="I329" s="4" t="b">
        <f t="shared" si="56"/>
        <v>0</v>
      </c>
      <c r="J329" s="4" t="b">
        <f t="shared" si="57"/>
        <v>0</v>
      </c>
      <c r="K329" s="26">
        <f t="shared" si="58"/>
        <v>0</v>
      </c>
      <c r="L329" s="4">
        <f t="shared" si="59"/>
        <v>0</v>
      </c>
      <c r="M329" s="26" t="str">
        <f t="shared" si="60"/>
        <v/>
      </c>
      <c r="N329" s="288">
        <v>0</v>
      </c>
      <c r="O329" s="4">
        <v>0</v>
      </c>
      <c r="P329" s="75">
        <f t="shared" si="61"/>
        <v>0</v>
      </c>
      <c r="Q329" s="75">
        <f t="shared" si="62"/>
        <v>0</v>
      </c>
      <c r="R329" s="75">
        <f t="shared" si="63"/>
        <v>0</v>
      </c>
      <c r="S329" s="4">
        <v>0</v>
      </c>
      <c r="T329" s="4">
        <v>0</v>
      </c>
      <c r="U329" s="4">
        <f t="shared" si="64"/>
        <v>0</v>
      </c>
      <c r="V329" s="4">
        <v>0</v>
      </c>
      <c r="W329" s="49">
        <v>0</v>
      </c>
      <c r="X329" s="4">
        <v>3</v>
      </c>
      <c r="Y329" s="118" t="s">
        <v>19</v>
      </c>
      <c r="Z329" s="118" t="s">
        <v>30</v>
      </c>
      <c r="AA329" s="289">
        <v>0.91938600000000004</v>
      </c>
      <c r="AB329" s="81" t="str">
        <f t="shared" si="65"/>
        <v>Gnd-nadh</v>
      </c>
    </row>
    <row r="330" spans="1:28" x14ac:dyDescent="0.3">
      <c r="A330" s="15" t="s">
        <v>114</v>
      </c>
      <c r="B330" s="265" t="s">
        <v>301</v>
      </c>
      <c r="C330" s="47">
        <v>-0.64666201785822996</v>
      </c>
      <c r="D330" s="47">
        <v>-0.519081741001163</v>
      </c>
      <c r="E330" s="47">
        <v>-0.94632300381755197</v>
      </c>
      <c r="F330" s="47">
        <v>-0.270285380983878</v>
      </c>
      <c r="G330" s="47">
        <v>-0.270285380983878</v>
      </c>
      <c r="H330" s="287">
        <f t="shared" si="55"/>
        <v>0.270285380983878</v>
      </c>
      <c r="I330" s="4" t="b">
        <f t="shared" si="56"/>
        <v>0</v>
      </c>
      <c r="J330" s="4" t="b">
        <f t="shared" si="57"/>
        <v>0</v>
      </c>
      <c r="K330" s="26">
        <f t="shared" si="58"/>
        <v>0</v>
      </c>
      <c r="L330" s="4">
        <f t="shared" si="59"/>
        <v>0</v>
      </c>
      <c r="M330" s="26" t="str">
        <f t="shared" si="60"/>
        <v/>
      </c>
      <c r="N330" s="288">
        <v>0</v>
      </c>
      <c r="O330" s="4">
        <v>0</v>
      </c>
      <c r="P330" s="75">
        <f t="shared" si="61"/>
        <v>0</v>
      </c>
      <c r="Q330" s="75">
        <f t="shared" si="62"/>
        <v>0</v>
      </c>
      <c r="R330" s="75">
        <f t="shared" si="63"/>
        <v>0</v>
      </c>
      <c r="S330" s="4">
        <v>0</v>
      </c>
      <c r="T330" s="4">
        <v>0</v>
      </c>
      <c r="U330" s="4">
        <f t="shared" si="64"/>
        <v>0</v>
      </c>
      <c r="V330" s="4">
        <v>0</v>
      </c>
      <c r="W330" s="49">
        <v>0</v>
      </c>
      <c r="X330" s="4">
        <v>2</v>
      </c>
      <c r="Y330" s="118" t="s">
        <v>25</v>
      </c>
      <c r="Z330" s="118" t="s">
        <v>30</v>
      </c>
      <c r="AA330" s="289">
        <v>0.22137399999999999</v>
      </c>
      <c r="AB330" s="81" t="str">
        <f t="shared" si="65"/>
        <v>AckA-cystath</v>
      </c>
    </row>
    <row r="331" spans="1:28" x14ac:dyDescent="0.3">
      <c r="A331" s="15" t="s">
        <v>12</v>
      </c>
      <c r="B331" s="265" t="s">
        <v>163</v>
      </c>
      <c r="C331" s="47">
        <v>-0.33446294924273301</v>
      </c>
      <c r="D331" s="47">
        <v>-0.31384630755686599</v>
      </c>
      <c r="E331" s="47">
        <v>-0.38803964932510698</v>
      </c>
      <c r="F331" s="47">
        <v>-0.26938779214525399</v>
      </c>
      <c r="G331" s="47">
        <v>-0.26938779214525399</v>
      </c>
      <c r="H331" s="287">
        <f t="shared" si="55"/>
        <v>0.26938779214525399</v>
      </c>
      <c r="I331" s="4" t="b">
        <f t="shared" si="56"/>
        <v>0</v>
      </c>
      <c r="J331" s="4" t="b">
        <f t="shared" si="57"/>
        <v>0</v>
      </c>
      <c r="K331" s="26">
        <f t="shared" si="58"/>
        <v>0</v>
      </c>
      <c r="L331" s="4">
        <f t="shared" si="59"/>
        <v>0</v>
      </c>
      <c r="M331" s="26" t="str">
        <f t="shared" si="60"/>
        <v/>
      </c>
      <c r="N331" s="288">
        <v>0</v>
      </c>
      <c r="O331" s="4">
        <v>0</v>
      </c>
      <c r="P331" s="75">
        <f t="shared" si="61"/>
        <v>0</v>
      </c>
      <c r="Q331" s="75">
        <f t="shared" si="62"/>
        <v>0</v>
      </c>
      <c r="R331" s="75">
        <f t="shared" si="63"/>
        <v>0</v>
      </c>
      <c r="S331" s="4">
        <v>0</v>
      </c>
      <c r="T331" s="4">
        <v>0</v>
      </c>
      <c r="U331" s="4">
        <f t="shared" si="64"/>
        <v>0</v>
      </c>
      <c r="V331" s="4">
        <v>0</v>
      </c>
      <c r="W331" s="49">
        <v>0</v>
      </c>
      <c r="X331" s="4">
        <v>2</v>
      </c>
      <c r="Y331" s="118" t="s">
        <v>25</v>
      </c>
      <c r="Z331" s="118" t="s">
        <v>30</v>
      </c>
      <c r="AA331" s="289">
        <v>0.40575099999999997</v>
      </c>
      <c r="AB331" s="81" t="str">
        <f t="shared" si="65"/>
        <v>Pta-udpg</v>
      </c>
    </row>
    <row r="332" spans="1:28" x14ac:dyDescent="0.3">
      <c r="A332" s="15" t="s">
        <v>13</v>
      </c>
      <c r="B332" s="265" t="s">
        <v>206</v>
      </c>
      <c r="C332" s="47">
        <v>-0.51334156419519705</v>
      </c>
      <c r="D332" s="47">
        <v>-0.44238643226955199</v>
      </c>
      <c r="E332" s="47">
        <v>-0.66690759007434597</v>
      </c>
      <c r="F332" s="47">
        <v>-0.26895213111763699</v>
      </c>
      <c r="G332" s="47">
        <v>-0.26895213111763699</v>
      </c>
      <c r="H332" s="287">
        <f t="shared" si="55"/>
        <v>0.26895213111763699</v>
      </c>
      <c r="I332" s="4" t="b">
        <f t="shared" si="56"/>
        <v>0</v>
      </c>
      <c r="J332" s="4" t="b">
        <f t="shared" si="57"/>
        <v>0</v>
      </c>
      <c r="K332" s="26">
        <f t="shared" si="58"/>
        <v>0</v>
      </c>
      <c r="L332" s="4">
        <f t="shared" si="59"/>
        <v>0</v>
      </c>
      <c r="M332" s="26" t="str">
        <f t="shared" si="60"/>
        <v/>
      </c>
      <c r="N332" s="288">
        <v>0</v>
      </c>
      <c r="O332" s="4">
        <v>0</v>
      </c>
      <c r="P332" s="75">
        <f t="shared" si="61"/>
        <v>0</v>
      </c>
      <c r="Q332" s="75">
        <f t="shared" si="62"/>
        <v>0</v>
      </c>
      <c r="R332" s="75">
        <f t="shared" si="63"/>
        <v>0</v>
      </c>
      <c r="S332" s="4">
        <v>0</v>
      </c>
      <c r="T332" s="4">
        <v>0</v>
      </c>
      <c r="U332" s="4">
        <f t="shared" si="64"/>
        <v>0</v>
      </c>
      <c r="V332" s="4">
        <v>0</v>
      </c>
      <c r="W332" s="49">
        <v>0</v>
      </c>
      <c r="X332" s="4">
        <v>2</v>
      </c>
      <c r="Y332" s="118" t="s">
        <v>26</v>
      </c>
      <c r="Z332" s="118" t="s">
        <v>31</v>
      </c>
      <c r="AA332" s="289">
        <v>0</v>
      </c>
      <c r="AB332" s="81" t="str">
        <f t="shared" si="65"/>
        <v>AceA-ctp</v>
      </c>
    </row>
    <row r="333" spans="1:28" x14ac:dyDescent="0.3">
      <c r="A333" s="15" t="s">
        <v>114</v>
      </c>
      <c r="B333" s="265" t="s">
        <v>220</v>
      </c>
      <c r="C333" s="47">
        <v>-0.319499304297376</v>
      </c>
      <c r="D333" s="47">
        <v>-0.32080027342697298</v>
      </c>
      <c r="E333" s="47">
        <v>-0.37098603059518998</v>
      </c>
      <c r="F333" s="47">
        <v>-0.26550459338201898</v>
      </c>
      <c r="G333" s="47">
        <v>-0.26550459338201898</v>
      </c>
      <c r="H333" s="287">
        <f t="shared" si="55"/>
        <v>0.26550459338201898</v>
      </c>
      <c r="I333" s="4" t="b">
        <f t="shared" si="56"/>
        <v>0</v>
      </c>
      <c r="J333" s="4" t="b">
        <f t="shared" si="57"/>
        <v>0</v>
      </c>
      <c r="K333" s="26">
        <f t="shared" si="58"/>
        <v>0</v>
      </c>
      <c r="L333" s="4">
        <f t="shared" si="59"/>
        <v>0</v>
      </c>
      <c r="M333" s="26" t="str">
        <f t="shared" si="60"/>
        <v/>
      </c>
      <c r="N333" s="288">
        <v>0</v>
      </c>
      <c r="O333" s="4">
        <v>0</v>
      </c>
      <c r="P333" s="75">
        <f t="shared" si="61"/>
        <v>0</v>
      </c>
      <c r="Q333" s="75">
        <f t="shared" si="62"/>
        <v>0</v>
      </c>
      <c r="R333" s="75">
        <f t="shared" si="63"/>
        <v>0</v>
      </c>
      <c r="S333" s="4">
        <v>0</v>
      </c>
      <c r="T333" s="4">
        <v>0</v>
      </c>
      <c r="U333" s="4">
        <f t="shared" si="64"/>
        <v>0</v>
      </c>
      <c r="V333" s="4">
        <v>0</v>
      </c>
      <c r="W333" s="49">
        <v>0</v>
      </c>
      <c r="X333" s="4">
        <v>2</v>
      </c>
      <c r="Y333" s="118" t="s">
        <v>25</v>
      </c>
      <c r="Z333" s="118" t="s">
        <v>30</v>
      </c>
      <c r="AA333" s="289">
        <v>0.33858300000000002</v>
      </c>
      <c r="AB333" s="81" t="str">
        <f t="shared" si="65"/>
        <v>AckA-prpp</v>
      </c>
    </row>
    <row r="334" spans="1:28" x14ac:dyDescent="0.3">
      <c r="A334" s="15" t="s">
        <v>8</v>
      </c>
      <c r="B334" s="265" t="s">
        <v>252</v>
      </c>
      <c r="C334" s="47">
        <v>-0.355471626023944</v>
      </c>
      <c r="D334" s="47">
        <v>-0.387801385170989</v>
      </c>
      <c r="E334" s="47">
        <v>-0.43516923285664799</v>
      </c>
      <c r="F334" s="47">
        <v>-0.265010524175123</v>
      </c>
      <c r="G334" s="47">
        <v>-0.265010524175123</v>
      </c>
      <c r="H334" s="287">
        <f t="shared" si="55"/>
        <v>0.265010524175123</v>
      </c>
      <c r="I334" s="4" t="b">
        <f t="shared" si="56"/>
        <v>0</v>
      </c>
      <c r="J334" s="4" t="b">
        <f t="shared" si="57"/>
        <v>0</v>
      </c>
      <c r="K334" s="26">
        <f t="shared" si="58"/>
        <v>0</v>
      </c>
      <c r="L334" s="4">
        <f t="shared" si="59"/>
        <v>0</v>
      </c>
      <c r="M334" s="26" t="str">
        <f t="shared" si="60"/>
        <v/>
      </c>
      <c r="N334" s="288">
        <v>0</v>
      </c>
      <c r="O334" s="4">
        <v>0</v>
      </c>
      <c r="P334" s="75">
        <f t="shared" si="61"/>
        <v>0</v>
      </c>
      <c r="Q334" s="75">
        <f t="shared" si="62"/>
        <v>0</v>
      </c>
      <c r="R334" s="75">
        <f t="shared" si="63"/>
        <v>0</v>
      </c>
      <c r="S334" s="4">
        <v>0</v>
      </c>
      <c r="T334" s="4">
        <v>0</v>
      </c>
      <c r="U334" s="4">
        <f t="shared" si="64"/>
        <v>0</v>
      </c>
      <c r="V334" s="4">
        <v>0</v>
      </c>
      <c r="W334" s="49">
        <v>0</v>
      </c>
      <c r="X334" s="4">
        <v>2</v>
      </c>
      <c r="Y334" s="118" t="s">
        <v>24</v>
      </c>
      <c r="Z334" s="118" t="s">
        <v>31</v>
      </c>
      <c r="AA334" s="289">
        <v>0.148649</v>
      </c>
      <c r="AB334" s="81" t="str">
        <f t="shared" si="65"/>
        <v>Eno-udpglcnac</v>
      </c>
    </row>
    <row r="335" spans="1:28" x14ac:dyDescent="0.3">
      <c r="A335" s="15" t="s">
        <v>1</v>
      </c>
      <c r="B335" s="265" t="s">
        <v>245</v>
      </c>
      <c r="C335" s="47">
        <v>-0.43882967236431197</v>
      </c>
      <c r="D335" s="47">
        <v>-0.42188595723893602</v>
      </c>
      <c r="E335" s="47">
        <v>-0.56732712731019896</v>
      </c>
      <c r="F335" s="47">
        <v>-0.262836696764431</v>
      </c>
      <c r="G335" s="47">
        <v>-0.262836696764431</v>
      </c>
      <c r="H335" s="287">
        <f t="shared" si="55"/>
        <v>0.262836696764431</v>
      </c>
      <c r="I335" s="4" t="b">
        <f t="shared" si="56"/>
        <v>0</v>
      </c>
      <c r="J335" s="4" t="b">
        <f t="shared" si="57"/>
        <v>0</v>
      </c>
      <c r="K335" s="26">
        <f t="shared" si="58"/>
        <v>0</v>
      </c>
      <c r="L335" s="4">
        <f t="shared" si="59"/>
        <v>0</v>
      </c>
      <c r="M335" s="26" t="str">
        <f t="shared" si="60"/>
        <v/>
      </c>
      <c r="N335" s="288">
        <v>0</v>
      </c>
      <c r="O335" s="4">
        <v>0</v>
      </c>
      <c r="P335" s="75">
        <f t="shared" si="61"/>
        <v>0</v>
      </c>
      <c r="Q335" s="75">
        <f t="shared" si="62"/>
        <v>0</v>
      </c>
      <c r="R335" s="75">
        <f t="shared" si="63"/>
        <v>0</v>
      </c>
      <c r="S335" s="4">
        <v>0</v>
      </c>
      <c r="T335" s="4">
        <v>0</v>
      </c>
      <c r="U335" s="4">
        <f t="shared" si="64"/>
        <v>0</v>
      </c>
      <c r="V335" s="4">
        <v>0</v>
      </c>
      <c r="W335" s="49">
        <v>0</v>
      </c>
      <c r="X335" s="4">
        <v>2</v>
      </c>
      <c r="Y335" s="118" t="s">
        <v>20</v>
      </c>
      <c r="Z335" s="118" t="s">
        <v>30</v>
      </c>
      <c r="AA335" s="289">
        <v>9.3022999999999995E-2</v>
      </c>
      <c r="AB335" s="81" t="str">
        <f t="shared" si="65"/>
        <v>MaeA-gluth-o</v>
      </c>
    </row>
    <row r="336" spans="1:28" x14ac:dyDescent="0.3">
      <c r="A336" s="15" t="s">
        <v>12</v>
      </c>
      <c r="B336" s="265" t="s">
        <v>76</v>
      </c>
      <c r="C336" s="47">
        <v>-0.33441453152258699</v>
      </c>
      <c r="D336" s="47">
        <v>-0.330738088505179</v>
      </c>
      <c r="E336" s="47">
        <v>-0.40654245963889102</v>
      </c>
      <c r="F336" s="47">
        <v>-0.25808303603485699</v>
      </c>
      <c r="G336" s="47">
        <v>-0.25808303603485699</v>
      </c>
      <c r="H336" s="287">
        <f t="shared" si="55"/>
        <v>0.25808303603485699</v>
      </c>
      <c r="I336" s="4" t="b">
        <f t="shared" si="56"/>
        <v>0</v>
      </c>
      <c r="J336" s="4" t="b">
        <f t="shared" si="57"/>
        <v>0</v>
      </c>
      <c r="K336" s="26">
        <f t="shared" si="58"/>
        <v>0</v>
      </c>
      <c r="L336" s="4">
        <f t="shared" si="59"/>
        <v>0</v>
      </c>
      <c r="M336" s="26" t="str">
        <f t="shared" si="60"/>
        <v/>
      </c>
      <c r="N336" s="288">
        <v>0</v>
      </c>
      <c r="O336" s="4">
        <v>0</v>
      </c>
      <c r="P336" s="75">
        <f t="shared" si="61"/>
        <v>0</v>
      </c>
      <c r="Q336" s="75">
        <f t="shared" si="62"/>
        <v>0</v>
      </c>
      <c r="R336" s="75">
        <f t="shared" si="63"/>
        <v>0</v>
      </c>
      <c r="S336" s="4">
        <v>0</v>
      </c>
      <c r="T336" s="4">
        <v>0</v>
      </c>
      <c r="U336" s="4">
        <f t="shared" si="64"/>
        <v>0</v>
      </c>
      <c r="V336" s="4">
        <v>0</v>
      </c>
      <c r="W336" s="49">
        <v>0</v>
      </c>
      <c r="X336" s="4">
        <v>2</v>
      </c>
      <c r="Y336" s="118" t="s">
        <v>25</v>
      </c>
      <c r="Z336" s="118" t="s">
        <v>30</v>
      </c>
      <c r="AA336" s="289">
        <v>3.3868000000000002E-2</v>
      </c>
      <c r="AB336" s="81" t="str">
        <f t="shared" si="65"/>
        <v>Pta-mal</v>
      </c>
    </row>
    <row r="337" spans="1:28" x14ac:dyDescent="0.3">
      <c r="A337" s="15" t="s">
        <v>114</v>
      </c>
      <c r="B337" s="265" t="s">
        <v>182</v>
      </c>
      <c r="C337" s="47">
        <v>-0.354286203350903</v>
      </c>
      <c r="D337" s="47">
        <v>-0.30412650524070101</v>
      </c>
      <c r="E337" s="47" t="s">
        <v>653</v>
      </c>
      <c r="F337" s="47">
        <v>-0.257308411317755</v>
      </c>
      <c r="G337" s="47">
        <v>-0.257308411317755</v>
      </c>
      <c r="H337" s="287">
        <f t="shared" si="55"/>
        <v>0.257308411317755</v>
      </c>
      <c r="I337" s="4" t="b">
        <f t="shared" si="56"/>
        <v>0</v>
      </c>
      <c r="J337" s="4" t="b">
        <f t="shared" si="57"/>
        <v>0</v>
      </c>
      <c r="K337" s="26">
        <f t="shared" si="58"/>
        <v>0</v>
      </c>
      <c r="L337" s="4">
        <f t="shared" si="59"/>
        <v>0</v>
      </c>
      <c r="M337" s="26" t="str">
        <f t="shared" si="60"/>
        <v/>
      </c>
      <c r="N337" s="288">
        <v>0</v>
      </c>
      <c r="O337" s="4">
        <v>0</v>
      </c>
      <c r="P337" s="75">
        <f t="shared" si="61"/>
        <v>0</v>
      </c>
      <c r="Q337" s="75">
        <f t="shared" si="62"/>
        <v>0</v>
      </c>
      <c r="R337" s="75">
        <f t="shared" si="63"/>
        <v>0</v>
      </c>
      <c r="S337" s="4">
        <v>0</v>
      </c>
      <c r="T337" s="4">
        <v>0</v>
      </c>
      <c r="U337" s="4">
        <f t="shared" si="64"/>
        <v>0</v>
      </c>
      <c r="V337" s="4">
        <v>0</v>
      </c>
      <c r="W337" s="49">
        <v>0</v>
      </c>
      <c r="X337" s="4">
        <v>2</v>
      </c>
      <c r="Y337" s="118" t="s">
        <v>25</v>
      </c>
      <c r="Z337" s="118" t="s">
        <v>30</v>
      </c>
      <c r="AA337" s="289">
        <v>0.23966899999999999</v>
      </c>
      <c r="AB337" s="81" t="str">
        <f t="shared" si="65"/>
        <v>AckA-cit</v>
      </c>
    </row>
    <row r="338" spans="1:28" x14ac:dyDescent="0.3">
      <c r="A338" s="15" t="s">
        <v>1</v>
      </c>
      <c r="B338" s="265" t="s">
        <v>275</v>
      </c>
      <c r="C338" s="47">
        <v>-0.27912165936836703</v>
      </c>
      <c r="D338" s="47">
        <v>-0.277164712709418</v>
      </c>
      <c r="E338" s="47">
        <v>-0.29710177837260399</v>
      </c>
      <c r="F338" s="47">
        <v>-0.253066893022793</v>
      </c>
      <c r="G338" s="47">
        <v>-0.253066893022793</v>
      </c>
      <c r="H338" s="287">
        <f t="shared" si="55"/>
        <v>0.253066893022793</v>
      </c>
      <c r="I338" s="4" t="b">
        <f t="shared" si="56"/>
        <v>0</v>
      </c>
      <c r="J338" s="4" t="b">
        <f t="shared" si="57"/>
        <v>0</v>
      </c>
      <c r="K338" s="26">
        <f t="shared" si="58"/>
        <v>0</v>
      </c>
      <c r="L338" s="4">
        <f t="shared" si="59"/>
        <v>0</v>
      </c>
      <c r="M338" s="26" t="str">
        <f t="shared" si="60"/>
        <v/>
      </c>
      <c r="N338" s="288">
        <v>0</v>
      </c>
      <c r="O338" s="4">
        <v>0</v>
      </c>
      <c r="P338" s="75">
        <f t="shared" si="61"/>
        <v>0</v>
      </c>
      <c r="Q338" s="75">
        <f t="shared" si="62"/>
        <v>0</v>
      </c>
      <c r="R338" s="75">
        <f t="shared" si="63"/>
        <v>0</v>
      </c>
      <c r="S338" s="4">
        <v>0</v>
      </c>
      <c r="T338" s="4">
        <v>0</v>
      </c>
      <c r="U338" s="4">
        <f t="shared" si="64"/>
        <v>0</v>
      </c>
      <c r="V338" s="4">
        <v>0</v>
      </c>
      <c r="W338" s="49">
        <v>0</v>
      </c>
      <c r="X338" s="4">
        <v>2</v>
      </c>
      <c r="Y338" s="118" t="s">
        <v>20</v>
      </c>
      <c r="Z338" s="118" t="s">
        <v>30</v>
      </c>
      <c r="AA338" s="289">
        <v>0.175258</v>
      </c>
      <c r="AB338" s="81" t="str">
        <f t="shared" si="65"/>
        <v>MaeA-glyc3p</v>
      </c>
    </row>
    <row r="339" spans="1:28" x14ac:dyDescent="0.3">
      <c r="A339" s="15" t="s">
        <v>114</v>
      </c>
      <c r="B339" s="265" t="s">
        <v>84</v>
      </c>
      <c r="C339" s="47">
        <v>-0.38531728141472299</v>
      </c>
      <c r="D339" s="47">
        <v>-0.418794677549503</v>
      </c>
      <c r="E339" s="47">
        <v>-0.52721931212551698</v>
      </c>
      <c r="F339" s="47">
        <v>-0.25284583574897701</v>
      </c>
      <c r="G339" s="47">
        <v>-0.25284583574897701</v>
      </c>
      <c r="H339" s="287">
        <f t="shared" si="55"/>
        <v>0.25284583574897701</v>
      </c>
      <c r="I339" s="4" t="b">
        <f t="shared" si="56"/>
        <v>0</v>
      </c>
      <c r="J339" s="4" t="b">
        <f t="shared" si="57"/>
        <v>0</v>
      </c>
      <c r="K339" s="26">
        <f t="shared" si="58"/>
        <v>0</v>
      </c>
      <c r="L339" s="4">
        <f t="shared" si="59"/>
        <v>0</v>
      </c>
      <c r="M339" s="26" t="str">
        <f t="shared" si="60"/>
        <v/>
      </c>
      <c r="N339" s="288">
        <v>0</v>
      </c>
      <c r="O339" s="4">
        <v>0</v>
      </c>
      <c r="P339" s="75">
        <f t="shared" si="61"/>
        <v>0</v>
      </c>
      <c r="Q339" s="75">
        <f t="shared" si="62"/>
        <v>0</v>
      </c>
      <c r="R339" s="75">
        <f t="shared" si="63"/>
        <v>0</v>
      </c>
      <c r="S339" s="4">
        <v>0</v>
      </c>
      <c r="T339" s="4">
        <v>0</v>
      </c>
      <c r="U339" s="4">
        <f t="shared" si="64"/>
        <v>0</v>
      </c>
      <c r="V339" s="4">
        <v>1</v>
      </c>
      <c r="W339" s="49">
        <v>0</v>
      </c>
      <c r="X339" s="4">
        <v>2</v>
      </c>
      <c r="Y339" s="118" t="s">
        <v>25</v>
      </c>
      <c r="Z339" s="118" t="s">
        <v>30</v>
      </c>
      <c r="AA339" s="289">
        <v>0.230769</v>
      </c>
      <c r="AB339" s="81" t="str">
        <f t="shared" si="65"/>
        <v>AckA-pep</v>
      </c>
    </row>
    <row r="340" spans="1:28" x14ac:dyDescent="0.3">
      <c r="A340" s="15" t="s">
        <v>5</v>
      </c>
      <c r="B340" s="265" t="s">
        <v>85</v>
      </c>
      <c r="C340" s="47">
        <v>-0.51036520748089498</v>
      </c>
      <c r="D340" s="47">
        <v>-0.33192648096779998</v>
      </c>
      <c r="E340" s="47">
        <v>-0.97096685696465801</v>
      </c>
      <c r="F340" s="47">
        <v>-0.25005058764111499</v>
      </c>
      <c r="G340" s="47">
        <v>-0.25005058764111499</v>
      </c>
      <c r="H340" s="287">
        <f t="shared" si="55"/>
        <v>0.25005058764111499</v>
      </c>
      <c r="I340" s="4" t="b">
        <f t="shared" si="56"/>
        <v>0</v>
      </c>
      <c r="J340" s="4" t="b">
        <f t="shared" si="57"/>
        <v>0</v>
      </c>
      <c r="K340" s="26">
        <f t="shared" si="58"/>
        <v>0</v>
      </c>
      <c r="L340" s="4">
        <f t="shared" si="59"/>
        <v>0</v>
      </c>
      <c r="M340" s="26" t="str">
        <f t="shared" si="60"/>
        <v/>
      </c>
      <c r="N340" s="288">
        <v>0</v>
      </c>
      <c r="O340" s="4">
        <v>0</v>
      </c>
      <c r="P340" s="75">
        <f t="shared" si="61"/>
        <v>0</v>
      </c>
      <c r="Q340" s="75">
        <f t="shared" si="62"/>
        <v>0</v>
      </c>
      <c r="R340" s="75">
        <f t="shared" si="63"/>
        <v>0</v>
      </c>
      <c r="S340" s="4">
        <v>0</v>
      </c>
      <c r="T340" s="4">
        <v>0</v>
      </c>
      <c r="U340" s="4">
        <f t="shared" si="64"/>
        <v>0</v>
      </c>
      <c r="V340" s="4">
        <v>0</v>
      </c>
      <c r="W340" s="49">
        <v>0</v>
      </c>
      <c r="X340" s="4">
        <v>3</v>
      </c>
      <c r="Y340" s="118" t="s">
        <v>23</v>
      </c>
      <c r="Z340" s="118" t="s">
        <v>30</v>
      </c>
      <c r="AA340" s="289">
        <v>0.57370500000000002</v>
      </c>
      <c r="AB340" s="81" t="str">
        <f t="shared" si="65"/>
        <v>AceB-adp</v>
      </c>
    </row>
    <row r="341" spans="1:28" x14ac:dyDescent="0.3">
      <c r="A341" s="15" t="s">
        <v>1</v>
      </c>
      <c r="B341" s="265" t="s">
        <v>239</v>
      </c>
      <c r="C341" s="47">
        <v>-0.50439469312178098</v>
      </c>
      <c r="D341" s="47">
        <v>-0.53699741536225198</v>
      </c>
      <c r="E341" s="47">
        <v>-0.80218962480120104</v>
      </c>
      <c r="F341" s="47">
        <v>-0.24777042140276201</v>
      </c>
      <c r="G341" s="47">
        <v>-0.24777042140276201</v>
      </c>
      <c r="H341" s="287">
        <f t="shared" si="55"/>
        <v>0.24777042140276201</v>
      </c>
      <c r="I341" s="4" t="b">
        <f t="shared" si="56"/>
        <v>0</v>
      </c>
      <c r="J341" s="4" t="b">
        <f t="shared" si="57"/>
        <v>0</v>
      </c>
      <c r="K341" s="26">
        <f t="shared" si="58"/>
        <v>0</v>
      </c>
      <c r="L341" s="4">
        <f t="shared" si="59"/>
        <v>0</v>
      </c>
      <c r="M341" s="26" t="str">
        <f t="shared" si="60"/>
        <v/>
      </c>
      <c r="N341" s="288">
        <v>0</v>
      </c>
      <c r="O341" s="4">
        <v>0</v>
      </c>
      <c r="P341" s="75">
        <f t="shared" si="61"/>
        <v>1</v>
      </c>
      <c r="Q341" s="75">
        <f t="shared" si="62"/>
        <v>0</v>
      </c>
      <c r="R341" s="75">
        <f t="shared" si="63"/>
        <v>0</v>
      </c>
      <c r="S341" s="4">
        <v>1</v>
      </c>
      <c r="T341" s="4">
        <v>1</v>
      </c>
      <c r="U341" s="4">
        <f t="shared" si="64"/>
        <v>1</v>
      </c>
      <c r="V341" s="4">
        <v>0</v>
      </c>
      <c r="W341" s="49">
        <v>0</v>
      </c>
      <c r="X341" s="4">
        <v>2</v>
      </c>
      <c r="Y341" s="118" t="s">
        <v>20</v>
      </c>
      <c r="Z341" s="118" t="s">
        <v>30</v>
      </c>
      <c r="AA341" s="289">
        <v>0.77777799999999997</v>
      </c>
      <c r="AB341" s="81" t="str">
        <f t="shared" si="65"/>
        <v>MaeA-asp</v>
      </c>
    </row>
    <row r="342" spans="1:28" x14ac:dyDescent="0.3">
      <c r="A342" s="15" t="s">
        <v>106</v>
      </c>
      <c r="B342" s="265" t="s">
        <v>79</v>
      </c>
      <c r="C342" s="47">
        <v>-0.41380591565735497</v>
      </c>
      <c r="D342" s="47">
        <v>-0.35034768752032802</v>
      </c>
      <c r="E342" s="47">
        <v>-0.634417366297646</v>
      </c>
      <c r="F342" s="47">
        <v>-0.24602801937490701</v>
      </c>
      <c r="G342" s="47">
        <v>-0.24602801937490701</v>
      </c>
      <c r="H342" s="287">
        <f t="shared" si="55"/>
        <v>0.24602801937490701</v>
      </c>
      <c r="I342" s="4" t="b">
        <f t="shared" si="56"/>
        <v>0</v>
      </c>
      <c r="J342" s="4" t="b">
        <f t="shared" si="57"/>
        <v>0</v>
      </c>
      <c r="K342" s="26">
        <f t="shared" si="58"/>
        <v>0</v>
      </c>
      <c r="L342" s="4">
        <f t="shared" si="59"/>
        <v>0</v>
      </c>
      <c r="M342" s="26" t="str">
        <f t="shared" si="60"/>
        <v/>
      </c>
      <c r="N342" s="288">
        <v>0</v>
      </c>
      <c r="O342" s="4">
        <v>0</v>
      </c>
      <c r="P342" s="75">
        <f t="shared" si="61"/>
        <v>0</v>
      </c>
      <c r="Q342" s="75">
        <f t="shared" si="62"/>
        <v>0</v>
      </c>
      <c r="R342" s="75">
        <f t="shared" si="63"/>
        <v>0</v>
      </c>
      <c r="S342" s="4">
        <v>0</v>
      </c>
      <c r="T342" s="4">
        <v>0</v>
      </c>
      <c r="U342" s="4">
        <f t="shared" si="64"/>
        <v>0</v>
      </c>
      <c r="V342" s="4">
        <v>0</v>
      </c>
      <c r="W342" s="49">
        <v>0</v>
      </c>
      <c r="X342" s="4">
        <v>3</v>
      </c>
      <c r="Y342" s="118" t="s">
        <v>19</v>
      </c>
      <c r="Z342" s="118" t="s">
        <v>30</v>
      </c>
      <c r="AA342" s="289">
        <v>0.55470200000000003</v>
      </c>
      <c r="AB342" s="81" t="str">
        <f t="shared" si="65"/>
        <v>Acs-nadh</v>
      </c>
    </row>
    <row r="343" spans="1:28" x14ac:dyDescent="0.3">
      <c r="A343" s="15" t="s">
        <v>12</v>
      </c>
      <c r="B343" s="265" t="s">
        <v>301</v>
      </c>
      <c r="C343" s="47">
        <v>-0.25775634592406299</v>
      </c>
      <c r="D343" s="47">
        <v>-0.25598603098835498</v>
      </c>
      <c r="E343" s="47">
        <v>-0.266440388625521</v>
      </c>
      <c r="F343" s="47">
        <v>-0.245606885208355</v>
      </c>
      <c r="G343" s="47">
        <v>-0.245606885208355</v>
      </c>
      <c r="H343" s="287">
        <f t="shared" si="55"/>
        <v>0.245606885208355</v>
      </c>
      <c r="I343" s="4" t="b">
        <f t="shared" si="56"/>
        <v>0</v>
      </c>
      <c r="J343" s="4" t="b">
        <f t="shared" si="57"/>
        <v>0</v>
      </c>
      <c r="K343" s="26">
        <f t="shared" si="58"/>
        <v>0</v>
      </c>
      <c r="L343" s="4">
        <f t="shared" si="59"/>
        <v>0</v>
      </c>
      <c r="M343" s="26" t="str">
        <f t="shared" si="60"/>
        <v/>
      </c>
      <c r="N343" s="288">
        <v>0</v>
      </c>
      <c r="O343" s="4">
        <v>0</v>
      </c>
      <c r="P343" s="75">
        <f t="shared" si="61"/>
        <v>0</v>
      </c>
      <c r="Q343" s="75">
        <f t="shared" si="62"/>
        <v>0</v>
      </c>
      <c r="R343" s="75">
        <f t="shared" si="63"/>
        <v>0</v>
      </c>
      <c r="S343" s="4">
        <v>0</v>
      </c>
      <c r="T343" s="4">
        <v>0</v>
      </c>
      <c r="U343" s="4">
        <f t="shared" si="64"/>
        <v>0</v>
      </c>
      <c r="V343" s="4">
        <v>0</v>
      </c>
      <c r="W343" s="49">
        <v>0</v>
      </c>
      <c r="X343" s="4">
        <v>2</v>
      </c>
      <c r="Y343" s="118" t="s">
        <v>25</v>
      </c>
      <c r="Z343" s="118" t="s">
        <v>30</v>
      </c>
      <c r="AA343" s="289">
        <v>3.125E-2</v>
      </c>
      <c r="AB343" s="81" t="str">
        <f t="shared" si="65"/>
        <v>Pta-cystath</v>
      </c>
    </row>
    <row r="344" spans="1:28" x14ac:dyDescent="0.3">
      <c r="A344" s="15" t="s">
        <v>10</v>
      </c>
      <c r="B344" s="265" t="s">
        <v>85</v>
      </c>
      <c r="C344" s="47">
        <v>-0.38917180046466499</v>
      </c>
      <c r="D344" s="47">
        <v>-0.45445925022596501</v>
      </c>
      <c r="E344" s="47">
        <v>-0.59863992920478204</v>
      </c>
      <c r="F344" s="47">
        <v>-0.24476473599225099</v>
      </c>
      <c r="G344" s="47">
        <v>-0.24476473599225099</v>
      </c>
      <c r="H344" s="287">
        <f t="shared" si="55"/>
        <v>0.24476473599225099</v>
      </c>
      <c r="I344" s="4" t="b">
        <f t="shared" si="56"/>
        <v>0</v>
      </c>
      <c r="J344" s="4" t="b">
        <f t="shared" si="57"/>
        <v>0</v>
      </c>
      <c r="K344" s="26">
        <f t="shared" si="58"/>
        <v>0</v>
      </c>
      <c r="L344" s="4">
        <f t="shared" si="59"/>
        <v>0</v>
      </c>
      <c r="M344" s="26" t="str">
        <f t="shared" si="60"/>
        <v/>
      </c>
      <c r="N344" s="288">
        <v>0</v>
      </c>
      <c r="O344" s="4">
        <v>0</v>
      </c>
      <c r="P344" s="75">
        <f t="shared" si="61"/>
        <v>0</v>
      </c>
      <c r="Q344" s="75">
        <f t="shared" si="62"/>
        <v>0</v>
      </c>
      <c r="R344" s="75">
        <f t="shared" si="63"/>
        <v>0</v>
      </c>
      <c r="S344" s="4">
        <v>0</v>
      </c>
      <c r="T344" s="4">
        <v>0</v>
      </c>
      <c r="U344" s="4">
        <f t="shared" si="64"/>
        <v>0</v>
      </c>
      <c r="V344" s="4">
        <v>0</v>
      </c>
      <c r="W344" s="49">
        <v>0</v>
      </c>
      <c r="X344" s="4">
        <v>1</v>
      </c>
      <c r="Y344" s="118" t="s">
        <v>22</v>
      </c>
      <c r="Z344" s="118" t="s">
        <v>31</v>
      </c>
      <c r="AA344" s="289">
        <v>0.275362</v>
      </c>
      <c r="AB344" s="81" t="str">
        <f t="shared" si="65"/>
        <v>Eda-adp</v>
      </c>
    </row>
    <row r="345" spans="1:28" x14ac:dyDescent="0.3">
      <c r="A345" s="15" t="s">
        <v>13</v>
      </c>
      <c r="B345" s="265" t="s">
        <v>110</v>
      </c>
      <c r="C345" s="47">
        <v>-0.32710366135019597</v>
      </c>
      <c r="D345" s="47">
        <v>-0.30156725975516602</v>
      </c>
      <c r="E345" s="47">
        <v>-0.35455655991359503</v>
      </c>
      <c r="F345" s="47">
        <v>-0.24450789296254999</v>
      </c>
      <c r="G345" s="47">
        <v>-0.24450789296254999</v>
      </c>
      <c r="H345" s="287">
        <f t="shared" si="55"/>
        <v>0.24450789296254999</v>
      </c>
      <c r="I345" s="4" t="b">
        <f t="shared" si="56"/>
        <v>0</v>
      </c>
      <c r="J345" s="4" t="b">
        <f t="shared" si="57"/>
        <v>0</v>
      </c>
      <c r="K345" s="26">
        <f t="shared" si="58"/>
        <v>0</v>
      </c>
      <c r="L345" s="4">
        <f t="shared" si="59"/>
        <v>0</v>
      </c>
      <c r="M345" s="26" t="str">
        <f t="shared" si="60"/>
        <v/>
      </c>
      <c r="N345" s="288">
        <v>0</v>
      </c>
      <c r="O345" s="4">
        <v>0</v>
      </c>
      <c r="P345" s="75">
        <f t="shared" si="61"/>
        <v>0</v>
      </c>
      <c r="Q345" s="75">
        <f t="shared" si="62"/>
        <v>0</v>
      </c>
      <c r="R345" s="75">
        <f t="shared" si="63"/>
        <v>0</v>
      </c>
      <c r="S345" s="4">
        <v>0</v>
      </c>
      <c r="T345" s="4">
        <v>0</v>
      </c>
      <c r="U345" s="4">
        <f t="shared" si="64"/>
        <v>0</v>
      </c>
      <c r="V345" s="4">
        <v>0</v>
      </c>
      <c r="W345" s="49">
        <v>0</v>
      </c>
      <c r="X345" s="4">
        <v>2</v>
      </c>
      <c r="Y345" s="118" t="s">
        <v>26</v>
      </c>
      <c r="Z345" s="118" t="s">
        <v>31</v>
      </c>
      <c r="AA345" s="289">
        <v>0</v>
      </c>
      <c r="AB345" s="81" t="str">
        <f t="shared" si="65"/>
        <v>AceA-amp</v>
      </c>
    </row>
    <row r="346" spans="1:28" x14ac:dyDescent="0.3">
      <c r="A346" s="15" t="s">
        <v>12</v>
      </c>
      <c r="B346" s="265" t="s">
        <v>105</v>
      </c>
      <c r="C346" s="47">
        <v>-0.25745656270303602</v>
      </c>
      <c r="D346" s="47">
        <v>-0.25895862595098101</v>
      </c>
      <c r="E346" s="47">
        <v>-0.26974310216847602</v>
      </c>
      <c r="F346" s="47">
        <v>-0.24193512927265201</v>
      </c>
      <c r="G346" s="47">
        <v>-0.24193512927265201</v>
      </c>
      <c r="H346" s="287">
        <f t="shared" si="55"/>
        <v>0.24193512927265201</v>
      </c>
      <c r="I346" s="4" t="b">
        <f t="shared" si="56"/>
        <v>0</v>
      </c>
      <c r="J346" s="4" t="b">
        <f t="shared" si="57"/>
        <v>0</v>
      </c>
      <c r="K346" s="26">
        <f t="shared" si="58"/>
        <v>0</v>
      </c>
      <c r="L346" s="4">
        <f t="shared" si="59"/>
        <v>0</v>
      </c>
      <c r="M346" s="26" t="str">
        <f t="shared" si="60"/>
        <v/>
      </c>
      <c r="N346" s="288">
        <v>0</v>
      </c>
      <c r="O346" s="4">
        <v>0</v>
      </c>
      <c r="P346" s="75">
        <f t="shared" si="61"/>
        <v>0</v>
      </c>
      <c r="Q346" s="75">
        <f t="shared" si="62"/>
        <v>0</v>
      </c>
      <c r="R346" s="75">
        <f t="shared" si="63"/>
        <v>0</v>
      </c>
      <c r="S346" s="4">
        <v>0</v>
      </c>
      <c r="T346" s="4">
        <v>0</v>
      </c>
      <c r="U346" s="4">
        <f t="shared" si="64"/>
        <v>0</v>
      </c>
      <c r="V346" s="4">
        <v>0</v>
      </c>
      <c r="W346" s="49">
        <v>0</v>
      </c>
      <c r="X346" s="4">
        <v>2</v>
      </c>
      <c r="Y346" s="118" t="s">
        <v>25</v>
      </c>
      <c r="Z346" s="118" t="s">
        <v>30</v>
      </c>
      <c r="AA346" s="289">
        <v>0.214286</v>
      </c>
      <c r="AB346" s="81" t="str">
        <f t="shared" si="65"/>
        <v>Pta-2pg</v>
      </c>
    </row>
    <row r="347" spans="1:28" x14ac:dyDescent="0.3">
      <c r="A347" s="15" t="s">
        <v>13</v>
      </c>
      <c r="B347" s="265" t="s">
        <v>182</v>
      </c>
      <c r="C347" s="47">
        <v>-0.33665168095463099</v>
      </c>
      <c r="D347" s="47">
        <v>-0.34152531051589502</v>
      </c>
      <c r="E347" s="47">
        <v>-0.43157524671715097</v>
      </c>
      <c r="F347" s="47">
        <v>-0.23868939358253899</v>
      </c>
      <c r="G347" s="47">
        <v>-0.23868939358253899</v>
      </c>
      <c r="H347" s="287">
        <f t="shared" si="55"/>
        <v>0.23868939358253899</v>
      </c>
      <c r="I347" s="4" t="b">
        <f t="shared" si="56"/>
        <v>0</v>
      </c>
      <c r="J347" s="4" t="b">
        <f t="shared" si="57"/>
        <v>0</v>
      </c>
      <c r="K347" s="26">
        <f t="shared" si="58"/>
        <v>0</v>
      </c>
      <c r="L347" s="4">
        <f t="shared" si="59"/>
        <v>0</v>
      </c>
      <c r="M347" s="26" t="str">
        <f t="shared" si="60"/>
        <v/>
      </c>
      <c r="N347" s="288">
        <v>0</v>
      </c>
      <c r="O347" s="4">
        <v>0</v>
      </c>
      <c r="P347" s="75">
        <f t="shared" si="61"/>
        <v>0</v>
      </c>
      <c r="Q347" s="75">
        <f t="shared" si="62"/>
        <v>0</v>
      </c>
      <c r="R347" s="75">
        <f t="shared" si="63"/>
        <v>0</v>
      </c>
      <c r="S347" s="4">
        <v>0</v>
      </c>
      <c r="T347" s="4">
        <v>0</v>
      </c>
      <c r="U347" s="4">
        <f t="shared" si="64"/>
        <v>0</v>
      </c>
      <c r="V347" s="4">
        <v>0</v>
      </c>
      <c r="W347" s="49">
        <v>0</v>
      </c>
      <c r="X347" s="4">
        <v>2</v>
      </c>
      <c r="Y347" s="118" t="s">
        <v>26</v>
      </c>
      <c r="Z347" s="118" t="s">
        <v>31</v>
      </c>
      <c r="AA347" s="289">
        <v>0.81818199999999996</v>
      </c>
      <c r="AB347" s="81" t="str">
        <f t="shared" si="65"/>
        <v>AceA-cit</v>
      </c>
    </row>
    <row r="348" spans="1:28" x14ac:dyDescent="0.3">
      <c r="A348" s="15" t="s">
        <v>10</v>
      </c>
      <c r="B348" s="265" t="s">
        <v>126</v>
      </c>
      <c r="C348" s="47">
        <v>-0.47304165562688799</v>
      </c>
      <c r="D348" s="47">
        <v>-0.49581706973402101</v>
      </c>
      <c r="E348" s="47">
        <v>-0.70699423872807099</v>
      </c>
      <c r="F348" s="47">
        <v>-0.23795163012201501</v>
      </c>
      <c r="G348" s="47">
        <v>-0.23795163012201501</v>
      </c>
      <c r="H348" s="287">
        <f t="shared" si="55"/>
        <v>0.23795163012201501</v>
      </c>
      <c r="I348" s="4" t="b">
        <f t="shared" si="56"/>
        <v>0</v>
      </c>
      <c r="J348" s="4" t="b">
        <f t="shared" si="57"/>
        <v>0</v>
      </c>
      <c r="K348" s="26">
        <f t="shared" si="58"/>
        <v>0</v>
      </c>
      <c r="L348" s="4">
        <f t="shared" si="59"/>
        <v>0</v>
      </c>
      <c r="M348" s="26" t="str">
        <f t="shared" si="60"/>
        <v/>
      </c>
      <c r="N348" s="288">
        <v>0</v>
      </c>
      <c r="O348" s="4">
        <v>0</v>
      </c>
      <c r="P348" s="75">
        <f t="shared" si="61"/>
        <v>0</v>
      </c>
      <c r="Q348" s="75">
        <f t="shared" si="62"/>
        <v>0</v>
      </c>
      <c r="R348" s="75">
        <f t="shared" si="63"/>
        <v>0</v>
      </c>
      <c r="S348" s="4">
        <v>0</v>
      </c>
      <c r="T348" s="4">
        <v>0</v>
      </c>
      <c r="U348" s="4">
        <f t="shared" si="64"/>
        <v>0</v>
      </c>
      <c r="V348" s="4">
        <v>0</v>
      </c>
      <c r="W348" s="49">
        <v>0</v>
      </c>
      <c r="X348" s="4">
        <v>1</v>
      </c>
      <c r="Y348" s="118" t="s">
        <v>22</v>
      </c>
      <c r="Z348" s="118" t="s">
        <v>31</v>
      </c>
      <c r="AA348" s="289">
        <v>0.448598</v>
      </c>
      <c r="AB348" s="81" t="str">
        <f t="shared" si="65"/>
        <v>Eda-f6p</v>
      </c>
    </row>
    <row r="349" spans="1:28" x14ac:dyDescent="0.3">
      <c r="A349" s="15" t="s">
        <v>6</v>
      </c>
      <c r="B349" s="265" t="s">
        <v>212</v>
      </c>
      <c r="C349" s="47">
        <v>-0.32076106434899798</v>
      </c>
      <c r="D349" s="47">
        <v>-0.30391185374573199</v>
      </c>
      <c r="E349" s="47">
        <v>-0.39786231157390001</v>
      </c>
      <c r="F349" s="47">
        <v>-0.23661828305683899</v>
      </c>
      <c r="G349" s="47">
        <v>-0.23661828305683899</v>
      </c>
      <c r="H349" s="287">
        <f t="shared" si="55"/>
        <v>0.23661828305683899</v>
      </c>
      <c r="I349" s="4" t="b">
        <f t="shared" si="56"/>
        <v>0</v>
      </c>
      <c r="J349" s="4" t="b">
        <f t="shared" si="57"/>
        <v>0</v>
      </c>
      <c r="K349" s="26">
        <f t="shared" si="58"/>
        <v>0</v>
      </c>
      <c r="L349" s="4">
        <f t="shared" si="59"/>
        <v>0</v>
      </c>
      <c r="M349" s="26" t="str">
        <f t="shared" si="60"/>
        <v/>
      </c>
      <c r="N349" s="288">
        <v>0</v>
      </c>
      <c r="O349" s="4">
        <v>0</v>
      </c>
      <c r="P349" s="75">
        <f t="shared" si="61"/>
        <v>0</v>
      </c>
      <c r="Q349" s="75">
        <f t="shared" si="62"/>
        <v>0</v>
      </c>
      <c r="R349" s="75">
        <f t="shared" si="63"/>
        <v>0</v>
      </c>
      <c r="S349" s="4">
        <v>0</v>
      </c>
      <c r="T349" s="4">
        <v>0</v>
      </c>
      <c r="U349" s="4">
        <f t="shared" si="64"/>
        <v>0</v>
      </c>
      <c r="V349" s="4">
        <v>0</v>
      </c>
      <c r="W349" s="49">
        <v>0</v>
      </c>
      <c r="X349" s="4">
        <v>3</v>
      </c>
      <c r="Y349" s="118" t="s">
        <v>23</v>
      </c>
      <c r="Z349" s="118" t="s">
        <v>30</v>
      </c>
      <c r="AA349" s="289">
        <v>0.369863</v>
      </c>
      <c r="AB349" s="81" t="str">
        <f t="shared" si="65"/>
        <v>GltA-utp</v>
      </c>
    </row>
    <row r="350" spans="1:28" x14ac:dyDescent="0.3">
      <c r="A350" s="15" t="s">
        <v>114</v>
      </c>
      <c r="B350" s="265" t="s">
        <v>175</v>
      </c>
      <c r="C350" s="47">
        <v>-0.34671616139151401</v>
      </c>
      <c r="D350" s="47">
        <v>-0.343883886540015</v>
      </c>
      <c r="E350" s="47">
        <v>-0.44700560172295001</v>
      </c>
      <c r="F350" s="47">
        <v>-0.23613811543854199</v>
      </c>
      <c r="G350" s="47">
        <v>-0.23613811543854199</v>
      </c>
      <c r="H350" s="287">
        <f t="shared" si="55"/>
        <v>0.23613811543854199</v>
      </c>
      <c r="I350" s="4" t="b">
        <f t="shared" si="56"/>
        <v>0</v>
      </c>
      <c r="J350" s="4" t="b">
        <f t="shared" si="57"/>
        <v>0</v>
      </c>
      <c r="K350" s="26">
        <f t="shared" si="58"/>
        <v>0</v>
      </c>
      <c r="L350" s="4">
        <f t="shared" si="59"/>
        <v>0</v>
      </c>
      <c r="M350" s="26" t="str">
        <f t="shared" si="60"/>
        <v/>
      </c>
      <c r="N350" s="288">
        <v>0</v>
      </c>
      <c r="O350" s="4">
        <v>0</v>
      </c>
      <c r="P350" s="75">
        <f t="shared" si="61"/>
        <v>0</v>
      </c>
      <c r="Q350" s="75">
        <f t="shared" si="62"/>
        <v>0</v>
      </c>
      <c r="R350" s="75">
        <f t="shared" si="63"/>
        <v>0</v>
      </c>
      <c r="S350" s="4">
        <v>0</v>
      </c>
      <c r="T350" s="4">
        <v>0</v>
      </c>
      <c r="U350" s="4">
        <f t="shared" si="64"/>
        <v>0</v>
      </c>
      <c r="V350" s="4">
        <v>0</v>
      </c>
      <c r="W350" s="49">
        <v>0</v>
      </c>
      <c r="X350" s="4">
        <v>2</v>
      </c>
      <c r="Y350" s="118" t="s">
        <v>25</v>
      </c>
      <c r="Z350" s="118" t="s">
        <v>30</v>
      </c>
      <c r="AA350" s="289">
        <v>0.42857099999999998</v>
      </c>
      <c r="AB350" s="81" t="str">
        <f t="shared" si="65"/>
        <v>AckA-r5p</v>
      </c>
    </row>
    <row r="351" spans="1:28" x14ac:dyDescent="0.3">
      <c r="A351" s="15" t="s">
        <v>106</v>
      </c>
      <c r="B351" s="265" t="s">
        <v>126</v>
      </c>
      <c r="C351" s="47">
        <v>-0.37291568586562701</v>
      </c>
      <c r="D351" s="47">
        <v>-0.39124603289592602</v>
      </c>
      <c r="E351" s="47">
        <v>-0.48900838261478902</v>
      </c>
      <c r="F351" s="47">
        <v>-0.23593842148602601</v>
      </c>
      <c r="G351" s="47">
        <v>-0.23593842148602601</v>
      </c>
      <c r="H351" s="287">
        <f t="shared" si="55"/>
        <v>0.23593842148602601</v>
      </c>
      <c r="I351" s="4" t="b">
        <f t="shared" si="56"/>
        <v>0</v>
      </c>
      <c r="J351" s="4" t="b">
        <f t="shared" si="57"/>
        <v>0</v>
      </c>
      <c r="K351" s="26">
        <f t="shared" si="58"/>
        <v>0</v>
      </c>
      <c r="L351" s="4">
        <f t="shared" si="59"/>
        <v>0</v>
      </c>
      <c r="M351" s="26" t="str">
        <f t="shared" si="60"/>
        <v/>
      </c>
      <c r="N351" s="288">
        <v>0</v>
      </c>
      <c r="O351" s="4">
        <v>0</v>
      </c>
      <c r="P351" s="75">
        <f t="shared" si="61"/>
        <v>0</v>
      </c>
      <c r="Q351" s="75">
        <f t="shared" si="62"/>
        <v>0</v>
      </c>
      <c r="R351" s="75">
        <f t="shared" si="63"/>
        <v>0</v>
      </c>
      <c r="S351" s="4">
        <v>0</v>
      </c>
      <c r="T351" s="4">
        <v>0</v>
      </c>
      <c r="U351" s="4">
        <f t="shared" si="64"/>
        <v>0</v>
      </c>
      <c r="V351" s="4">
        <v>0</v>
      </c>
      <c r="W351" s="49">
        <v>0</v>
      </c>
      <c r="X351" s="4">
        <v>3</v>
      </c>
      <c r="Y351" s="118" t="s">
        <v>19</v>
      </c>
      <c r="Z351" s="118" t="s">
        <v>30</v>
      </c>
      <c r="AA351" s="289">
        <v>0.453901</v>
      </c>
      <c r="AB351" s="81" t="str">
        <f t="shared" si="65"/>
        <v>Acs-f6p</v>
      </c>
    </row>
    <row r="352" spans="1:28" x14ac:dyDescent="0.3">
      <c r="A352" s="15" t="s">
        <v>6</v>
      </c>
      <c r="B352" s="265" t="s">
        <v>68</v>
      </c>
      <c r="C352" s="47">
        <v>-0.30248989625730099</v>
      </c>
      <c r="D352" s="47">
        <v>-0.27838394697809199</v>
      </c>
      <c r="E352" s="47">
        <v>-0.64023370492188103</v>
      </c>
      <c r="F352" s="47">
        <v>-0.23589372143954501</v>
      </c>
      <c r="G352" s="47">
        <v>-0.23589372143954501</v>
      </c>
      <c r="H352" s="287">
        <f t="shared" si="55"/>
        <v>0.23589372143954501</v>
      </c>
      <c r="I352" s="4" t="b">
        <f t="shared" si="56"/>
        <v>0</v>
      </c>
      <c r="J352" s="4" t="b">
        <f t="shared" si="57"/>
        <v>0</v>
      </c>
      <c r="K352" s="26">
        <f t="shared" si="58"/>
        <v>0</v>
      </c>
      <c r="L352" s="4">
        <f t="shared" si="59"/>
        <v>0</v>
      </c>
      <c r="M352" s="26" t="str">
        <f t="shared" si="60"/>
        <v/>
      </c>
      <c r="N352" s="288">
        <v>0</v>
      </c>
      <c r="O352" s="4">
        <v>0</v>
      </c>
      <c r="P352" s="75">
        <f t="shared" si="61"/>
        <v>0</v>
      </c>
      <c r="Q352" s="75">
        <f t="shared" si="62"/>
        <v>0</v>
      </c>
      <c r="R352" s="75">
        <f t="shared" si="63"/>
        <v>0</v>
      </c>
      <c r="S352" s="4">
        <v>0</v>
      </c>
      <c r="T352" s="4">
        <v>0</v>
      </c>
      <c r="U352" s="4">
        <f t="shared" si="64"/>
        <v>0</v>
      </c>
      <c r="V352" s="4">
        <v>0</v>
      </c>
      <c r="W352" s="49">
        <v>0</v>
      </c>
      <c r="X352" s="4">
        <v>3</v>
      </c>
      <c r="Y352" s="118" t="s">
        <v>23</v>
      </c>
      <c r="Z352" s="118" t="s">
        <v>30</v>
      </c>
      <c r="AA352" s="289">
        <v>0.46974100000000002</v>
      </c>
      <c r="AB352" s="81" t="str">
        <f t="shared" si="65"/>
        <v>GltA-nadph</v>
      </c>
    </row>
    <row r="353" spans="1:28" x14ac:dyDescent="0.3">
      <c r="A353" s="15" t="s">
        <v>5</v>
      </c>
      <c r="B353" s="265" t="s">
        <v>182</v>
      </c>
      <c r="C353" s="47">
        <v>-0.41205666007799602</v>
      </c>
      <c r="D353" s="47">
        <v>-0.40531648398352199</v>
      </c>
      <c r="E353" s="47">
        <v>-0.61093776782867504</v>
      </c>
      <c r="F353" s="47">
        <v>-0.235699676018057</v>
      </c>
      <c r="G353" s="47">
        <v>-0.235699676018057</v>
      </c>
      <c r="H353" s="287">
        <f t="shared" si="55"/>
        <v>0.235699676018057</v>
      </c>
      <c r="I353" s="4" t="b">
        <f t="shared" si="56"/>
        <v>0</v>
      </c>
      <c r="J353" s="4" t="b">
        <f t="shared" si="57"/>
        <v>0</v>
      </c>
      <c r="K353" s="26">
        <f t="shared" si="58"/>
        <v>0</v>
      </c>
      <c r="L353" s="4">
        <f t="shared" si="59"/>
        <v>0</v>
      </c>
      <c r="M353" s="26" t="str">
        <f t="shared" si="60"/>
        <v/>
      </c>
      <c r="N353" s="288">
        <v>0</v>
      </c>
      <c r="O353" s="4">
        <v>0</v>
      </c>
      <c r="P353" s="75">
        <f t="shared" si="61"/>
        <v>0</v>
      </c>
      <c r="Q353" s="75">
        <f t="shared" si="62"/>
        <v>0</v>
      </c>
      <c r="R353" s="75">
        <f t="shared" si="63"/>
        <v>0</v>
      </c>
      <c r="S353" s="4">
        <v>0</v>
      </c>
      <c r="T353" s="4">
        <v>0</v>
      </c>
      <c r="U353" s="4">
        <f t="shared" si="64"/>
        <v>0</v>
      </c>
      <c r="V353" s="4">
        <v>0</v>
      </c>
      <c r="W353" s="49">
        <v>0</v>
      </c>
      <c r="X353" s="4">
        <v>3</v>
      </c>
      <c r="Y353" s="118" t="s">
        <v>23</v>
      </c>
      <c r="Z353" s="118" t="s">
        <v>30</v>
      </c>
      <c r="AA353" s="289">
        <v>0.65289299999999995</v>
      </c>
      <c r="AB353" s="81" t="str">
        <f t="shared" si="65"/>
        <v>AceB-cit</v>
      </c>
    </row>
    <row r="354" spans="1:28" x14ac:dyDescent="0.3">
      <c r="A354" s="15" t="s">
        <v>6</v>
      </c>
      <c r="B354" s="265" t="s">
        <v>243</v>
      </c>
      <c r="C354" s="47">
        <v>-0.41424511792582602</v>
      </c>
      <c r="D354" s="47">
        <v>-0.44987680357475501</v>
      </c>
      <c r="E354" s="47">
        <v>-0.55042671022226797</v>
      </c>
      <c r="F354" s="47">
        <v>-0.23541784592352799</v>
      </c>
      <c r="G354" s="47">
        <v>-0.23541784592352799</v>
      </c>
      <c r="H354" s="287">
        <f t="shared" si="55"/>
        <v>0.23541784592352799</v>
      </c>
      <c r="I354" s="4" t="b">
        <f t="shared" si="56"/>
        <v>0</v>
      </c>
      <c r="J354" s="4" t="b">
        <f t="shared" si="57"/>
        <v>0</v>
      </c>
      <c r="K354" s="26">
        <f t="shared" si="58"/>
        <v>0</v>
      </c>
      <c r="L354" s="4">
        <f t="shared" si="59"/>
        <v>0</v>
      </c>
      <c r="M354" s="26" t="str">
        <f t="shared" si="60"/>
        <v/>
      </c>
      <c r="N354" s="288">
        <v>0</v>
      </c>
      <c r="O354" s="4">
        <v>0</v>
      </c>
      <c r="P354" s="75">
        <f t="shared" si="61"/>
        <v>0</v>
      </c>
      <c r="Q354" s="75">
        <f t="shared" si="62"/>
        <v>0</v>
      </c>
      <c r="R354" s="75">
        <f t="shared" si="63"/>
        <v>0</v>
      </c>
      <c r="S354" s="4">
        <v>0</v>
      </c>
      <c r="T354" s="4">
        <v>0</v>
      </c>
      <c r="U354" s="4">
        <f t="shared" si="64"/>
        <v>0</v>
      </c>
      <c r="V354" s="4">
        <v>0</v>
      </c>
      <c r="W354" s="49">
        <v>0</v>
      </c>
      <c r="X354" s="4">
        <v>3</v>
      </c>
      <c r="Y354" s="118" t="s">
        <v>23</v>
      </c>
      <c r="Z354" s="118" t="s">
        <v>30</v>
      </c>
      <c r="AA354" s="289">
        <v>0.148148</v>
      </c>
      <c r="AB354" s="81" t="str">
        <f t="shared" si="65"/>
        <v>GltA-gluth-r</v>
      </c>
    </row>
    <row r="355" spans="1:28" x14ac:dyDescent="0.3">
      <c r="A355" s="15" t="s">
        <v>58</v>
      </c>
      <c r="B355" s="265" t="s">
        <v>77</v>
      </c>
      <c r="C355" s="47">
        <v>-0.409196512776273</v>
      </c>
      <c r="D355" s="47">
        <v>-0.31483426383359803</v>
      </c>
      <c r="E355" s="47">
        <v>-0.58576668625524797</v>
      </c>
      <c r="F355" s="47">
        <v>-0.234300903255305</v>
      </c>
      <c r="G355" s="47">
        <v>-0.234300903255305</v>
      </c>
      <c r="H355" s="287">
        <f t="shared" si="55"/>
        <v>0.234300903255305</v>
      </c>
      <c r="I355" s="4" t="b">
        <f t="shared" si="56"/>
        <v>0</v>
      </c>
      <c r="J355" s="4" t="b">
        <f t="shared" si="57"/>
        <v>0</v>
      </c>
      <c r="K355" s="26">
        <f t="shared" si="58"/>
        <v>0</v>
      </c>
      <c r="L355" s="4">
        <f t="shared" si="59"/>
        <v>0</v>
      </c>
      <c r="M355" s="26" t="str">
        <f t="shared" si="60"/>
        <v/>
      </c>
      <c r="N355" s="288">
        <v>0</v>
      </c>
      <c r="O355" s="4">
        <v>0</v>
      </c>
      <c r="P355" s="75">
        <f t="shared" si="61"/>
        <v>0</v>
      </c>
      <c r="Q355" s="75">
        <f t="shared" si="62"/>
        <v>0</v>
      </c>
      <c r="R355" s="75">
        <f t="shared" si="63"/>
        <v>0</v>
      </c>
      <c r="S355" s="4">
        <v>0</v>
      </c>
      <c r="T355" s="4">
        <v>0</v>
      </c>
      <c r="U355" s="4">
        <f t="shared" si="64"/>
        <v>0</v>
      </c>
      <c r="V355" s="4">
        <v>0</v>
      </c>
      <c r="W355" s="49">
        <v>0</v>
      </c>
      <c r="X355" s="4">
        <v>3</v>
      </c>
      <c r="Y355" s="118" t="s">
        <v>19</v>
      </c>
      <c r="Z355" s="118" t="s">
        <v>30</v>
      </c>
      <c r="AA355" s="289">
        <v>0.91938600000000004</v>
      </c>
      <c r="AB355" s="81" t="str">
        <f t="shared" si="65"/>
        <v>Gnd-nad+</v>
      </c>
    </row>
    <row r="356" spans="1:28" x14ac:dyDescent="0.3">
      <c r="A356" s="15" t="s">
        <v>12</v>
      </c>
      <c r="B356" s="265" t="s">
        <v>208</v>
      </c>
      <c r="C356" s="47">
        <v>-0.367195325771281</v>
      </c>
      <c r="D356" s="47">
        <v>-0.458669473843141</v>
      </c>
      <c r="E356" s="47">
        <v>-0.489456096924484</v>
      </c>
      <c r="F356" s="47">
        <v>-0.230989375152582</v>
      </c>
      <c r="G356" s="47">
        <v>-0.230989375152582</v>
      </c>
      <c r="H356" s="287">
        <f t="shared" si="55"/>
        <v>0.230989375152582</v>
      </c>
      <c r="I356" s="4" t="b">
        <f t="shared" si="56"/>
        <v>0</v>
      </c>
      <c r="J356" s="4" t="b">
        <f t="shared" si="57"/>
        <v>0</v>
      </c>
      <c r="K356" s="26">
        <f t="shared" si="58"/>
        <v>0</v>
      </c>
      <c r="L356" s="4">
        <f t="shared" si="59"/>
        <v>0</v>
      </c>
      <c r="M356" s="26" t="str">
        <f t="shared" si="60"/>
        <v/>
      </c>
      <c r="N356" s="288">
        <v>0</v>
      </c>
      <c r="O356" s="4">
        <v>0</v>
      </c>
      <c r="P356" s="75">
        <f t="shared" si="61"/>
        <v>0</v>
      </c>
      <c r="Q356" s="75">
        <f t="shared" si="62"/>
        <v>0</v>
      </c>
      <c r="R356" s="75">
        <f t="shared" si="63"/>
        <v>0</v>
      </c>
      <c r="S356" s="4">
        <v>0</v>
      </c>
      <c r="T356" s="4">
        <v>0</v>
      </c>
      <c r="U356" s="4">
        <f t="shared" si="64"/>
        <v>0</v>
      </c>
      <c r="V356" s="4">
        <v>0</v>
      </c>
      <c r="W356" s="49">
        <v>0</v>
      </c>
      <c r="X356" s="4">
        <v>2</v>
      </c>
      <c r="Y356" s="118" t="s">
        <v>25</v>
      </c>
      <c r="Z356" s="118" t="s">
        <v>30</v>
      </c>
      <c r="AA356" s="289">
        <v>0.32352900000000001</v>
      </c>
      <c r="AB356" s="81" t="str">
        <f t="shared" si="65"/>
        <v>Pta-ump</v>
      </c>
    </row>
    <row r="357" spans="1:28" x14ac:dyDescent="0.3">
      <c r="A357" s="15" t="s">
        <v>2</v>
      </c>
      <c r="B357" s="265" t="s">
        <v>212</v>
      </c>
      <c r="C357" s="47">
        <v>-0.43027957525670502</v>
      </c>
      <c r="D357" s="47">
        <v>-0.60092966742248799</v>
      </c>
      <c r="E357" s="47">
        <v>-0.81921815915784002</v>
      </c>
      <c r="F357" s="47">
        <v>-0.229696231365838</v>
      </c>
      <c r="G357" s="47">
        <v>-0.229696231365838</v>
      </c>
      <c r="H357" s="287">
        <f t="shared" si="55"/>
        <v>0.229696231365838</v>
      </c>
      <c r="I357" s="4" t="b">
        <f t="shared" si="56"/>
        <v>0</v>
      </c>
      <c r="J357" s="4" t="b">
        <f t="shared" si="57"/>
        <v>0</v>
      </c>
      <c r="K357" s="26">
        <f t="shared" si="58"/>
        <v>0</v>
      </c>
      <c r="L357" s="4">
        <f t="shared" si="59"/>
        <v>0</v>
      </c>
      <c r="M357" s="26" t="str">
        <f t="shared" si="60"/>
        <v/>
      </c>
      <c r="N357" s="288">
        <v>0</v>
      </c>
      <c r="O357" s="4">
        <v>0</v>
      </c>
      <c r="P357" s="75">
        <f t="shared" si="61"/>
        <v>0</v>
      </c>
      <c r="Q357" s="75">
        <f t="shared" si="62"/>
        <v>0</v>
      </c>
      <c r="R357" s="75">
        <f t="shared" si="63"/>
        <v>0</v>
      </c>
      <c r="S357" s="4">
        <v>0</v>
      </c>
      <c r="T357" s="4">
        <v>0</v>
      </c>
      <c r="U357" s="4">
        <f t="shared" si="64"/>
        <v>0</v>
      </c>
      <c r="V357" s="4">
        <v>0</v>
      </c>
      <c r="W357" s="49">
        <v>0</v>
      </c>
      <c r="X357" s="4">
        <v>2</v>
      </c>
      <c r="Y357" s="118" t="s">
        <v>20</v>
      </c>
      <c r="Z357" s="118" t="s">
        <v>30</v>
      </c>
      <c r="AA357" s="289">
        <v>0.69354800000000005</v>
      </c>
      <c r="AB357" s="81" t="str">
        <f t="shared" si="65"/>
        <v>PykA-utp</v>
      </c>
    </row>
    <row r="358" spans="1:28" x14ac:dyDescent="0.3">
      <c r="A358" s="15" t="s">
        <v>6</v>
      </c>
      <c r="B358" s="265" t="s">
        <v>199</v>
      </c>
      <c r="C358" s="47">
        <v>-0.26579413957310599</v>
      </c>
      <c r="D358" s="47">
        <v>-0.26534342520431797</v>
      </c>
      <c r="E358" s="47">
        <v>-0.30039308360893602</v>
      </c>
      <c r="F358" s="47">
        <v>-0.22839326880389699</v>
      </c>
      <c r="G358" s="47">
        <v>-0.22839326880389699</v>
      </c>
      <c r="H358" s="287">
        <f t="shared" si="55"/>
        <v>0.22839326880389699</v>
      </c>
      <c r="I358" s="4" t="b">
        <f t="shared" si="56"/>
        <v>0</v>
      </c>
      <c r="J358" s="4" t="b">
        <f t="shared" si="57"/>
        <v>0</v>
      </c>
      <c r="K358" s="26">
        <f t="shared" si="58"/>
        <v>0</v>
      </c>
      <c r="L358" s="4">
        <f t="shared" si="59"/>
        <v>0</v>
      </c>
      <c r="M358" s="26" t="str">
        <f t="shared" si="60"/>
        <v/>
      </c>
      <c r="N358" s="288">
        <v>0</v>
      </c>
      <c r="O358" s="4">
        <v>0</v>
      </c>
      <c r="P358" s="75">
        <f t="shared" si="61"/>
        <v>0</v>
      </c>
      <c r="Q358" s="75">
        <f t="shared" si="62"/>
        <v>0</v>
      </c>
      <c r="R358" s="75">
        <f t="shared" si="63"/>
        <v>0</v>
      </c>
      <c r="S358" s="4">
        <v>0</v>
      </c>
      <c r="T358" s="4">
        <v>0</v>
      </c>
      <c r="U358" s="4">
        <f t="shared" si="64"/>
        <v>0</v>
      </c>
      <c r="V358" s="4">
        <v>-1</v>
      </c>
      <c r="W358" s="49">
        <v>0</v>
      </c>
      <c r="X358" s="4">
        <v>3</v>
      </c>
      <c r="Y358" s="118" t="s">
        <v>23</v>
      </c>
      <c r="Z358" s="118" t="s">
        <v>30</v>
      </c>
      <c r="AA358" s="289">
        <v>0.48936200000000002</v>
      </c>
      <c r="AB358" s="81" t="str">
        <f t="shared" si="65"/>
        <v>GltA-gtp</v>
      </c>
    </row>
    <row r="359" spans="1:28" x14ac:dyDescent="0.3">
      <c r="A359" s="15" t="s">
        <v>13</v>
      </c>
      <c r="B359" s="265" t="s">
        <v>126</v>
      </c>
      <c r="C359" s="47">
        <v>-0.56142421591522595</v>
      </c>
      <c r="D359" s="47">
        <v>-0.765634920102509</v>
      </c>
      <c r="E359" s="47">
        <v>-0.89138760012116203</v>
      </c>
      <c r="F359" s="47">
        <v>-0.227606266170303</v>
      </c>
      <c r="G359" s="47">
        <v>-0.227606266170303</v>
      </c>
      <c r="H359" s="287">
        <f t="shared" si="55"/>
        <v>0.227606266170303</v>
      </c>
      <c r="I359" s="4" t="b">
        <f t="shared" si="56"/>
        <v>0</v>
      </c>
      <c r="J359" s="4" t="b">
        <f t="shared" si="57"/>
        <v>0</v>
      </c>
      <c r="K359" s="26">
        <f t="shared" si="58"/>
        <v>0</v>
      </c>
      <c r="L359" s="4">
        <f t="shared" si="59"/>
        <v>0</v>
      </c>
      <c r="M359" s="26" t="str">
        <f t="shared" si="60"/>
        <v/>
      </c>
      <c r="N359" s="288">
        <v>0</v>
      </c>
      <c r="O359" s="4">
        <v>0</v>
      </c>
      <c r="P359" s="75">
        <f t="shared" si="61"/>
        <v>0</v>
      </c>
      <c r="Q359" s="75">
        <f t="shared" si="62"/>
        <v>0</v>
      </c>
      <c r="R359" s="75">
        <f t="shared" si="63"/>
        <v>0</v>
      </c>
      <c r="S359" s="4">
        <v>0</v>
      </c>
      <c r="T359" s="4">
        <v>0</v>
      </c>
      <c r="U359" s="4">
        <f t="shared" si="64"/>
        <v>0</v>
      </c>
      <c r="V359" s="4">
        <v>-1</v>
      </c>
      <c r="W359" s="49">
        <v>0</v>
      </c>
      <c r="X359" s="4">
        <v>2</v>
      </c>
      <c r="Y359" s="118" t="s">
        <v>26</v>
      </c>
      <c r="Z359" s="118" t="s">
        <v>31</v>
      </c>
      <c r="AA359" s="289">
        <v>0</v>
      </c>
      <c r="AB359" s="81" t="str">
        <f t="shared" si="65"/>
        <v>AceA-f6p</v>
      </c>
    </row>
    <row r="360" spans="1:28" x14ac:dyDescent="0.3">
      <c r="A360" s="15" t="s">
        <v>106</v>
      </c>
      <c r="B360" s="265" t="s">
        <v>165</v>
      </c>
      <c r="C360" s="47">
        <v>-0.36317911486293503</v>
      </c>
      <c r="D360" s="47">
        <v>-0.371373886184311</v>
      </c>
      <c r="E360" s="47">
        <v>-0.47403744490510802</v>
      </c>
      <c r="F360" s="47">
        <v>-0.22691590902157699</v>
      </c>
      <c r="G360" s="47">
        <v>-0.22691590902157699</v>
      </c>
      <c r="H360" s="287">
        <f t="shared" si="55"/>
        <v>0.22691590902157699</v>
      </c>
      <c r="I360" s="4" t="b">
        <f t="shared" si="56"/>
        <v>0</v>
      </c>
      <c r="J360" s="4" t="b">
        <f t="shared" si="57"/>
        <v>0</v>
      </c>
      <c r="K360" s="26">
        <f t="shared" si="58"/>
        <v>0</v>
      </c>
      <c r="L360" s="4">
        <f t="shared" si="59"/>
        <v>0</v>
      </c>
      <c r="M360" s="26" t="str">
        <f t="shared" si="60"/>
        <v/>
      </c>
      <c r="N360" s="288">
        <v>0</v>
      </c>
      <c r="O360" s="4">
        <v>0</v>
      </c>
      <c r="P360" s="75">
        <f t="shared" si="61"/>
        <v>0</v>
      </c>
      <c r="Q360" s="75">
        <f t="shared" si="62"/>
        <v>0</v>
      </c>
      <c r="R360" s="75">
        <f t="shared" si="63"/>
        <v>0</v>
      </c>
      <c r="S360" s="4">
        <v>0</v>
      </c>
      <c r="T360" s="4">
        <v>0</v>
      </c>
      <c r="U360" s="4">
        <f t="shared" si="64"/>
        <v>0</v>
      </c>
      <c r="V360" s="4">
        <v>0</v>
      </c>
      <c r="W360" s="49">
        <v>0</v>
      </c>
      <c r="X360" s="4">
        <v>3</v>
      </c>
      <c r="Y360" s="118" t="s">
        <v>19</v>
      </c>
      <c r="Z360" s="118" t="s">
        <v>30</v>
      </c>
      <c r="AA360" s="289">
        <v>0.21118000000000001</v>
      </c>
      <c r="AB360" s="81" t="str">
        <f t="shared" si="65"/>
        <v>Acs-bpg</v>
      </c>
    </row>
    <row r="361" spans="1:28" x14ac:dyDescent="0.3">
      <c r="A361" s="15" t="s">
        <v>14</v>
      </c>
      <c r="B361" s="265" t="s">
        <v>65</v>
      </c>
      <c r="C361" s="47">
        <v>-0.60748209361393102</v>
      </c>
      <c r="D361" s="47">
        <v>-0.73224575730609398</v>
      </c>
      <c r="E361" s="47">
        <v>-0.84524710626743105</v>
      </c>
      <c r="F361" s="47">
        <v>-0.22621534115984601</v>
      </c>
      <c r="G361" s="47">
        <v>-0.22621534115984601</v>
      </c>
      <c r="H361" s="287">
        <f t="shared" si="55"/>
        <v>0.22621534115984601</v>
      </c>
      <c r="I361" s="4" t="b">
        <f t="shared" si="56"/>
        <v>0</v>
      </c>
      <c r="J361" s="4" t="b">
        <f t="shared" si="57"/>
        <v>0</v>
      </c>
      <c r="K361" s="26">
        <f t="shared" si="58"/>
        <v>0</v>
      </c>
      <c r="L361" s="4">
        <f t="shared" si="59"/>
        <v>0</v>
      </c>
      <c r="M361" s="26" t="str">
        <f t="shared" si="60"/>
        <v/>
      </c>
      <c r="N361" s="288">
        <v>0</v>
      </c>
      <c r="O361" s="4">
        <v>0</v>
      </c>
      <c r="P361" s="75">
        <f t="shared" si="61"/>
        <v>0</v>
      </c>
      <c r="Q361" s="75">
        <f t="shared" si="62"/>
        <v>0</v>
      </c>
      <c r="R361" s="75">
        <f t="shared" si="63"/>
        <v>0</v>
      </c>
      <c r="S361" s="4">
        <v>0</v>
      </c>
      <c r="T361" s="4">
        <v>0</v>
      </c>
      <c r="U361" s="4">
        <f t="shared" si="64"/>
        <v>0</v>
      </c>
      <c r="V361" s="4">
        <v>0</v>
      </c>
      <c r="W361" s="49">
        <v>0</v>
      </c>
      <c r="X361" s="4">
        <v>3</v>
      </c>
      <c r="Y361" s="118" t="s">
        <v>27</v>
      </c>
      <c r="Z361" s="118" t="s">
        <v>30</v>
      </c>
      <c r="AA361" s="289">
        <v>0.56097600000000003</v>
      </c>
      <c r="AB361" s="81" t="str">
        <f t="shared" si="65"/>
        <v>PfkA-6pgc</v>
      </c>
    </row>
    <row r="362" spans="1:28" x14ac:dyDescent="0.3">
      <c r="A362" s="15" t="s">
        <v>1</v>
      </c>
      <c r="B362" s="265" t="s">
        <v>293</v>
      </c>
      <c r="C362" s="47">
        <v>-0.323799955757897</v>
      </c>
      <c r="D362" s="47">
        <v>-0.336716234220793</v>
      </c>
      <c r="E362" s="47">
        <v>-0.43939539302137198</v>
      </c>
      <c r="F362" s="47">
        <v>-0.22537973832570701</v>
      </c>
      <c r="G362" s="47">
        <v>-0.22537973832570701</v>
      </c>
      <c r="H362" s="287">
        <f t="shared" si="55"/>
        <v>0.22537973832570701</v>
      </c>
      <c r="I362" s="4" t="b">
        <f t="shared" si="56"/>
        <v>0</v>
      </c>
      <c r="J362" s="4" t="b">
        <f t="shared" si="57"/>
        <v>0</v>
      </c>
      <c r="K362" s="26">
        <f t="shared" si="58"/>
        <v>0</v>
      </c>
      <c r="L362" s="4">
        <f t="shared" si="59"/>
        <v>0</v>
      </c>
      <c r="M362" s="26" t="str">
        <f t="shared" si="60"/>
        <v/>
      </c>
      <c r="N362" s="288">
        <v>0</v>
      </c>
      <c r="O362" s="4">
        <v>0</v>
      </c>
      <c r="P362" s="75">
        <f t="shared" si="61"/>
        <v>0</v>
      </c>
      <c r="Q362" s="75">
        <f t="shared" si="62"/>
        <v>0</v>
      </c>
      <c r="R362" s="75">
        <f t="shared" si="63"/>
        <v>0</v>
      </c>
      <c r="S362" s="4">
        <v>0</v>
      </c>
      <c r="T362" s="4">
        <v>0</v>
      </c>
      <c r="U362" s="4">
        <f t="shared" si="64"/>
        <v>0</v>
      </c>
      <c r="V362" s="4">
        <v>0</v>
      </c>
      <c r="W362" s="49">
        <v>0</v>
      </c>
      <c r="X362" s="4">
        <v>2</v>
      </c>
      <c r="Y362" s="118" t="s">
        <v>20</v>
      </c>
      <c r="Z362" s="118" t="s">
        <v>30</v>
      </c>
      <c r="AA362" s="289">
        <v>0.36363600000000001</v>
      </c>
      <c r="AB362" s="81" t="str">
        <f t="shared" si="65"/>
        <v>MaeA-hser</v>
      </c>
    </row>
    <row r="363" spans="1:28" x14ac:dyDescent="0.3">
      <c r="A363" s="15" t="s">
        <v>58</v>
      </c>
      <c r="B363" s="265" t="s">
        <v>98</v>
      </c>
      <c r="C363" s="47">
        <v>-0.260080401990401</v>
      </c>
      <c r="D363" s="47">
        <v>-0.31769091502909802</v>
      </c>
      <c r="E363" s="47">
        <v>-0.32477164109975398</v>
      </c>
      <c r="F363" s="47">
        <v>-0.22467025061074</v>
      </c>
      <c r="G363" s="47">
        <v>-0.22467025061074</v>
      </c>
      <c r="H363" s="287">
        <f t="shared" si="55"/>
        <v>0.22467025061074</v>
      </c>
      <c r="I363" s="4" t="b">
        <f t="shared" si="56"/>
        <v>0</v>
      </c>
      <c r="J363" s="4" t="b">
        <f t="shared" si="57"/>
        <v>0</v>
      </c>
      <c r="K363" s="26">
        <f t="shared" si="58"/>
        <v>0</v>
      </c>
      <c r="L363" s="4">
        <f t="shared" si="59"/>
        <v>0</v>
      </c>
      <c r="M363" s="26" t="str">
        <f t="shared" si="60"/>
        <v/>
      </c>
      <c r="N363" s="288">
        <v>0</v>
      </c>
      <c r="O363" s="4">
        <v>0</v>
      </c>
      <c r="P363" s="75">
        <f t="shared" si="61"/>
        <v>0</v>
      </c>
      <c r="Q363" s="75">
        <f t="shared" si="62"/>
        <v>0</v>
      </c>
      <c r="R363" s="75">
        <f t="shared" si="63"/>
        <v>0</v>
      </c>
      <c r="S363" s="4">
        <v>0</v>
      </c>
      <c r="T363" s="4">
        <v>0</v>
      </c>
      <c r="U363" s="4">
        <f t="shared" si="64"/>
        <v>0</v>
      </c>
      <c r="V363" s="4">
        <v>-1</v>
      </c>
      <c r="W363" s="49">
        <v>0</v>
      </c>
      <c r="X363" s="4">
        <v>3</v>
      </c>
      <c r="Y363" s="118" t="s">
        <v>19</v>
      </c>
      <c r="Z363" s="118" t="s">
        <v>30</v>
      </c>
      <c r="AA363" s="289">
        <v>0.43051800000000001</v>
      </c>
      <c r="AB363" s="81" t="str">
        <f t="shared" si="65"/>
        <v>Gnd-accoa</v>
      </c>
    </row>
    <row r="364" spans="1:28" x14ac:dyDescent="0.3">
      <c r="A364" s="15" t="s">
        <v>114</v>
      </c>
      <c r="B364" s="265" t="s">
        <v>187</v>
      </c>
      <c r="C364" s="47">
        <v>-0.34915756096778799</v>
      </c>
      <c r="D364" s="47">
        <v>-0.30316810508612002</v>
      </c>
      <c r="E364" s="47">
        <v>-0.38805700267263299</v>
      </c>
      <c r="F364" s="47">
        <v>-0.218800559924578</v>
      </c>
      <c r="G364" s="47">
        <v>-0.218800559924578</v>
      </c>
      <c r="H364" s="287">
        <f t="shared" si="55"/>
        <v>0.218800559924578</v>
      </c>
      <c r="I364" s="4" t="b">
        <f t="shared" si="56"/>
        <v>0</v>
      </c>
      <c r="J364" s="4" t="b">
        <f t="shared" si="57"/>
        <v>0</v>
      </c>
      <c r="K364" s="26">
        <f t="shared" si="58"/>
        <v>0</v>
      </c>
      <c r="L364" s="4">
        <f t="shared" si="59"/>
        <v>0</v>
      </c>
      <c r="M364" s="26" t="str">
        <f t="shared" si="60"/>
        <v/>
      </c>
      <c r="N364" s="288">
        <v>0</v>
      </c>
      <c r="O364" s="4">
        <v>0</v>
      </c>
      <c r="P364" s="75">
        <f t="shared" si="61"/>
        <v>0</v>
      </c>
      <c r="Q364" s="75">
        <f t="shared" si="62"/>
        <v>0</v>
      </c>
      <c r="R364" s="75">
        <f t="shared" si="63"/>
        <v>0</v>
      </c>
      <c r="S364" s="4">
        <v>0</v>
      </c>
      <c r="T364" s="4">
        <v>0</v>
      </c>
      <c r="U364" s="4">
        <f t="shared" si="64"/>
        <v>0</v>
      </c>
      <c r="V364" s="4">
        <v>0</v>
      </c>
      <c r="W364" s="49">
        <v>0</v>
      </c>
      <c r="X364" s="4">
        <v>2</v>
      </c>
      <c r="Y364" s="118" t="s">
        <v>25</v>
      </c>
      <c r="Z364" s="118" t="s">
        <v>30</v>
      </c>
      <c r="AA364" s="289">
        <v>0.25</v>
      </c>
      <c r="AB364" s="81" t="str">
        <f t="shared" si="65"/>
        <v>AckA-fum</v>
      </c>
    </row>
    <row r="365" spans="1:28" x14ac:dyDescent="0.3">
      <c r="A365" s="15" t="s">
        <v>92</v>
      </c>
      <c r="B365" s="265" t="s">
        <v>275</v>
      </c>
      <c r="C365" s="47">
        <v>-0.225714431944569</v>
      </c>
      <c r="D365" s="47">
        <v>-0.22941956865377999</v>
      </c>
      <c r="E365" s="47">
        <v>-0.24203534584223699</v>
      </c>
      <c r="F365" s="47">
        <v>-0.216913155615436</v>
      </c>
      <c r="G365" s="47">
        <v>-0.216913155615436</v>
      </c>
      <c r="H365" s="287">
        <f t="shared" si="55"/>
        <v>0.216913155615436</v>
      </c>
      <c r="I365" s="4" t="b">
        <f t="shared" si="56"/>
        <v>0</v>
      </c>
      <c r="J365" s="4" t="b">
        <f t="shared" si="57"/>
        <v>0</v>
      </c>
      <c r="K365" s="26">
        <f t="shared" si="58"/>
        <v>0</v>
      </c>
      <c r="L365" s="4">
        <f t="shared" si="59"/>
        <v>0</v>
      </c>
      <c r="M365" s="26" t="str">
        <f t="shared" si="60"/>
        <v/>
      </c>
      <c r="N365" s="288">
        <v>0</v>
      </c>
      <c r="O365" s="4">
        <v>0</v>
      </c>
      <c r="P365" s="75">
        <f t="shared" si="61"/>
        <v>0</v>
      </c>
      <c r="Q365" s="75">
        <f t="shared" si="62"/>
        <v>0</v>
      </c>
      <c r="R365" s="75">
        <f t="shared" si="63"/>
        <v>0</v>
      </c>
      <c r="S365" s="4">
        <v>0</v>
      </c>
      <c r="T365" s="4">
        <v>0</v>
      </c>
      <c r="U365" s="4">
        <f t="shared" si="64"/>
        <v>0</v>
      </c>
      <c r="V365" s="4">
        <v>0</v>
      </c>
      <c r="W365" s="49">
        <v>0</v>
      </c>
      <c r="X365" s="4">
        <v>1</v>
      </c>
      <c r="Y365" s="118" t="s">
        <v>22</v>
      </c>
      <c r="Z365" s="118" t="s">
        <v>30</v>
      </c>
      <c r="AA365" s="289">
        <v>0.28571400000000002</v>
      </c>
      <c r="AB365" s="81" t="str">
        <f t="shared" si="65"/>
        <v>Ppc-glyc3p</v>
      </c>
    </row>
    <row r="366" spans="1:28" x14ac:dyDescent="0.3">
      <c r="A366" s="15" t="s">
        <v>12</v>
      </c>
      <c r="B366" s="265" t="s">
        <v>222</v>
      </c>
      <c r="C366" s="47">
        <v>-0.24999509441503501</v>
      </c>
      <c r="D366" s="47">
        <v>-0.252505782088014</v>
      </c>
      <c r="E366" s="47">
        <v>-0.28165121181108199</v>
      </c>
      <c r="F366" s="47">
        <v>-0.21596985792764201</v>
      </c>
      <c r="G366" s="47">
        <v>-0.21596985792764201</v>
      </c>
      <c r="H366" s="287">
        <f t="shared" si="55"/>
        <v>0.21596985792764201</v>
      </c>
      <c r="I366" s="4" t="b">
        <f t="shared" si="56"/>
        <v>0</v>
      </c>
      <c r="J366" s="4" t="b">
        <f t="shared" si="57"/>
        <v>0</v>
      </c>
      <c r="K366" s="26">
        <f t="shared" si="58"/>
        <v>0</v>
      </c>
      <c r="L366" s="4">
        <f t="shared" si="59"/>
        <v>0</v>
      </c>
      <c r="M366" s="26" t="str">
        <f t="shared" si="60"/>
        <v/>
      </c>
      <c r="N366" s="288">
        <v>0</v>
      </c>
      <c r="O366" s="4">
        <v>0</v>
      </c>
      <c r="P366" s="75">
        <f t="shared" si="61"/>
        <v>0</v>
      </c>
      <c r="Q366" s="75">
        <f t="shared" si="62"/>
        <v>0</v>
      </c>
      <c r="R366" s="75">
        <f t="shared" si="63"/>
        <v>0</v>
      </c>
      <c r="S366" s="4">
        <v>0</v>
      </c>
      <c r="T366" s="4">
        <v>0</v>
      </c>
      <c r="U366" s="4">
        <f t="shared" si="64"/>
        <v>0</v>
      </c>
      <c r="V366" s="4">
        <v>0</v>
      </c>
      <c r="W366" s="49">
        <v>0</v>
      </c>
      <c r="X366" s="4">
        <v>2</v>
      </c>
      <c r="Y366" s="118" t="s">
        <v>25</v>
      </c>
      <c r="Z366" s="118" t="s">
        <v>30</v>
      </c>
      <c r="AA366" s="289">
        <v>3.3333000000000002E-2</v>
      </c>
      <c r="AB366" s="81" t="str">
        <f t="shared" si="65"/>
        <v>Pta-phepyr</v>
      </c>
    </row>
    <row r="367" spans="1:28" x14ac:dyDescent="0.3">
      <c r="A367" s="15" t="s">
        <v>15</v>
      </c>
      <c r="B367" s="265" t="s">
        <v>110</v>
      </c>
      <c r="C367" s="47">
        <v>-0.26413860323965599</v>
      </c>
      <c r="D367" s="47">
        <v>-0.25908941499328297</v>
      </c>
      <c r="E367" s="47">
        <v>-0.291554784554305</v>
      </c>
      <c r="F367" s="47">
        <v>-0.214076031876588</v>
      </c>
      <c r="G367" s="47">
        <v>-0.214076031876588</v>
      </c>
      <c r="H367" s="287">
        <f t="shared" si="55"/>
        <v>0.214076031876588</v>
      </c>
      <c r="I367" s="4" t="b">
        <f t="shared" si="56"/>
        <v>0</v>
      </c>
      <c r="J367" s="4" t="b">
        <f t="shared" si="57"/>
        <v>0</v>
      </c>
      <c r="K367" s="26">
        <f t="shared" si="58"/>
        <v>0</v>
      </c>
      <c r="L367" s="4">
        <f t="shared" si="59"/>
        <v>0</v>
      </c>
      <c r="M367" s="26" t="str">
        <f t="shared" si="60"/>
        <v/>
      </c>
      <c r="N367" s="288">
        <v>0</v>
      </c>
      <c r="O367" s="4">
        <v>0</v>
      </c>
      <c r="P367" s="75">
        <f t="shared" si="61"/>
        <v>0</v>
      </c>
      <c r="Q367" s="75">
        <f t="shared" si="62"/>
        <v>0</v>
      </c>
      <c r="R367" s="75">
        <f t="shared" si="63"/>
        <v>0</v>
      </c>
      <c r="S367" s="4">
        <v>0</v>
      </c>
      <c r="T367" s="4">
        <v>0</v>
      </c>
      <c r="U367" s="4">
        <f t="shared" si="64"/>
        <v>0</v>
      </c>
      <c r="V367" s="4">
        <v>-1</v>
      </c>
      <c r="W367" s="49">
        <v>0</v>
      </c>
      <c r="X367" s="4">
        <v>2</v>
      </c>
      <c r="Y367" s="118" t="s">
        <v>28</v>
      </c>
      <c r="Z367" s="118" t="s">
        <v>30</v>
      </c>
      <c r="AA367" s="289">
        <v>0.85567000000000004</v>
      </c>
      <c r="AB367" s="81" t="str">
        <f t="shared" si="65"/>
        <v>PckA-amp</v>
      </c>
    </row>
    <row r="368" spans="1:28" x14ac:dyDescent="0.3">
      <c r="A368" s="15" t="s">
        <v>114</v>
      </c>
      <c r="B368" s="265" t="s">
        <v>269</v>
      </c>
      <c r="C368" s="47">
        <v>-0.439125562313956</v>
      </c>
      <c r="D368" s="47">
        <v>-0.25832691667582303</v>
      </c>
      <c r="E368" s="47">
        <v>-0.56458427182618498</v>
      </c>
      <c r="F368" s="47">
        <v>-0.21310816451933101</v>
      </c>
      <c r="G368" s="47">
        <v>-0.21310816451933101</v>
      </c>
      <c r="H368" s="287">
        <f t="shared" si="55"/>
        <v>0.21310816451933101</v>
      </c>
      <c r="I368" s="4" t="b">
        <f t="shared" si="56"/>
        <v>0</v>
      </c>
      <c r="J368" s="4" t="b">
        <f t="shared" si="57"/>
        <v>0</v>
      </c>
      <c r="K368" s="26">
        <f t="shared" si="58"/>
        <v>0</v>
      </c>
      <c r="L368" s="4">
        <f t="shared" si="59"/>
        <v>0</v>
      </c>
      <c r="M368" s="26" t="str">
        <f t="shared" si="60"/>
        <v/>
      </c>
      <c r="N368" s="288">
        <v>0</v>
      </c>
      <c r="O368" s="4">
        <v>0</v>
      </c>
      <c r="P368" s="75">
        <f t="shared" si="61"/>
        <v>0</v>
      </c>
      <c r="Q368" s="75">
        <f t="shared" si="62"/>
        <v>0</v>
      </c>
      <c r="R368" s="75">
        <f t="shared" si="63"/>
        <v>0</v>
      </c>
      <c r="S368" s="4">
        <v>0</v>
      </c>
      <c r="T368" s="4">
        <v>0</v>
      </c>
      <c r="U368" s="4">
        <f t="shared" si="64"/>
        <v>0</v>
      </c>
      <c r="V368" s="4">
        <v>0</v>
      </c>
      <c r="W368" s="49">
        <v>0</v>
      </c>
      <c r="X368" s="4">
        <v>2</v>
      </c>
      <c r="Y368" s="118" t="s">
        <v>25</v>
      </c>
      <c r="Z368" s="118" t="s">
        <v>30</v>
      </c>
      <c r="AA368" s="289">
        <v>0.21293799999999999</v>
      </c>
      <c r="AB368" s="81" t="str">
        <f t="shared" si="65"/>
        <v>AckA-gal1p</v>
      </c>
    </row>
    <row r="369" spans="1:28" x14ac:dyDescent="0.3">
      <c r="A369" s="15" t="s">
        <v>92</v>
      </c>
      <c r="B369" s="265" t="s">
        <v>222</v>
      </c>
      <c r="C369" s="47">
        <v>-0.24598938619701</v>
      </c>
      <c r="D369" s="47">
        <v>-0.25380633493344801</v>
      </c>
      <c r="E369" s="47">
        <v>-0.29519025569856799</v>
      </c>
      <c r="F369" s="47">
        <v>-0.21267536882792301</v>
      </c>
      <c r="G369" s="47">
        <v>-0.21267536882792301</v>
      </c>
      <c r="H369" s="287">
        <f t="shared" si="55"/>
        <v>0.21267536882792301</v>
      </c>
      <c r="I369" s="4" t="b">
        <f t="shared" si="56"/>
        <v>0</v>
      </c>
      <c r="J369" s="4" t="b">
        <f t="shared" si="57"/>
        <v>0</v>
      </c>
      <c r="K369" s="26">
        <f t="shared" si="58"/>
        <v>0</v>
      </c>
      <c r="L369" s="4">
        <f t="shared" si="59"/>
        <v>0</v>
      </c>
      <c r="M369" s="26" t="str">
        <f t="shared" si="60"/>
        <v/>
      </c>
      <c r="N369" s="288">
        <v>0</v>
      </c>
      <c r="O369" s="4">
        <v>0</v>
      </c>
      <c r="P369" s="75">
        <f t="shared" si="61"/>
        <v>0</v>
      </c>
      <c r="Q369" s="75">
        <f t="shared" si="62"/>
        <v>0</v>
      </c>
      <c r="R369" s="75">
        <f t="shared" si="63"/>
        <v>0</v>
      </c>
      <c r="S369" s="4">
        <v>0</v>
      </c>
      <c r="T369" s="4">
        <v>0</v>
      </c>
      <c r="U369" s="4">
        <f t="shared" si="64"/>
        <v>0</v>
      </c>
      <c r="V369" s="4">
        <v>0</v>
      </c>
      <c r="W369" s="49">
        <v>0</v>
      </c>
      <c r="X369" s="4">
        <v>1</v>
      </c>
      <c r="Y369" s="118" t="s">
        <v>22</v>
      </c>
      <c r="Z369" s="118" t="s">
        <v>30</v>
      </c>
      <c r="AA369" s="289">
        <v>0.33333299999999999</v>
      </c>
      <c r="AB369" s="81" t="str">
        <f t="shared" si="65"/>
        <v>Ppc-phepyr</v>
      </c>
    </row>
    <row r="370" spans="1:28" x14ac:dyDescent="0.3">
      <c r="A370" s="15" t="s">
        <v>106</v>
      </c>
      <c r="B370" s="265" t="s">
        <v>218</v>
      </c>
      <c r="C370" s="47">
        <v>-0.34317061297234502</v>
      </c>
      <c r="D370" s="47">
        <v>-0.24124529236202399</v>
      </c>
      <c r="E370" s="47">
        <v>-0.561764725050103</v>
      </c>
      <c r="F370" s="47">
        <v>-0.212596237704511</v>
      </c>
      <c r="G370" s="47">
        <v>-0.212596237704511</v>
      </c>
      <c r="H370" s="287">
        <f t="shared" si="55"/>
        <v>0.212596237704511</v>
      </c>
      <c r="I370" s="4" t="b">
        <f t="shared" si="56"/>
        <v>0</v>
      </c>
      <c r="J370" s="4" t="b">
        <f t="shared" si="57"/>
        <v>0</v>
      </c>
      <c r="K370" s="26">
        <f t="shared" si="58"/>
        <v>0</v>
      </c>
      <c r="L370" s="4">
        <f t="shared" si="59"/>
        <v>0</v>
      </c>
      <c r="M370" s="26" t="str">
        <f t="shared" si="60"/>
        <v/>
      </c>
      <c r="N370" s="288">
        <v>0</v>
      </c>
      <c r="O370" s="4">
        <v>0</v>
      </c>
      <c r="P370" s="75">
        <f t="shared" si="61"/>
        <v>0</v>
      </c>
      <c r="Q370" s="75">
        <f t="shared" si="62"/>
        <v>0</v>
      </c>
      <c r="R370" s="75">
        <f t="shared" si="63"/>
        <v>0</v>
      </c>
      <c r="S370" s="4">
        <v>0</v>
      </c>
      <c r="T370" s="4">
        <v>0</v>
      </c>
      <c r="U370" s="4">
        <f t="shared" si="64"/>
        <v>0</v>
      </c>
      <c r="V370" s="4">
        <v>0</v>
      </c>
      <c r="W370" s="49">
        <v>0</v>
      </c>
      <c r="X370" s="4">
        <v>3</v>
      </c>
      <c r="Y370" s="118" t="s">
        <v>19</v>
      </c>
      <c r="Z370" s="118" t="s">
        <v>30</v>
      </c>
      <c r="AA370" s="289">
        <v>0.78947400000000001</v>
      </c>
      <c r="AB370" s="81" t="str">
        <f t="shared" si="65"/>
        <v>Acs-cgmp</v>
      </c>
    </row>
    <row r="371" spans="1:28" x14ac:dyDescent="0.3">
      <c r="A371" s="15" t="s">
        <v>13</v>
      </c>
      <c r="B371" s="265" t="s">
        <v>175</v>
      </c>
      <c r="C371" s="47">
        <v>-0.32560549539096301</v>
      </c>
      <c r="D371" s="47">
        <v>-0.34486683725469902</v>
      </c>
      <c r="E371" s="47">
        <v>-0.44224783802770901</v>
      </c>
      <c r="F371" s="47">
        <v>-0.21155983315642099</v>
      </c>
      <c r="G371" s="47">
        <v>-0.21155983315642099</v>
      </c>
      <c r="H371" s="287">
        <f t="shared" si="55"/>
        <v>0.21155983315642099</v>
      </c>
      <c r="I371" s="4" t="b">
        <f t="shared" si="56"/>
        <v>0</v>
      </c>
      <c r="J371" s="4" t="b">
        <f t="shared" si="57"/>
        <v>0</v>
      </c>
      <c r="K371" s="26">
        <f t="shared" si="58"/>
        <v>0</v>
      </c>
      <c r="L371" s="4">
        <f t="shared" si="59"/>
        <v>0</v>
      </c>
      <c r="M371" s="26" t="str">
        <f t="shared" si="60"/>
        <v/>
      </c>
      <c r="N371" s="288">
        <v>0</v>
      </c>
      <c r="O371" s="4">
        <v>0</v>
      </c>
      <c r="P371" s="75">
        <f t="shared" si="61"/>
        <v>0</v>
      </c>
      <c r="Q371" s="75">
        <f t="shared" si="62"/>
        <v>0</v>
      </c>
      <c r="R371" s="75">
        <f t="shared" si="63"/>
        <v>0</v>
      </c>
      <c r="S371" s="4">
        <v>0</v>
      </c>
      <c r="T371" s="4">
        <v>0</v>
      </c>
      <c r="U371" s="4">
        <f t="shared" si="64"/>
        <v>0</v>
      </c>
      <c r="V371" s="4">
        <v>0</v>
      </c>
      <c r="W371" s="49">
        <v>0</v>
      </c>
      <c r="X371" s="4">
        <v>2</v>
      </c>
      <c r="Y371" s="118" t="s">
        <v>26</v>
      </c>
      <c r="Z371" s="118" t="s">
        <v>31</v>
      </c>
      <c r="AA371" s="289">
        <v>0</v>
      </c>
      <c r="AB371" s="81" t="str">
        <f t="shared" si="65"/>
        <v>AceA-r5p</v>
      </c>
    </row>
    <row r="372" spans="1:28" x14ac:dyDescent="0.3">
      <c r="A372" s="15" t="s">
        <v>92</v>
      </c>
      <c r="B372" s="265" t="s">
        <v>67</v>
      </c>
      <c r="C372" s="47">
        <v>-0.22744787805458599</v>
      </c>
      <c r="D372" s="47">
        <v>-0.23355118990618201</v>
      </c>
      <c r="E372" s="47">
        <v>-0.26591124150215301</v>
      </c>
      <c r="F372" s="47">
        <v>-0.20997425346472001</v>
      </c>
      <c r="G372" s="47">
        <v>-0.20997425346472001</v>
      </c>
      <c r="H372" s="287">
        <f t="shared" si="55"/>
        <v>0.20997425346472001</v>
      </c>
      <c r="I372" s="4" t="b">
        <f t="shared" si="56"/>
        <v>0</v>
      </c>
      <c r="J372" s="4" t="b">
        <f t="shared" si="57"/>
        <v>0</v>
      </c>
      <c r="K372" s="26">
        <f t="shared" si="58"/>
        <v>0</v>
      </c>
      <c r="L372" s="4">
        <f t="shared" si="59"/>
        <v>0</v>
      </c>
      <c r="M372" s="26" t="str">
        <f t="shared" si="60"/>
        <v/>
      </c>
      <c r="N372" s="288">
        <v>0</v>
      </c>
      <c r="O372" s="4">
        <v>0</v>
      </c>
      <c r="P372" s="75">
        <f t="shared" si="61"/>
        <v>0</v>
      </c>
      <c r="Q372" s="75">
        <f t="shared" si="62"/>
        <v>0</v>
      </c>
      <c r="R372" s="75">
        <f t="shared" si="63"/>
        <v>0</v>
      </c>
      <c r="S372" s="4">
        <v>0</v>
      </c>
      <c r="T372" s="4">
        <v>0</v>
      </c>
      <c r="U372" s="4">
        <f t="shared" si="64"/>
        <v>0</v>
      </c>
      <c r="V372" s="4">
        <v>0</v>
      </c>
      <c r="W372" s="49">
        <v>0</v>
      </c>
      <c r="X372" s="4">
        <v>1</v>
      </c>
      <c r="Y372" s="118" t="s">
        <v>22</v>
      </c>
      <c r="Z372" s="118" t="s">
        <v>30</v>
      </c>
      <c r="AA372" s="289">
        <v>0.222222</v>
      </c>
      <c r="AB372" s="81" t="str">
        <f t="shared" si="65"/>
        <v>Ppc-ru5p</v>
      </c>
    </row>
    <row r="373" spans="1:28" x14ac:dyDescent="0.3">
      <c r="A373" s="15" t="s">
        <v>12</v>
      </c>
      <c r="B373" s="265" t="s">
        <v>65</v>
      </c>
      <c r="C373" s="47">
        <v>-0.25663818543348499</v>
      </c>
      <c r="D373" s="47">
        <v>-0.25204749876618399</v>
      </c>
      <c r="E373" s="47">
        <v>-0.29355765093962</v>
      </c>
      <c r="F373" s="47">
        <v>-0.20946581667001599</v>
      </c>
      <c r="G373" s="47">
        <v>-0.20946581667001599</v>
      </c>
      <c r="H373" s="287">
        <f t="shared" si="55"/>
        <v>0.20946581667001599</v>
      </c>
      <c r="I373" s="4" t="b">
        <f t="shared" si="56"/>
        <v>0</v>
      </c>
      <c r="J373" s="4" t="b">
        <f t="shared" si="57"/>
        <v>0</v>
      </c>
      <c r="K373" s="26">
        <f t="shared" si="58"/>
        <v>0</v>
      </c>
      <c r="L373" s="4">
        <f t="shared" si="59"/>
        <v>0</v>
      </c>
      <c r="M373" s="26" t="str">
        <f t="shared" si="60"/>
        <v/>
      </c>
      <c r="N373" s="288">
        <v>0</v>
      </c>
      <c r="O373" s="4">
        <v>0</v>
      </c>
      <c r="P373" s="75">
        <f t="shared" si="61"/>
        <v>0</v>
      </c>
      <c r="Q373" s="75">
        <f t="shared" si="62"/>
        <v>0</v>
      </c>
      <c r="R373" s="75">
        <f t="shared" si="63"/>
        <v>0</v>
      </c>
      <c r="S373" s="4">
        <v>0</v>
      </c>
      <c r="T373" s="4">
        <v>0</v>
      </c>
      <c r="U373" s="4">
        <f t="shared" si="64"/>
        <v>0</v>
      </c>
      <c r="V373" s="4">
        <v>0</v>
      </c>
      <c r="W373" s="49">
        <v>0</v>
      </c>
      <c r="X373" s="4">
        <v>2</v>
      </c>
      <c r="Y373" s="118" t="s">
        <v>25</v>
      </c>
      <c r="Z373" s="118" t="s">
        <v>30</v>
      </c>
      <c r="AA373" s="289">
        <v>0.20438000000000001</v>
      </c>
      <c r="AB373" s="81" t="str">
        <f t="shared" si="65"/>
        <v>Pta-6pgc</v>
      </c>
    </row>
    <row r="374" spans="1:28" x14ac:dyDescent="0.3">
      <c r="A374" s="15" t="s">
        <v>2</v>
      </c>
      <c r="B374" s="265" t="s">
        <v>187</v>
      </c>
      <c r="C374" s="47">
        <v>-0.35967103865036498</v>
      </c>
      <c r="D374" s="47">
        <v>-0.37266348003084399</v>
      </c>
      <c r="E374" s="47">
        <v>-0.507102342873756</v>
      </c>
      <c r="F374" s="47">
        <v>-0.20830467588284901</v>
      </c>
      <c r="G374" s="47">
        <v>-0.20830467588284901</v>
      </c>
      <c r="H374" s="287">
        <f t="shared" si="55"/>
        <v>0.20830467588284901</v>
      </c>
      <c r="I374" s="4" t="b">
        <f t="shared" si="56"/>
        <v>0</v>
      </c>
      <c r="J374" s="4" t="b">
        <f t="shared" si="57"/>
        <v>0</v>
      </c>
      <c r="K374" s="26">
        <f t="shared" si="58"/>
        <v>0</v>
      </c>
      <c r="L374" s="4">
        <f t="shared" si="59"/>
        <v>0</v>
      </c>
      <c r="M374" s="26" t="str">
        <f t="shared" si="60"/>
        <v/>
      </c>
      <c r="N374" s="288">
        <v>0</v>
      </c>
      <c r="O374" s="4">
        <v>0</v>
      </c>
      <c r="P374" s="75">
        <f t="shared" si="61"/>
        <v>0</v>
      </c>
      <c r="Q374" s="75">
        <f t="shared" si="62"/>
        <v>0</v>
      </c>
      <c r="R374" s="75">
        <f t="shared" si="63"/>
        <v>0</v>
      </c>
      <c r="S374" s="4">
        <v>0</v>
      </c>
      <c r="T374" s="4">
        <v>0</v>
      </c>
      <c r="U374" s="4">
        <f t="shared" si="64"/>
        <v>0</v>
      </c>
      <c r="V374" s="4">
        <v>0</v>
      </c>
      <c r="W374" s="49">
        <v>0</v>
      </c>
      <c r="X374" s="4">
        <v>2</v>
      </c>
      <c r="Y374" s="118" t="s">
        <v>20</v>
      </c>
      <c r="Z374" s="118" t="s">
        <v>30</v>
      </c>
      <c r="AA374" s="289">
        <v>0.311475</v>
      </c>
      <c r="AB374" s="81" t="str">
        <f t="shared" si="65"/>
        <v>PykA-fum</v>
      </c>
    </row>
    <row r="375" spans="1:28" x14ac:dyDescent="0.3">
      <c r="A375" s="15" t="s">
        <v>58</v>
      </c>
      <c r="B375" s="265" t="s">
        <v>291</v>
      </c>
      <c r="C375" s="47">
        <v>-0.59188772063424799</v>
      </c>
      <c r="D375" s="47">
        <v>-0.51863577262122995</v>
      </c>
      <c r="E375" s="47">
        <v>-0.84722494034289897</v>
      </c>
      <c r="F375" s="47">
        <v>-0.20825519546153701</v>
      </c>
      <c r="G375" s="47">
        <v>-0.20825519546153701</v>
      </c>
      <c r="H375" s="287">
        <f t="shared" si="55"/>
        <v>0.20825519546153701</v>
      </c>
      <c r="I375" s="4" t="b">
        <f t="shared" si="56"/>
        <v>0</v>
      </c>
      <c r="J375" s="4" t="b">
        <f t="shared" si="57"/>
        <v>0</v>
      </c>
      <c r="K375" s="26">
        <f t="shared" si="58"/>
        <v>0</v>
      </c>
      <c r="L375" s="4">
        <f t="shared" si="59"/>
        <v>0</v>
      </c>
      <c r="M375" s="26" t="str">
        <f t="shared" si="60"/>
        <v/>
      </c>
      <c r="N375" s="288">
        <v>0</v>
      </c>
      <c r="O375" s="4">
        <v>0</v>
      </c>
      <c r="P375" s="75">
        <f t="shared" si="61"/>
        <v>0</v>
      </c>
      <c r="Q375" s="75">
        <f t="shared" si="62"/>
        <v>0</v>
      </c>
      <c r="R375" s="75">
        <f t="shared" si="63"/>
        <v>0</v>
      </c>
      <c r="S375" s="4">
        <v>0</v>
      </c>
      <c r="T375" s="4">
        <v>0</v>
      </c>
      <c r="U375" s="4">
        <f t="shared" si="64"/>
        <v>0</v>
      </c>
      <c r="V375" s="4">
        <v>0</v>
      </c>
      <c r="W375" s="49">
        <v>0</v>
      </c>
      <c r="X375" s="4">
        <v>3</v>
      </c>
      <c r="Y375" s="118" t="s">
        <v>19</v>
      </c>
      <c r="Z375" s="118" t="s">
        <v>30</v>
      </c>
      <c r="AA375" s="289">
        <v>0.31868099999999999</v>
      </c>
      <c r="AB375" s="81" t="str">
        <f t="shared" si="65"/>
        <v>Gnd-leu</v>
      </c>
    </row>
    <row r="376" spans="1:28" x14ac:dyDescent="0.3">
      <c r="A376" s="15" t="s">
        <v>3</v>
      </c>
      <c r="B376" s="265" t="s">
        <v>117</v>
      </c>
      <c r="C376" s="47">
        <v>-0.50650767981285905</v>
      </c>
      <c r="D376" s="47">
        <v>-0.24177513267392001</v>
      </c>
      <c r="E376" s="47">
        <v>-0.80174739036183895</v>
      </c>
      <c r="F376" s="47">
        <v>-0.20548455275569899</v>
      </c>
      <c r="G376" s="47">
        <v>-0.20548455275569899</v>
      </c>
      <c r="H376" s="287">
        <f t="shared" si="55"/>
        <v>0.20548455275569899</v>
      </c>
      <c r="I376" s="4" t="b">
        <f t="shared" si="56"/>
        <v>0</v>
      </c>
      <c r="J376" s="4" t="b">
        <f t="shared" si="57"/>
        <v>0</v>
      </c>
      <c r="K376" s="26">
        <f t="shared" si="58"/>
        <v>0</v>
      </c>
      <c r="L376" s="4">
        <f t="shared" si="59"/>
        <v>0</v>
      </c>
      <c r="M376" s="26" t="str">
        <f t="shared" si="60"/>
        <v/>
      </c>
      <c r="N376" s="288">
        <v>0</v>
      </c>
      <c r="O376" s="4">
        <v>0</v>
      </c>
      <c r="P376" s="75">
        <f t="shared" si="61"/>
        <v>0</v>
      </c>
      <c r="Q376" s="75">
        <f t="shared" si="62"/>
        <v>0</v>
      </c>
      <c r="R376" s="75">
        <f t="shared" si="63"/>
        <v>0</v>
      </c>
      <c r="S376" s="4">
        <v>0</v>
      </c>
      <c r="T376" s="4">
        <v>0</v>
      </c>
      <c r="U376" s="4">
        <f t="shared" si="64"/>
        <v>0</v>
      </c>
      <c r="V376" s="4">
        <v>0</v>
      </c>
      <c r="W376" s="49">
        <v>0</v>
      </c>
      <c r="X376" s="4">
        <v>1</v>
      </c>
      <c r="Y376" s="118" t="s">
        <v>21</v>
      </c>
      <c r="Z376" s="118" t="s">
        <v>31</v>
      </c>
      <c r="AA376" s="289">
        <v>0.15789500000000001</v>
      </c>
      <c r="AB376" s="81" t="str">
        <f t="shared" si="65"/>
        <v>Edd-acp</v>
      </c>
    </row>
    <row r="377" spans="1:28" x14ac:dyDescent="0.3">
      <c r="A377" s="15" t="s">
        <v>14</v>
      </c>
      <c r="B377" s="265" t="s">
        <v>91</v>
      </c>
      <c r="C377" s="47">
        <v>-0.35580705309591698</v>
      </c>
      <c r="D377" s="47">
        <v>-0.37888055179196101</v>
      </c>
      <c r="E377" s="47">
        <v>-0.45268825523489598</v>
      </c>
      <c r="F377" s="47">
        <v>-0.204917163802189</v>
      </c>
      <c r="G377" s="47">
        <v>-0.204917163802189</v>
      </c>
      <c r="H377" s="287">
        <f t="shared" si="55"/>
        <v>0.204917163802189</v>
      </c>
      <c r="I377" s="4" t="b">
        <f t="shared" si="56"/>
        <v>0</v>
      </c>
      <c r="J377" s="4" t="b">
        <f t="shared" si="57"/>
        <v>0</v>
      </c>
      <c r="K377" s="26">
        <f t="shared" si="58"/>
        <v>0</v>
      </c>
      <c r="L377" s="4">
        <f t="shared" si="59"/>
        <v>0</v>
      </c>
      <c r="M377" s="26" t="str">
        <f t="shared" si="60"/>
        <v/>
      </c>
      <c r="N377" s="288">
        <v>0</v>
      </c>
      <c r="O377" s="4">
        <v>0</v>
      </c>
      <c r="P377" s="75">
        <f t="shared" si="61"/>
        <v>0</v>
      </c>
      <c r="Q377" s="75">
        <f t="shared" si="62"/>
        <v>0</v>
      </c>
      <c r="R377" s="75">
        <f t="shared" si="63"/>
        <v>0</v>
      </c>
      <c r="S377" s="4">
        <v>0</v>
      </c>
      <c r="T377" s="4">
        <v>0</v>
      </c>
      <c r="U377" s="4">
        <f t="shared" si="64"/>
        <v>0</v>
      </c>
      <c r="V377" s="4">
        <v>0</v>
      </c>
      <c r="W377" s="49">
        <v>0</v>
      </c>
      <c r="X377" s="4">
        <v>3</v>
      </c>
      <c r="Y377" s="118" t="s">
        <v>27</v>
      </c>
      <c r="Z377" s="118" t="s">
        <v>30</v>
      </c>
      <c r="AA377" s="289">
        <v>0.448598</v>
      </c>
      <c r="AB377" s="81" t="str">
        <f t="shared" si="65"/>
        <v>PfkA-kdpg</v>
      </c>
    </row>
    <row r="378" spans="1:28" x14ac:dyDescent="0.3">
      <c r="A378" s="15" t="s">
        <v>12</v>
      </c>
      <c r="B378" s="265" t="s">
        <v>262</v>
      </c>
      <c r="C378" s="47">
        <v>-0.227225860812965</v>
      </c>
      <c r="D378" s="47">
        <v>-0.23530187681661699</v>
      </c>
      <c r="E378" s="47">
        <v>-0.25425097961760701</v>
      </c>
      <c r="F378" s="47">
        <v>-0.20482127036185499</v>
      </c>
      <c r="G378" s="47">
        <v>-0.20482127036185499</v>
      </c>
      <c r="H378" s="287">
        <f t="shared" si="55"/>
        <v>0.20482127036185499</v>
      </c>
      <c r="I378" s="4" t="b">
        <f t="shared" si="56"/>
        <v>0</v>
      </c>
      <c r="J378" s="4" t="b">
        <f t="shared" si="57"/>
        <v>0</v>
      </c>
      <c r="K378" s="26">
        <f t="shared" si="58"/>
        <v>0</v>
      </c>
      <c r="L378" s="4">
        <f t="shared" si="59"/>
        <v>0</v>
      </c>
      <c r="M378" s="26" t="str">
        <f t="shared" si="60"/>
        <v/>
      </c>
      <c r="N378" s="288">
        <v>0</v>
      </c>
      <c r="O378" s="4">
        <v>0</v>
      </c>
      <c r="P378" s="75">
        <f t="shared" si="61"/>
        <v>0</v>
      </c>
      <c r="Q378" s="75">
        <f t="shared" si="62"/>
        <v>0</v>
      </c>
      <c r="R378" s="75">
        <f t="shared" si="63"/>
        <v>0</v>
      </c>
      <c r="S378" s="4">
        <v>0</v>
      </c>
      <c r="T378" s="4">
        <v>0</v>
      </c>
      <c r="U378" s="4">
        <f t="shared" si="64"/>
        <v>0</v>
      </c>
      <c r="V378" s="4">
        <v>0</v>
      </c>
      <c r="W378" s="49">
        <v>0</v>
      </c>
      <c r="X378" s="4">
        <v>2</v>
      </c>
      <c r="Y378" s="118" t="s">
        <v>25</v>
      </c>
      <c r="Z378" s="118" t="s">
        <v>30</v>
      </c>
      <c r="AA378" s="289">
        <v>0.29729699999999998</v>
      </c>
      <c r="AB378" s="81" t="str">
        <f t="shared" si="65"/>
        <v>Pta-dtmp</v>
      </c>
    </row>
    <row r="379" spans="1:28" x14ac:dyDescent="0.3">
      <c r="A379" s="15" t="s">
        <v>58</v>
      </c>
      <c r="B379" s="265" t="s">
        <v>167</v>
      </c>
      <c r="C379" s="47">
        <v>-0.35301087194521102</v>
      </c>
      <c r="D379" s="47">
        <v>-0.35970321091473101</v>
      </c>
      <c r="E379" s="47">
        <v>-0.44129125723304202</v>
      </c>
      <c r="F379" s="47">
        <v>-0.202968541264545</v>
      </c>
      <c r="G379" s="47">
        <v>-0.202968541264545</v>
      </c>
      <c r="H379" s="287">
        <f t="shared" si="55"/>
        <v>0.202968541264545</v>
      </c>
      <c r="I379" s="4" t="b">
        <f t="shared" si="56"/>
        <v>0</v>
      </c>
      <c r="J379" s="4" t="b">
        <f t="shared" si="57"/>
        <v>0</v>
      </c>
      <c r="K379" s="26">
        <f t="shared" si="58"/>
        <v>0</v>
      </c>
      <c r="L379" s="4">
        <f t="shared" si="59"/>
        <v>0</v>
      </c>
      <c r="M379" s="26" t="str">
        <f t="shared" si="60"/>
        <v/>
      </c>
      <c r="N379" s="288">
        <v>0</v>
      </c>
      <c r="O379" s="4">
        <v>0</v>
      </c>
      <c r="P379" s="75">
        <f t="shared" si="61"/>
        <v>0</v>
      </c>
      <c r="Q379" s="75">
        <f t="shared" si="62"/>
        <v>0</v>
      </c>
      <c r="R379" s="75">
        <f t="shared" si="63"/>
        <v>0</v>
      </c>
      <c r="S379" s="4">
        <v>0</v>
      </c>
      <c r="T379" s="4">
        <v>0</v>
      </c>
      <c r="U379" s="4">
        <f t="shared" si="64"/>
        <v>0</v>
      </c>
      <c r="V379" s="4">
        <v>0</v>
      </c>
      <c r="W379" s="49">
        <v>0</v>
      </c>
      <c r="X379" s="4">
        <v>3</v>
      </c>
      <c r="Y379" s="118" t="s">
        <v>19</v>
      </c>
      <c r="Z379" s="118" t="s">
        <v>30</v>
      </c>
      <c r="AA379" s="289">
        <v>0.4375</v>
      </c>
      <c r="AB379" s="81" t="str">
        <f t="shared" si="65"/>
        <v>Gnd-3pg</v>
      </c>
    </row>
    <row r="380" spans="1:28" x14ac:dyDescent="0.3">
      <c r="A380" s="15" t="s">
        <v>2</v>
      </c>
      <c r="B380" s="265" t="s">
        <v>117</v>
      </c>
      <c r="C380" s="47">
        <v>-0.39749918875555301</v>
      </c>
      <c r="D380" s="47">
        <v>-0.227206444625871</v>
      </c>
      <c r="E380" s="47">
        <v>-0.40861075456257301</v>
      </c>
      <c r="F380" s="47">
        <v>-0.20260047510173401</v>
      </c>
      <c r="G380" s="47">
        <v>-0.20260047510173401</v>
      </c>
      <c r="H380" s="287">
        <f t="shared" si="55"/>
        <v>0.20260047510173401</v>
      </c>
      <c r="I380" s="4" t="b">
        <f t="shared" si="56"/>
        <v>0</v>
      </c>
      <c r="J380" s="4" t="b">
        <f t="shared" si="57"/>
        <v>0</v>
      </c>
      <c r="K380" s="26">
        <f t="shared" si="58"/>
        <v>0</v>
      </c>
      <c r="L380" s="4">
        <f t="shared" si="59"/>
        <v>0</v>
      </c>
      <c r="M380" s="26" t="str">
        <f t="shared" si="60"/>
        <v/>
      </c>
      <c r="N380" s="288">
        <v>0</v>
      </c>
      <c r="O380" s="4">
        <v>0</v>
      </c>
      <c r="P380" s="75">
        <f t="shared" si="61"/>
        <v>0</v>
      </c>
      <c r="Q380" s="75">
        <f t="shared" si="62"/>
        <v>0</v>
      </c>
      <c r="R380" s="75">
        <f t="shared" si="63"/>
        <v>0</v>
      </c>
      <c r="S380" s="4">
        <v>0</v>
      </c>
      <c r="T380" s="4">
        <v>0</v>
      </c>
      <c r="U380" s="4">
        <f t="shared" si="64"/>
        <v>0</v>
      </c>
      <c r="V380" s="4">
        <v>0</v>
      </c>
      <c r="W380" s="49">
        <v>0</v>
      </c>
      <c r="X380" s="4">
        <v>2</v>
      </c>
      <c r="Y380" s="118" t="s">
        <v>20</v>
      </c>
      <c r="Z380" s="118" t="s">
        <v>30</v>
      </c>
      <c r="AA380" s="289">
        <v>0.230769</v>
      </c>
      <c r="AB380" s="81" t="str">
        <f t="shared" si="65"/>
        <v>PykA-acp</v>
      </c>
    </row>
    <row r="381" spans="1:28" x14ac:dyDescent="0.3">
      <c r="A381" s="15" t="s">
        <v>13</v>
      </c>
      <c r="B381" s="265" t="s">
        <v>229</v>
      </c>
      <c r="C381" s="47">
        <v>-0.328364954290988</v>
      </c>
      <c r="D381" s="47">
        <v>-0.35403196508555301</v>
      </c>
      <c r="E381" s="47">
        <v>-0.467412912663772</v>
      </c>
      <c r="F381" s="47">
        <v>-0.20202864286112299</v>
      </c>
      <c r="G381" s="47">
        <v>-0.20202864286112299</v>
      </c>
      <c r="H381" s="287">
        <f t="shared" si="55"/>
        <v>0.20202864286112299</v>
      </c>
      <c r="I381" s="4" t="b">
        <f t="shared" si="56"/>
        <v>0</v>
      </c>
      <c r="J381" s="4" t="b">
        <f t="shared" si="57"/>
        <v>0</v>
      </c>
      <c r="K381" s="26">
        <f t="shared" si="58"/>
        <v>0</v>
      </c>
      <c r="L381" s="4">
        <f t="shared" si="59"/>
        <v>0</v>
      </c>
      <c r="M381" s="26" t="str">
        <f t="shared" si="60"/>
        <v/>
      </c>
      <c r="N381" s="288">
        <v>0</v>
      </c>
      <c r="O381" s="4">
        <v>0</v>
      </c>
      <c r="P381" s="75">
        <f t="shared" si="61"/>
        <v>0</v>
      </c>
      <c r="Q381" s="75">
        <f t="shared" si="62"/>
        <v>0</v>
      </c>
      <c r="R381" s="75">
        <f t="shared" si="63"/>
        <v>0</v>
      </c>
      <c r="S381" s="4">
        <v>0</v>
      </c>
      <c r="T381" s="4">
        <v>0</v>
      </c>
      <c r="U381" s="4">
        <f t="shared" si="64"/>
        <v>0</v>
      </c>
      <c r="V381" s="4">
        <v>0</v>
      </c>
      <c r="W381" s="49">
        <v>0</v>
      </c>
      <c r="X381" s="4">
        <v>2</v>
      </c>
      <c r="Y381" s="118" t="s">
        <v>26</v>
      </c>
      <c r="Z381" s="118" t="s">
        <v>31</v>
      </c>
      <c r="AA381" s="289">
        <v>0.235294</v>
      </c>
      <c r="AB381" s="81" t="str">
        <f t="shared" si="65"/>
        <v>AceA-panto</v>
      </c>
    </row>
    <row r="382" spans="1:28" x14ac:dyDescent="0.3">
      <c r="A382" s="15" t="s">
        <v>10</v>
      </c>
      <c r="B382" s="265" t="s">
        <v>177</v>
      </c>
      <c r="C382" s="47">
        <v>-0.411443234175631</v>
      </c>
      <c r="D382" s="47">
        <v>-0.46143568478781699</v>
      </c>
      <c r="E382" s="47">
        <v>-0.63761859072799398</v>
      </c>
      <c r="F382" s="47">
        <v>-0.20157072972214801</v>
      </c>
      <c r="G382" s="47">
        <v>-0.20157072972214801</v>
      </c>
      <c r="H382" s="287">
        <f t="shared" si="55"/>
        <v>0.20157072972214801</v>
      </c>
      <c r="I382" s="4" t="b">
        <f t="shared" si="56"/>
        <v>0</v>
      </c>
      <c r="J382" s="4" t="b">
        <f t="shared" si="57"/>
        <v>0</v>
      </c>
      <c r="K382" s="26">
        <f t="shared" si="58"/>
        <v>0</v>
      </c>
      <c r="L382" s="4">
        <f t="shared" si="59"/>
        <v>0</v>
      </c>
      <c r="M382" s="26" t="str">
        <f t="shared" si="60"/>
        <v/>
      </c>
      <c r="N382" s="288">
        <v>0</v>
      </c>
      <c r="O382" s="4">
        <v>0</v>
      </c>
      <c r="P382" s="75">
        <f t="shared" si="61"/>
        <v>0</v>
      </c>
      <c r="Q382" s="75">
        <f t="shared" si="62"/>
        <v>0</v>
      </c>
      <c r="R382" s="75">
        <f t="shared" si="63"/>
        <v>0</v>
      </c>
      <c r="S382" s="4">
        <v>0</v>
      </c>
      <c r="T382" s="4">
        <v>0</v>
      </c>
      <c r="U382" s="4">
        <f t="shared" si="64"/>
        <v>0</v>
      </c>
      <c r="V382" s="4">
        <v>0</v>
      </c>
      <c r="W382" s="49">
        <v>0</v>
      </c>
      <c r="X382" s="4">
        <v>1</v>
      </c>
      <c r="Y382" s="118" t="s">
        <v>22</v>
      </c>
      <c r="Z382" s="118" t="s">
        <v>31</v>
      </c>
      <c r="AA382" s="289">
        <v>0.538462</v>
      </c>
      <c r="AB382" s="81" t="str">
        <f t="shared" si="65"/>
        <v>Eda-e4p</v>
      </c>
    </row>
    <row r="383" spans="1:28" x14ac:dyDescent="0.3">
      <c r="A383" s="15" t="s">
        <v>12</v>
      </c>
      <c r="B383" s="265" t="s">
        <v>133</v>
      </c>
      <c r="C383" s="47">
        <v>-0.298049947232431</v>
      </c>
      <c r="D383" s="47">
        <v>-0.37054426140149399</v>
      </c>
      <c r="E383" s="47">
        <v>-0.39317523590106201</v>
      </c>
      <c r="F383" s="47">
        <v>-0.201106030947973</v>
      </c>
      <c r="G383" s="47">
        <v>-0.201106030947973</v>
      </c>
      <c r="H383" s="287">
        <f t="shared" si="55"/>
        <v>0.201106030947973</v>
      </c>
      <c r="I383" s="4" t="b">
        <f t="shared" si="56"/>
        <v>0</v>
      </c>
      <c r="J383" s="4" t="b">
        <f t="shared" si="57"/>
        <v>0</v>
      </c>
      <c r="K383" s="26">
        <f t="shared" si="58"/>
        <v>0</v>
      </c>
      <c r="L383" s="4">
        <f t="shared" si="59"/>
        <v>0</v>
      </c>
      <c r="M383" s="26" t="str">
        <f t="shared" si="60"/>
        <v/>
      </c>
      <c r="N383" s="288">
        <v>0</v>
      </c>
      <c r="O383" s="4">
        <v>0</v>
      </c>
      <c r="P383" s="75">
        <f t="shared" si="61"/>
        <v>0</v>
      </c>
      <c r="Q383" s="75">
        <f t="shared" si="62"/>
        <v>0</v>
      </c>
      <c r="R383" s="75">
        <f t="shared" si="63"/>
        <v>0</v>
      </c>
      <c r="S383" s="4">
        <v>0</v>
      </c>
      <c r="T383" s="4">
        <v>0</v>
      </c>
      <c r="U383" s="4">
        <f t="shared" si="64"/>
        <v>0</v>
      </c>
      <c r="V383" s="4">
        <v>-1</v>
      </c>
      <c r="W383" s="49">
        <v>0</v>
      </c>
      <c r="X383" s="4">
        <v>2</v>
      </c>
      <c r="Y383" s="118" t="s">
        <v>25</v>
      </c>
      <c r="Z383" s="118" t="s">
        <v>30</v>
      </c>
      <c r="AA383" s="289">
        <v>5.3571000000000001E-2</v>
      </c>
      <c r="AB383" s="81" t="str">
        <f t="shared" si="65"/>
        <v>Pta-akg</v>
      </c>
    </row>
    <row r="384" spans="1:28" x14ac:dyDescent="0.3">
      <c r="A384" s="15" t="s">
        <v>13</v>
      </c>
      <c r="B384" s="265" t="s">
        <v>77</v>
      </c>
      <c r="C384" s="47">
        <v>-0.480192475384012</v>
      </c>
      <c r="D384" s="47">
        <v>-0.67602701966596401</v>
      </c>
      <c r="E384" s="47">
        <v>-0.72485778219826402</v>
      </c>
      <c r="F384" s="47">
        <v>-0.19735636352432201</v>
      </c>
      <c r="G384" s="47">
        <v>-0.19735636352432201</v>
      </c>
      <c r="H384" s="287">
        <f t="shared" si="55"/>
        <v>0.19735636352432201</v>
      </c>
      <c r="I384" s="4" t="b">
        <f t="shared" si="56"/>
        <v>0</v>
      </c>
      <c r="J384" s="4" t="b">
        <f t="shared" si="57"/>
        <v>0</v>
      </c>
      <c r="K384" s="26">
        <f t="shared" si="58"/>
        <v>0</v>
      </c>
      <c r="L384" s="4">
        <f t="shared" si="59"/>
        <v>0</v>
      </c>
      <c r="M384" s="26" t="str">
        <f t="shared" si="60"/>
        <v/>
      </c>
      <c r="N384" s="288">
        <v>0</v>
      </c>
      <c r="O384" s="4">
        <v>0</v>
      </c>
      <c r="P384" s="75">
        <f t="shared" si="61"/>
        <v>0</v>
      </c>
      <c r="Q384" s="75">
        <f t="shared" si="62"/>
        <v>0</v>
      </c>
      <c r="R384" s="75">
        <f t="shared" si="63"/>
        <v>0</v>
      </c>
      <c r="S384" s="4">
        <v>0</v>
      </c>
      <c r="T384" s="4">
        <v>0</v>
      </c>
      <c r="U384" s="4">
        <f t="shared" si="64"/>
        <v>0</v>
      </c>
      <c r="V384" s="4">
        <v>0</v>
      </c>
      <c r="W384" s="49">
        <v>0</v>
      </c>
      <c r="X384" s="4">
        <v>2</v>
      </c>
      <c r="Y384" s="118" t="s">
        <v>26</v>
      </c>
      <c r="Z384" s="118" t="s">
        <v>31</v>
      </c>
      <c r="AA384" s="289">
        <v>0</v>
      </c>
      <c r="AB384" s="81" t="str">
        <f t="shared" si="65"/>
        <v>AceA-nad+</v>
      </c>
    </row>
    <row r="385" spans="1:28" x14ac:dyDescent="0.3">
      <c r="A385" s="15" t="s">
        <v>114</v>
      </c>
      <c r="B385" s="265" t="s">
        <v>67</v>
      </c>
      <c r="C385" s="47">
        <v>-0.39824377991373999</v>
      </c>
      <c r="D385" s="47">
        <v>-0.50789714229555505</v>
      </c>
      <c r="E385" s="47">
        <v>-0.56262301939355996</v>
      </c>
      <c r="F385" s="47">
        <v>-0.196003549946759</v>
      </c>
      <c r="G385" s="47">
        <v>-0.196003549946759</v>
      </c>
      <c r="H385" s="287">
        <f t="shared" si="55"/>
        <v>0.196003549946759</v>
      </c>
      <c r="I385" s="4" t="b">
        <f t="shared" si="56"/>
        <v>0</v>
      </c>
      <c r="J385" s="4" t="b">
        <f t="shared" si="57"/>
        <v>0</v>
      </c>
      <c r="K385" s="26">
        <f t="shared" si="58"/>
        <v>0</v>
      </c>
      <c r="L385" s="4">
        <f t="shared" si="59"/>
        <v>0</v>
      </c>
      <c r="M385" s="26" t="str">
        <f t="shared" si="60"/>
        <v/>
      </c>
      <c r="N385" s="288">
        <v>0</v>
      </c>
      <c r="O385" s="4">
        <v>0</v>
      </c>
      <c r="P385" s="75">
        <f t="shared" si="61"/>
        <v>0</v>
      </c>
      <c r="Q385" s="75">
        <f t="shared" si="62"/>
        <v>0</v>
      </c>
      <c r="R385" s="75">
        <f t="shared" si="63"/>
        <v>0</v>
      </c>
      <c r="S385" s="4">
        <v>0</v>
      </c>
      <c r="T385" s="4">
        <v>0</v>
      </c>
      <c r="U385" s="4">
        <f t="shared" si="64"/>
        <v>0</v>
      </c>
      <c r="V385" s="4">
        <v>0</v>
      </c>
      <c r="W385" s="49">
        <v>0</v>
      </c>
      <c r="X385" s="4">
        <v>2</v>
      </c>
      <c r="Y385" s="118" t="s">
        <v>25</v>
      </c>
      <c r="Z385" s="118" t="s">
        <v>30</v>
      </c>
      <c r="AA385" s="289">
        <v>0.25748500000000002</v>
      </c>
      <c r="AB385" s="81" t="str">
        <f t="shared" si="65"/>
        <v>AckA-ru5p</v>
      </c>
    </row>
    <row r="386" spans="1:28" x14ac:dyDescent="0.3">
      <c r="A386" s="15" t="s">
        <v>10</v>
      </c>
      <c r="B386" s="265" t="s">
        <v>165</v>
      </c>
      <c r="C386" s="47">
        <v>-0.22269091308045399</v>
      </c>
      <c r="D386" s="47">
        <v>-0.23363001953024001</v>
      </c>
      <c r="E386" s="47">
        <v>-0.27166613787256599</v>
      </c>
      <c r="F386" s="47">
        <v>-0.194910824696026</v>
      </c>
      <c r="G386" s="47">
        <v>-0.194910824696026</v>
      </c>
      <c r="H386" s="287">
        <f t="shared" ref="H386:H449" si="66">ABS(G386)</f>
        <v>0.194910824696026</v>
      </c>
      <c r="I386" s="4" t="b">
        <f t="shared" ref="I386:I449" si="67">H386&gt;1.131</f>
        <v>0</v>
      </c>
      <c r="J386" s="4" t="b">
        <f t="shared" ref="J386:J449" si="68">H386&gt;(1.131/2)</f>
        <v>0</v>
      </c>
      <c r="K386" s="26">
        <f t="shared" ref="K386:K449" si="69">IF(AND(C386&lt;0,I386=TRUE),"inhibitor",IF(AND(C386&gt;0,I386=TRUE),"activator",))</f>
        <v>0</v>
      </c>
      <c r="L386" s="4">
        <f t="shared" ref="L386:L449" si="70">IF(AND(OR(K386="inhibitor",K386="activator"),H386&gt;2),"strong",)</f>
        <v>0</v>
      </c>
      <c r="M386" s="26" t="str">
        <f t="shared" ref="M386:M449" si="71">IF(AND(OR(K386="inhibitor",K386="activator"),AND(S386=0,T386=0,V386=0)),"novel",IF(OR(K386="inhibitor",K386="activator"),"known",""))</f>
        <v/>
      </c>
      <c r="N386" s="288">
        <v>0</v>
      </c>
      <c r="O386" s="4">
        <v>0</v>
      </c>
      <c r="P386" s="75">
        <f t="shared" ref="P386:P449" si="72">IF(OR(S386&lt;&gt;0,T386&lt;&gt;0,U386&lt;&gt;0),1,0)</f>
        <v>0</v>
      </c>
      <c r="Q386" s="75">
        <f t="shared" ref="Q386:Q449" si="73">IF(AND(S386&lt;&gt;0,T386=0),1,0)</f>
        <v>0</v>
      </c>
      <c r="R386" s="75">
        <f t="shared" ref="R386:R449" si="74">IF(AND(S386=0,T386&lt;&gt;0),1,0)</f>
        <v>0</v>
      </c>
      <c r="S386" s="4">
        <v>0</v>
      </c>
      <c r="T386" s="4">
        <v>0</v>
      </c>
      <c r="U386" s="4">
        <f t="shared" ref="U386:U449" si="75">IF(AND(S386&lt;&gt;0,T386&lt;&gt;0),1,0)</f>
        <v>0</v>
      </c>
      <c r="V386" s="4">
        <v>0</v>
      </c>
      <c r="W386" s="49">
        <v>0</v>
      </c>
      <c r="X386" s="4">
        <v>1</v>
      </c>
      <c r="Y386" s="118" t="s">
        <v>22</v>
      </c>
      <c r="Z386" s="118" t="s">
        <v>31</v>
      </c>
      <c r="AA386" s="289">
        <v>0.42857099999999998</v>
      </c>
      <c r="AB386" s="81" t="str">
        <f t="shared" si="65"/>
        <v>Eda-bpg</v>
      </c>
    </row>
    <row r="387" spans="1:28" x14ac:dyDescent="0.3">
      <c r="A387" s="15" t="s">
        <v>3</v>
      </c>
      <c r="B387" s="265" t="s">
        <v>202</v>
      </c>
      <c r="C387" s="47">
        <v>-0.197901452253506</v>
      </c>
      <c r="D387" s="47">
        <v>-0.20132308893662501</v>
      </c>
      <c r="E387" s="47">
        <v>-0.20798681921763601</v>
      </c>
      <c r="F387" s="47">
        <v>-0.19221066481608501</v>
      </c>
      <c r="G387" s="47">
        <v>-0.19221066481608501</v>
      </c>
      <c r="H387" s="287">
        <f t="shared" si="66"/>
        <v>0.19221066481608501</v>
      </c>
      <c r="I387" s="4" t="b">
        <f t="shared" si="67"/>
        <v>0</v>
      </c>
      <c r="J387" s="4" t="b">
        <f t="shared" si="68"/>
        <v>0</v>
      </c>
      <c r="K387" s="26">
        <f t="shared" si="69"/>
        <v>0</v>
      </c>
      <c r="L387" s="4">
        <f t="shared" si="70"/>
        <v>0</v>
      </c>
      <c r="M387" s="26" t="str">
        <f t="shared" si="71"/>
        <v/>
      </c>
      <c r="N387" s="288">
        <v>0</v>
      </c>
      <c r="O387" s="4">
        <v>0</v>
      </c>
      <c r="P387" s="75">
        <f t="shared" si="72"/>
        <v>0</v>
      </c>
      <c r="Q387" s="75">
        <f t="shared" si="73"/>
        <v>0</v>
      </c>
      <c r="R387" s="75">
        <f t="shared" si="74"/>
        <v>0</v>
      </c>
      <c r="S387" s="4">
        <v>0</v>
      </c>
      <c r="T387" s="4">
        <v>0</v>
      </c>
      <c r="U387" s="4">
        <f t="shared" si="75"/>
        <v>0</v>
      </c>
      <c r="V387" s="4">
        <v>0</v>
      </c>
      <c r="W387" s="49">
        <v>0</v>
      </c>
      <c r="X387" s="4">
        <v>1</v>
      </c>
      <c r="Y387" s="118" t="s">
        <v>21</v>
      </c>
      <c r="Z387" s="118" t="s">
        <v>31</v>
      </c>
      <c r="AA387" s="289">
        <v>0.42857099999999998</v>
      </c>
      <c r="AB387" s="81" t="str">
        <f t="shared" ref="AB387:AB450" si="76">A387&amp;"-"&amp;B387</f>
        <v>Edd-cmp</v>
      </c>
    </row>
    <row r="388" spans="1:28" x14ac:dyDescent="0.3">
      <c r="A388" s="15" t="s">
        <v>106</v>
      </c>
      <c r="B388" s="265" t="s">
        <v>208</v>
      </c>
      <c r="C388" s="47">
        <v>-0.43831240530728299</v>
      </c>
      <c r="D388" s="47">
        <v>-0.39530754162408299</v>
      </c>
      <c r="E388" s="47">
        <v>-0.68442258502456299</v>
      </c>
      <c r="F388" s="47">
        <v>-0.19202828171328401</v>
      </c>
      <c r="G388" s="47">
        <v>-0.19202828171328401</v>
      </c>
      <c r="H388" s="287">
        <f t="shared" si="66"/>
        <v>0.19202828171328401</v>
      </c>
      <c r="I388" s="4" t="b">
        <f t="shared" si="67"/>
        <v>0</v>
      </c>
      <c r="J388" s="4" t="b">
        <f t="shared" si="68"/>
        <v>0</v>
      </c>
      <c r="K388" s="26">
        <f t="shared" si="69"/>
        <v>0</v>
      </c>
      <c r="L388" s="4">
        <f t="shared" si="70"/>
        <v>0</v>
      </c>
      <c r="M388" s="26" t="str">
        <f t="shared" si="71"/>
        <v/>
      </c>
      <c r="N388" s="288">
        <v>0</v>
      </c>
      <c r="O388" s="4">
        <v>0</v>
      </c>
      <c r="P388" s="75">
        <f t="shared" si="72"/>
        <v>0</v>
      </c>
      <c r="Q388" s="75">
        <f t="shared" si="73"/>
        <v>0</v>
      </c>
      <c r="R388" s="75">
        <f t="shared" si="74"/>
        <v>0</v>
      </c>
      <c r="S388" s="4">
        <v>0</v>
      </c>
      <c r="T388" s="4">
        <v>0</v>
      </c>
      <c r="U388" s="4">
        <f t="shared" si="75"/>
        <v>0</v>
      </c>
      <c r="V388" s="4">
        <v>0</v>
      </c>
      <c r="W388" s="49">
        <v>0</v>
      </c>
      <c r="X388" s="4">
        <v>3</v>
      </c>
      <c r="Y388" s="118" t="s">
        <v>19</v>
      </c>
      <c r="Z388" s="118" t="s">
        <v>30</v>
      </c>
      <c r="AA388" s="289">
        <v>0.60958900000000005</v>
      </c>
      <c r="AB388" s="81" t="str">
        <f t="shared" si="76"/>
        <v>Acs-ump</v>
      </c>
    </row>
    <row r="389" spans="1:28" x14ac:dyDescent="0.3">
      <c r="A389" s="15" t="s">
        <v>106</v>
      </c>
      <c r="B389" s="265" t="s">
        <v>67</v>
      </c>
      <c r="C389" s="47">
        <v>-0.31727478485322003</v>
      </c>
      <c r="D389" s="47">
        <v>-0.30451872714555001</v>
      </c>
      <c r="E389" s="47">
        <v>-0.45291258411287399</v>
      </c>
      <c r="F389" s="47">
        <v>-0.19161452463742301</v>
      </c>
      <c r="G389" s="47">
        <v>-0.19161452463742301</v>
      </c>
      <c r="H389" s="287">
        <f t="shared" si="66"/>
        <v>0.19161452463742301</v>
      </c>
      <c r="I389" s="4" t="b">
        <f t="shared" si="67"/>
        <v>0</v>
      </c>
      <c r="J389" s="4" t="b">
        <f t="shared" si="68"/>
        <v>0</v>
      </c>
      <c r="K389" s="26">
        <f t="shared" si="69"/>
        <v>0</v>
      </c>
      <c r="L389" s="4">
        <f t="shared" si="70"/>
        <v>0</v>
      </c>
      <c r="M389" s="26" t="str">
        <f t="shared" si="71"/>
        <v/>
      </c>
      <c r="N389" s="288">
        <v>0</v>
      </c>
      <c r="O389" s="4">
        <v>0</v>
      </c>
      <c r="P389" s="75">
        <f t="shared" si="72"/>
        <v>0</v>
      </c>
      <c r="Q389" s="75">
        <f t="shared" si="73"/>
        <v>0</v>
      </c>
      <c r="R389" s="75">
        <f t="shared" si="74"/>
        <v>0</v>
      </c>
      <c r="S389" s="4">
        <v>0</v>
      </c>
      <c r="T389" s="4">
        <v>0</v>
      </c>
      <c r="U389" s="4">
        <f t="shared" si="75"/>
        <v>0</v>
      </c>
      <c r="V389" s="4">
        <v>0</v>
      </c>
      <c r="W389" s="49">
        <v>0</v>
      </c>
      <c r="X389" s="4">
        <v>3</v>
      </c>
      <c r="Y389" s="118" t="s">
        <v>19</v>
      </c>
      <c r="Z389" s="118" t="s">
        <v>30</v>
      </c>
      <c r="AA389" s="289">
        <v>0.29692800000000003</v>
      </c>
      <c r="AB389" s="81" t="str">
        <f t="shared" si="76"/>
        <v>Acs-ru5p</v>
      </c>
    </row>
    <row r="390" spans="1:28" x14ac:dyDescent="0.3">
      <c r="A390" s="15" t="s">
        <v>58</v>
      </c>
      <c r="B390" s="265" t="s">
        <v>252</v>
      </c>
      <c r="C390" s="47">
        <v>-0.48746874367408799</v>
      </c>
      <c r="D390" s="47">
        <v>-0.47771587045476399</v>
      </c>
      <c r="E390" s="47">
        <v>-0.72587238498178597</v>
      </c>
      <c r="F390" s="47">
        <v>-0.19019397016362699</v>
      </c>
      <c r="G390" s="47">
        <v>-0.19019397016362699</v>
      </c>
      <c r="H390" s="287">
        <f t="shared" si="66"/>
        <v>0.19019397016362699</v>
      </c>
      <c r="I390" s="4" t="b">
        <f t="shared" si="67"/>
        <v>0</v>
      </c>
      <c r="J390" s="4" t="b">
        <f t="shared" si="68"/>
        <v>0</v>
      </c>
      <c r="K390" s="26">
        <f t="shared" si="69"/>
        <v>0</v>
      </c>
      <c r="L390" s="4">
        <f t="shared" si="70"/>
        <v>0</v>
      </c>
      <c r="M390" s="26" t="str">
        <f t="shared" si="71"/>
        <v/>
      </c>
      <c r="N390" s="288">
        <v>0</v>
      </c>
      <c r="O390" s="4">
        <v>0</v>
      </c>
      <c r="P390" s="75">
        <f t="shared" si="72"/>
        <v>0</v>
      </c>
      <c r="Q390" s="75">
        <f t="shared" si="73"/>
        <v>0</v>
      </c>
      <c r="R390" s="75">
        <f t="shared" si="74"/>
        <v>0</v>
      </c>
      <c r="S390" s="4">
        <v>0</v>
      </c>
      <c r="T390" s="4">
        <v>0</v>
      </c>
      <c r="U390" s="4">
        <f t="shared" si="75"/>
        <v>0</v>
      </c>
      <c r="V390" s="4">
        <v>0</v>
      </c>
      <c r="W390" s="49">
        <v>0</v>
      </c>
      <c r="X390" s="4">
        <v>3</v>
      </c>
      <c r="Y390" s="118" t="s">
        <v>19</v>
      </c>
      <c r="Z390" s="118" t="s">
        <v>30</v>
      </c>
      <c r="AA390" s="289">
        <v>0.46456700000000001</v>
      </c>
      <c r="AB390" s="81" t="str">
        <f t="shared" si="76"/>
        <v>Gnd-udpglcnac</v>
      </c>
    </row>
    <row r="391" spans="1:28" x14ac:dyDescent="0.3">
      <c r="A391" s="15" t="s">
        <v>1</v>
      </c>
      <c r="B391" s="265" t="s">
        <v>285</v>
      </c>
      <c r="C391" s="47">
        <v>-0.23687020051476099</v>
      </c>
      <c r="D391" s="47">
        <v>-0.22675561590694601</v>
      </c>
      <c r="E391" s="47">
        <v>-0.28888268063186501</v>
      </c>
      <c r="F391" s="47">
        <v>-0.18790503290704499</v>
      </c>
      <c r="G391" s="47">
        <v>-0.18790503290704499</v>
      </c>
      <c r="H391" s="287">
        <f t="shared" si="66"/>
        <v>0.18790503290704499</v>
      </c>
      <c r="I391" s="4" t="b">
        <f t="shared" si="67"/>
        <v>0</v>
      </c>
      <c r="J391" s="4" t="b">
        <f t="shared" si="68"/>
        <v>0</v>
      </c>
      <c r="K391" s="26">
        <f t="shared" si="69"/>
        <v>0</v>
      </c>
      <c r="L391" s="4">
        <f t="shared" si="70"/>
        <v>0</v>
      </c>
      <c r="M391" s="26" t="str">
        <f t="shared" si="71"/>
        <v/>
      </c>
      <c r="N391" s="288">
        <v>0</v>
      </c>
      <c r="O391" s="4">
        <v>0</v>
      </c>
      <c r="P391" s="75">
        <f t="shared" si="72"/>
        <v>0</v>
      </c>
      <c r="Q391" s="75">
        <f t="shared" si="73"/>
        <v>0</v>
      </c>
      <c r="R391" s="75">
        <f t="shared" si="74"/>
        <v>0</v>
      </c>
      <c r="S391" s="4">
        <v>0</v>
      </c>
      <c r="T391" s="4">
        <v>0</v>
      </c>
      <c r="U391" s="4">
        <f t="shared" si="75"/>
        <v>0</v>
      </c>
      <c r="V391" s="4">
        <v>0</v>
      </c>
      <c r="W391" s="49">
        <v>0</v>
      </c>
      <c r="X391" s="4">
        <v>2</v>
      </c>
      <c r="Y391" s="118" t="s">
        <v>20</v>
      </c>
      <c r="Z391" s="118" t="s">
        <v>30</v>
      </c>
      <c r="AA391" s="289">
        <v>0.33333299999999999</v>
      </c>
      <c r="AB391" s="81" t="str">
        <f t="shared" si="76"/>
        <v>MaeA-asn</v>
      </c>
    </row>
    <row r="392" spans="1:28" x14ac:dyDescent="0.3">
      <c r="A392" s="15" t="s">
        <v>92</v>
      </c>
      <c r="B392" s="265" t="s">
        <v>267</v>
      </c>
      <c r="C392" s="47">
        <v>-0.22288898746074301</v>
      </c>
      <c r="D392" s="47">
        <v>-0.216913155615436</v>
      </c>
      <c r="E392" s="47">
        <v>-0.24929420412873099</v>
      </c>
      <c r="F392" s="47">
        <v>-0.18785602149740899</v>
      </c>
      <c r="G392" s="47">
        <v>-0.18785602149740899</v>
      </c>
      <c r="H392" s="287">
        <f t="shared" si="66"/>
        <v>0.18785602149740899</v>
      </c>
      <c r="I392" s="4" t="b">
        <f t="shared" si="67"/>
        <v>0</v>
      </c>
      <c r="J392" s="4" t="b">
        <f t="shared" si="68"/>
        <v>0</v>
      </c>
      <c r="K392" s="26">
        <f t="shared" si="69"/>
        <v>0</v>
      </c>
      <c r="L392" s="4">
        <f t="shared" si="70"/>
        <v>0</v>
      </c>
      <c r="M392" s="26" t="str">
        <f t="shared" si="71"/>
        <v/>
      </c>
      <c r="N392" s="288">
        <v>0</v>
      </c>
      <c r="O392" s="4">
        <v>0</v>
      </c>
      <c r="P392" s="75">
        <f t="shared" si="72"/>
        <v>0</v>
      </c>
      <c r="Q392" s="75">
        <f t="shared" si="73"/>
        <v>0</v>
      </c>
      <c r="R392" s="75">
        <f t="shared" si="74"/>
        <v>0</v>
      </c>
      <c r="S392" s="4">
        <v>0</v>
      </c>
      <c r="T392" s="4">
        <v>0</v>
      </c>
      <c r="U392" s="4">
        <f t="shared" si="75"/>
        <v>0</v>
      </c>
      <c r="V392" s="4">
        <v>0</v>
      </c>
      <c r="W392" s="49">
        <v>0</v>
      </c>
      <c r="X392" s="4">
        <v>1</v>
      </c>
      <c r="Y392" s="118" t="s">
        <v>22</v>
      </c>
      <c r="Z392" s="118" t="s">
        <v>30</v>
      </c>
      <c r="AA392" s="289">
        <v>0.19047600000000001</v>
      </c>
      <c r="AB392" s="81" t="str">
        <f t="shared" si="76"/>
        <v>Ppc-g1p</v>
      </c>
    </row>
    <row r="393" spans="1:28" x14ac:dyDescent="0.3">
      <c r="A393" s="15" t="s">
        <v>10</v>
      </c>
      <c r="B393" s="265" t="s">
        <v>301</v>
      </c>
      <c r="C393" s="47">
        <v>-0.29934920691656602</v>
      </c>
      <c r="D393" s="47">
        <v>-0.30113491436166001</v>
      </c>
      <c r="E393" s="47">
        <v>-0.41046993608950599</v>
      </c>
      <c r="F393" s="47">
        <v>-0.18710928323013801</v>
      </c>
      <c r="G393" s="47">
        <v>-0.18710928323013801</v>
      </c>
      <c r="H393" s="287">
        <f t="shared" si="66"/>
        <v>0.18710928323013801</v>
      </c>
      <c r="I393" s="4" t="b">
        <f t="shared" si="67"/>
        <v>0</v>
      </c>
      <c r="J393" s="4" t="b">
        <f t="shared" si="68"/>
        <v>0</v>
      </c>
      <c r="K393" s="26">
        <f t="shared" si="69"/>
        <v>0</v>
      </c>
      <c r="L393" s="4">
        <f t="shared" si="70"/>
        <v>0</v>
      </c>
      <c r="M393" s="26" t="str">
        <f t="shared" si="71"/>
        <v/>
      </c>
      <c r="N393" s="288">
        <v>0</v>
      </c>
      <c r="O393" s="4">
        <v>0</v>
      </c>
      <c r="P393" s="75">
        <f t="shared" si="72"/>
        <v>0</v>
      </c>
      <c r="Q393" s="75">
        <f t="shared" si="73"/>
        <v>0</v>
      </c>
      <c r="R393" s="75">
        <f t="shared" si="74"/>
        <v>0</v>
      </c>
      <c r="S393" s="4">
        <v>0</v>
      </c>
      <c r="T393" s="4">
        <v>0</v>
      </c>
      <c r="U393" s="4">
        <f t="shared" si="75"/>
        <v>0</v>
      </c>
      <c r="V393" s="4">
        <v>0</v>
      </c>
      <c r="W393" s="49">
        <v>0</v>
      </c>
      <c r="X393" s="4">
        <v>1</v>
      </c>
      <c r="Y393" s="118" t="s">
        <v>22</v>
      </c>
      <c r="Z393" s="118" t="s">
        <v>31</v>
      </c>
      <c r="AA393" s="289">
        <v>0.125</v>
      </c>
      <c r="AB393" s="81" t="str">
        <f t="shared" si="76"/>
        <v>Eda-cystath</v>
      </c>
    </row>
    <row r="394" spans="1:28" x14ac:dyDescent="0.3">
      <c r="A394" s="15" t="s">
        <v>12</v>
      </c>
      <c r="B394" s="265" t="s">
        <v>77</v>
      </c>
      <c r="C394" s="47">
        <v>-0.246123550875885</v>
      </c>
      <c r="D394" s="47">
        <v>-0.26590301982077802</v>
      </c>
      <c r="E394" s="47">
        <v>-0.29579539413135197</v>
      </c>
      <c r="F394" s="47">
        <v>-0.18557914441645701</v>
      </c>
      <c r="G394" s="47">
        <v>-0.18557914441645701</v>
      </c>
      <c r="H394" s="287">
        <f t="shared" si="66"/>
        <v>0.18557914441645701</v>
      </c>
      <c r="I394" s="4" t="b">
        <f t="shared" si="67"/>
        <v>0</v>
      </c>
      <c r="J394" s="4" t="b">
        <f t="shared" si="68"/>
        <v>0</v>
      </c>
      <c r="K394" s="26">
        <f t="shared" si="69"/>
        <v>0</v>
      </c>
      <c r="L394" s="4">
        <f t="shared" si="70"/>
        <v>0</v>
      </c>
      <c r="M394" s="26" t="str">
        <f t="shared" si="71"/>
        <v/>
      </c>
      <c r="N394" s="288">
        <v>0</v>
      </c>
      <c r="O394" s="4">
        <v>0</v>
      </c>
      <c r="P394" s="75">
        <f t="shared" si="72"/>
        <v>0</v>
      </c>
      <c r="Q394" s="75">
        <f t="shared" si="73"/>
        <v>0</v>
      </c>
      <c r="R394" s="75">
        <f t="shared" si="74"/>
        <v>0</v>
      </c>
      <c r="S394" s="4">
        <v>0</v>
      </c>
      <c r="T394" s="4">
        <v>0</v>
      </c>
      <c r="U394" s="4">
        <f t="shared" si="75"/>
        <v>0</v>
      </c>
      <c r="V394" s="4">
        <v>0</v>
      </c>
      <c r="W394" s="49">
        <v>0</v>
      </c>
      <c r="X394" s="4">
        <v>2</v>
      </c>
      <c r="Y394" s="118" t="s">
        <v>25</v>
      </c>
      <c r="Z394" s="118" t="s">
        <v>30</v>
      </c>
      <c r="AA394" s="289">
        <v>0.50076600000000004</v>
      </c>
      <c r="AB394" s="81" t="str">
        <f t="shared" si="76"/>
        <v>Pta-nad+</v>
      </c>
    </row>
    <row r="395" spans="1:28" x14ac:dyDescent="0.3">
      <c r="A395" s="15" t="s">
        <v>6</v>
      </c>
      <c r="B395" s="265" t="s">
        <v>227</v>
      </c>
      <c r="C395" s="47">
        <v>-0.31078815436343998</v>
      </c>
      <c r="D395" s="47">
        <v>-0.28739230438847402</v>
      </c>
      <c r="E395" s="47">
        <v>-0.45388986608137799</v>
      </c>
      <c r="F395" s="47">
        <v>-0.18385783850090101</v>
      </c>
      <c r="G395" s="47">
        <v>-0.18385783850090101</v>
      </c>
      <c r="H395" s="287">
        <f t="shared" si="66"/>
        <v>0.18385783850090101</v>
      </c>
      <c r="I395" s="4" t="b">
        <f t="shared" si="67"/>
        <v>0</v>
      </c>
      <c r="J395" s="4" t="b">
        <f t="shared" si="68"/>
        <v>0</v>
      </c>
      <c r="K395" s="26">
        <f t="shared" si="69"/>
        <v>0</v>
      </c>
      <c r="L395" s="4">
        <f t="shared" si="70"/>
        <v>0</v>
      </c>
      <c r="M395" s="26" t="str">
        <f t="shared" si="71"/>
        <v/>
      </c>
      <c r="N395" s="288">
        <v>0</v>
      </c>
      <c r="O395" s="4">
        <v>0</v>
      </c>
      <c r="P395" s="75">
        <f t="shared" si="72"/>
        <v>0</v>
      </c>
      <c r="Q395" s="75">
        <f t="shared" si="73"/>
        <v>0</v>
      </c>
      <c r="R395" s="75">
        <f t="shared" si="74"/>
        <v>0</v>
      </c>
      <c r="S395" s="4">
        <v>0</v>
      </c>
      <c r="T395" s="4">
        <v>0</v>
      </c>
      <c r="U395" s="4">
        <f t="shared" si="75"/>
        <v>0</v>
      </c>
      <c r="V395" s="4">
        <v>0</v>
      </c>
      <c r="W395" s="49">
        <v>0</v>
      </c>
      <c r="X395" s="4">
        <v>3</v>
      </c>
      <c r="Y395" s="118" t="s">
        <v>23</v>
      </c>
      <c r="Z395" s="118" t="s">
        <v>30</v>
      </c>
      <c r="AA395" s="289">
        <v>0.13636400000000001</v>
      </c>
      <c r="AB395" s="81" t="str">
        <f t="shared" si="76"/>
        <v>GltA-glcnac</v>
      </c>
    </row>
    <row r="396" spans="1:28" x14ac:dyDescent="0.3">
      <c r="A396" s="15" t="s">
        <v>106</v>
      </c>
      <c r="B396" s="265" t="s">
        <v>76</v>
      </c>
      <c r="C396" s="47">
        <v>-0.31299399973317399</v>
      </c>
      <c r="D396" s="47">
        <v>-0.37792973125100099</v>
      </c>
      <c r="E396" s="47">
        <v>-0.44872478714944097</v>
      </c>
      <c r="F396" s="47">
        <v>-0.18364629015044001</v>
      </c>
      <c r="G396" s="47">
        <v>-0.18364629015044001</v>
      </c>
      <c r="H396" s="287">
        <f t="shared" si="66"/>
        <v>0.18364629015044001</v>
      </c>
      <c r="I396" s="4" t="b">
        <f t="shared" si="67"/>
        <v>0</v>
      </c>
      <c r="J396" s="4" t="b">
        <f t="shared" si="68"/>
        <v>0</v>
      </c>
      <c r="K396" s="26">
        <f t="shared" si="69"/>
        <v>0</v>
      </c>
      <c r="L396" s="4">
        <f t="shared" si="70"/>
        <v>0</v>
      </c>
      <c r="M396" s="26" t="str">
        <f t="shared" si="71"/>
        <v/>
      </c>
      <c r="N396" s="288">
        <v>0</v>
      </c>
      <c r="O396" s="4">
        <v>0</v>
      </c>
      <c r="P396" s="75">
        <f t="shared" si="72"/>
        <v>0</v>
      </c>
      <c r="Q396" s="75">
        <f t="shared" si="73"/>
        <v>0</v>
      </c>
      <c r="R396" s="75">
        <f t="shared" si="74"/>
        <v>0</v>
      </c>
      <c r="S396" s="4">
        <v>0</v>
      </c>
      <c r="T396" s="4">
        <v>0</v>
      </c>
      <c r="U396" s="4">
        <f t="shared" si="75"/>
        <v>0</v>
      </c>
      <c r="V396" s="4">
        <v>0</v>
      </c>
      <c r="W396" s="49">
        <v>0</v>
      </c>
      <c r="X396" s="4">
        <v>3</v>
      </c>
      <c r="Y396" s="118" t="s">
        <v>19</v>
      </c>
      <c r="Z396" s="118" t="s">
        <v>30</v>
      </c>
      <c r="AA396" s="289">
        <v>0.35802499999999998</v>
      </c>
      <c r="AB396" s="81" t="str">
        <f t="shared" si="76"/>
        <v>Acs-mal</v>
      </c>
    </row>
    <row r="397" spans="1:28" x14ac:dyDescent="0.3">
      <c r="A397" s="15" t="s">
        <v>12</v>
      </c>
      <c r="B397" s="265" t="s">
        <v>195</v>
      </c>
      <c r="C397" s="47">
        <v>-0.28492438465416597</v>
      </c>
      <c r="D397" s="47">
        <v>-0.27989289953872398</v>
      </c>
      <c r="E397" s="47">
        <v>-0.30113541888655099</v>
      </c>
      <c r="F397" s="47">
        <v>-0.18314261591227199</v>
      </c>
      <c r="G397" s="47">
        <v>-0.18314261591227199</v>
      </c>
      <c r="H397" s="287">
        <f t="shared" si="66"/>
        <v>0.18314261591227199</v>
      </c>
      <c r="I397" s="4" t="b">
        <f t="shared" si="67"/>
        <v>0</v>
      </c>
      <c r="J397" s="4" t="b">
        <f t="shared" si="68"/>
        <v>0</v>
      </c>
      <c r="K397" s="26">
        <f t="shared" si="69"/>
        <v>0</v>
      </c>
      <c r="L397" s="4">
        <f t="shared" si="70"/>
        <v>0</v>
      </c>
      <c r="M397" s="26" t="str">
        <f t="shared" si="71"/>
        <v/>
      </c>
      <c r="N397" s="288">
        <v>0</v>
      </c>
      <c r="O397" s="4">
        <v>0</v>
      </c>
      <c r="P397" s="75">
        <f t="shared" si="72"/>
        <v>0</v>
      </c>
      <c r="Q397" s="75">
        <f t="shared" si="73"/>
        <v>0</v>
      </c>
      <c r="R397" s="75">
        <f t="shared" si="74"/>
        <v>0</v>
      </c>
      <c r="S397" s="4">
        <v>0</v>
      </c>
      <c r="T397" s="4">
        <v>0</v>
      </c>
      <c r="U397" s="4">
        <f t="shared" si="75"/>
        <v>0</v>
      </c>
      <c r="V397" s="4">
        <v>0</v>
      </c>
      <c r="W397" s="49">
        <v>0</v>
      </c>
      <c r="X397" s="4">
        <v>2</v>
      </c>
      <c r="Y397" s="118" t="s">
        <v>25</v>
      </c>
      <c r="Z397" s="118" t="s">
        <v>30</v>
      </c>
      <c r="AA397" s="289">
        <v>0.450382</v>
      </c>
      <c r="AB397" s="81" t="str">
        <f t="shared" si="76"/>
        <v>Pta-gmp</v>
      </c>
    </row>
    <row r="398" spans="1:28" x14ac:dyDescent="0.3">
      <c r="A398" s="15" t="s">
        <v>114</v>
      </c>
      <c r="B398" s="265" t="s">
        <v>396</v>
      </c>
      <c r="C398" s="47">
        <v>-0.28347601138974798</v>
      </c>
      <c r="D398" s="47">
        <v>-0.20981433879428901</v>
      </c>
      <c r="E398" s="47">
        <v>-0.33178497115321498</v>
      </c>
      <c r="F398" s="47">
        <v>-0.18211635005570401</v>
      </c>
      <c r="G398" s="47">
        <v>-0.18211635005570401</v>
      </c>
      <c r="H398" s="287">
        <f t="shared" si="66"/>
        <v>0.18211635005570401</v>
      </c>
      <c r="I398" s="4" t="b">
        <f t="shared" si="67"/>
        <v>0</v>
      </c>
      <c r="J398" s="4" t="b">
        <f t="shared" si="68"/>
        <v>0</v>
      </c>
      <c r="K398" s="26">
        <f t="shared" si="69"/>
        <v>0</v>
      </c>
      <c r="L398" s="4">
        <f t="shared" si="70"/>
        <v>0</v>
      </c>
      <c r="M398" s="26" t="str">
        <f t="shared" si="71"/>
        <v/>
      </c>
      <c r="N398" s="288">
        <v>0</v>
      </c>
      <c r="O398" s="4">
        <v>0</v>
      </c>
      <c r="P398" s="75">
        <f t="shared" si="72"/>
        <v>0</v>
      </c>
      <c r="Q398" s="75">
        <f t="shared" si="73"/>
        <v>0</v>
      </c>
      <c r="R398" s="75">
        <f t="shared" si="74"/>
        <v>0</v>
      </c>
      <c r="S398" s="4">
        <v>0</v>
      </c>
      <c r="T398" s="4">
        <v>0</v>
      </c>
      <c r="U398" s="4">
        <f t="shared" si="75"/>
        <v>0</v>
      </c>
      <c r="V398" s="4">
        <v>0</v>
      </c>
      <c r="W398" s="49">
        <v>0</v>
      </c>
      <c r="X398" s="4">
        <v>2</v>
      </c>
      <c r="Y398" s="118" t="s">
        <v>25</v>
      </c>
      <c r="Z398" s="118" t="s">
        <v>30</v>
      </c>
      <c r="AA398" s="289">
        <v>0</v>
      </c>
      <c r="AB398" s="81" t="str">
        <f t="shared" si="76"/>
        <v>AckA-spermi</v>
      </c>
    </row>
    <row r="399" spans="1:28" x14ac:dyDescent="0.3">
      <c r="A399" s="15" t="s">
        <v>106</v>
      </c>
      <c r="B399" s="265" t="s">
        <v>65</v>
      </c>
      <c r="C399" s="47">
        <v>-0.25965855683306499</v>
      </c>
      <c r="D399" s="47">
        <v>-0.27039163802153998</v>
      </c>
      <c r="E399" s="47">
        <v>-0.334212906025735</v>
      </c>
      <c r="F399" s="47">
        <v>-0.180887377977172</v>
      </c>
      <c r="G399" s="47">
        <v>-0.180887377977172</v>
      </c>
      <c r="H399" s="287">
        <f t="shared" si="66"/>
        <v>0.180887377977172</v>
      </c>
      <c r="I399" s="4" t="b">
        <f t="shared" si="67"/>
        <v>0</v>
      </c>
      <c r="J399" s="4" t="b">
        <f t="shared" si="68"/>
        <v>0</v>
      </c>
      <c r="K399" s="26">
        <f t="shared" si="69"/>
        <v>0</v>
      </c>
      <c r="L399" s="4">
        <f t="shared" si="70"/>
        <v>0</v>
      </c>
      <c r="M399" s="26" t="str">
        <f t="shared" si="71"/>
        <v/>
      </c>
      <c r="N399" s="288">
        <v>0</v>
      </c>
      <c r="O399" s="4">
        <v>0</v>
      </c>
      <c r="P399" s="75">
        <f t="shared" si="72"/>
        <v>0</v>
      </c>
      <c r="Q399" s="75">
        <f t="shared" si="73"/>
        <v>0</v>
      </c>
      <c r="R399" s="75">
        <f t="shared" si="74"/>
        <v>0</v>
      </c>
      <c r="S399" s="4">
        <v>0</v>
      </c>
      <c r="T399" s="4">
        <v>0</v>
      </c>
      <c r="U399" s="4">
        <f t="shared" si="75"/>
        <v>0</v>
      </c>
      <c r="V399" s="4">
        <v>0</v>
      </c>
      <c r="W399" s="49">
        <v>0</v>
      </c>
      <c r="X399" s="4">
        <v>3</v>
      </c>
      <c r="Y399" s="118" t="s">
        <v>19</v>
      </c>
      <c r="Z399" s="118" t="s">
        <v>30</v>
      </c>
      <c r="AA399" s="289">
        <v>0.38513500000000001</v>
      </c>
      <c r="AB399" s="81" t="str">
        <f t="shared" si="76"/>
        <v>Acs-6pgc</v>
      </c>
    </row>
    <row r="400" spans="1:28" x14ac:dyDescent="0.3">
      <c r="A400" s="15" t="s">
        <v>16</v>
      </c>
      <c r="B400" s="265" t="s">
        <v>252</v>
      </c>
      <c r="C400" s="47">
        <v>-0.19736288942005001</v>
      </c>
      <c r="D400" s="47">
        <v>-0.22308313793736101</v>
      </c>
      <c r="E400" s="47">
        <v>-0.23928832403773001</v>
      </c>
      <c r="F400" s="47">
        <v>-0.178817281848142</v>
      </c>
      <c r="G400" s="47">
        <v>-0.178817281848142</v>
      </c>
      <c r="H400" s="287">
        <f t="shared" si="66"/>
        <v>0.178817281848142</v>
      </c>
      <c r="I400" s="4" t="b">
        <f t="shared" si="67"/>
        <v>0</v>
      </c>
      <c r="J400" s="4" t="b">
        <f t="shared" si="68"/>
        <v>0</v>
      </c>
      <c r="K400" s="26">
        <f t="shared" si="69"/>
        <v>0</v>
      </c>
      <c r="L400" s="4">
        <f t="shared" si="70"/>
        <v>0</v>
      </c>
      <c r="M400" s="26" t="str">
        <f t="shared" si="71"/>
        <v/>
      </c>
      <c r="N400" s="288">
        <v>0</v>
      </c>
      <c r="O400" s="4">
        <v>0</v>
      </c>
      <c r="P400" s="75">
        <f t="shared" si="72"/>
        <v>0</v>
      </c>
      <c r="Q400" s="75">
        <f t="shared" si="73"/>
        <v>0</v>
      </c>
      <c r="R400" s="75">
        <f t="shared" si="74"/>
        <v>0</v>
      </c>
      <c r="S400" s="4">
        <v>0</v>
      </c>
      <c r="T400" s="4">
        <v>0</v>
      </c>
      <c r="U400" s="4">
        <f t="shared" si="75"/>
        <v>0</v>
      </c>
      <c r="V400" s="4">
        <v>0</v>
      </c>
      <c r="W400" s="49">
        <v>0</v>
      </c>
      <c r="X400" s="4">
        <v>1</v>
      </c>
      <c r="Y400" s="118" t="s">
        <v>21</v>
      </c>
      <c r="Z400" s="118" t="s">
        <v>31</v>
      </c>
      <c r="AA400" s="289">
        <v>0.28668199999999999</v>
      </c>
      <c r="AB400" s="81" t="str">
        <f t="shared" si="76"/>
        <v>Fbp-udpglcnac</v>
      </c>
    </row>
    <row r="401" spans="1:28" x14ac:dyDescent="0.3">
      <c r="A401" s="15" t="s">
        <v>58</v>
      </c>
      <c r="B401" s="265" t="s">
        <v>218</v>
      </c>
      <c r="C401" s="47">
        <v>-0.25077503121213801</v>
      </c>
      <c r="D401" s="47">
        <v>-0.21853220800121301</v>
      </c>
      <c r="E401" s="47">
        <v>-0.33670090165312799</v>
      </c>
      <c r="F401" s="47">
        <v>-0.17733074008366301</v>
      </c>
      <c r="G401" s="47">
        <v>-0.17733074008366301</v>
      </c>
      <c r="H401" s="287">
        <f t="shared" si="66"/>
        <v>0.17733074008366301</v>
      </c>
      <c r="I401" s="4" t="b">
        <f t="shared" si="67"/>
        <v>0</v>
      </c>
      <c r="J401" s="4" t="b">
        <f t="shared" si="68"/>
        <v>0</v>
      </c>
      <c r="K401" s="26">
        <f t="shared" si="69"/>
        <v>0</v>
      </c>
      <c r="L401" s="4">
        <f t="shared" si="70"/>
        <v>0</v>
      </c>
      <c r="M401" s="26" t="str">
        <f t="shared" si="71"/>
        <v/>
      </c>
      <c r="N401" s="288">
        <v>0</v>
      </c>
      <c r="O401" s="4">
        <v>0</v>
      </c>
      <c r="P401" s="75">
        <f t="shared" si="72"/>
        <v>0</v>
      </c>
      <c r="Q401" s="75">
        <f t="shared" si="73"/>
        <v>0</v>
      </c>
      <c r="R401" s="75">
        <f t="shared" si="74"/>
        <v>0</v>
      </c>
      <c r="S401" s="4">
        <v>0</v>
      </c>
      <c r="T401" s="4">
        <v>0</v>
      </c>
      <c r="U401" s="4">
        <f t="shared" si="75"/>
        <v>0</v>
      </c>
      <c r="V401" s="4">
        <v>0</v>
      </c>
      <c r="W401" s="49">
        <v>0</v>
      </c>
      <c r="X401" s="4">
        <v>3</v>
      </c>
      <c r="Y401" s="118" t="s">
        <v>19</v>
      </c>
      <c r="Z401" s="118" t="s">
        <v>30</v>
      </c>
      <c r="AA401" s="289">
        <v>0.40287800000000001</v>
      </c>
      <c r="AB401" s="81" t="str">
        <f t="shared" si="76"/>
        <v>Gnd-cgmp</v>
      </c>
    </row>
    <row r="402" spans="1:28" x14ac:dyDescent="0.3">
      <c r="A402" s="15" t="s">
        <v>13</v>
      </c>
      <c r="B402" s="265" t="s">
        <v>208</v>
      </c>
      <c r="C402" s="47">
        <v>-0.226724287747644</v>
      </c>
      <c r="D402" s="47">
        <v>-0.19862497230913101</v>
      </c>
      <c r="E402" s="47">
        <v>-0.27361964120384902</v>
      </c>
      <c r="F402" s="47">
        <v>-0.17500684952729001</v>
      </c>
      <c r="G402" s="47">
        <v>-0.17500684952729001</v>
      </c>
      <c r="H402" s="287">
        <f t="shared" si="66"/>
        <v>0.17500684952729001</v>
      </c>
      <c r="I402" s="4" t="b">
        <f t="shared" si="67"/>
        <v>0</v>
      </c>
      <c r="J402" s="4" t="b">
        <f t="shared" si="68"/>
        <v>0</v>
      </c>
      <c r="K402" s="26">
        <f t="shared" si="69"/>
        <v>0</v>
      </c>
      <c r="L402" s="4">
        <f t="shared" si="70"/>
        <v>0</v>
      </c>
      <c r="M402" s="26" t="str">
        <f t="shared" si="71"/>
        <v/>
      </c>
      <c r="N402" s="288">
        <v>0</v>
      </c>
      <c r="O402" s="4">
        <v>0</v>
      </c>
      <c r="P402" s="75">
        <f t="shared" si="72"/>
        <v>0</v>
      </c>
      <c r="Q402" s="75">
        <f t="shared" si="73"/>
        <v>0</v>
      </c>
      <c r="R402" s="75">
        <f t="shared" si="74"/>
        <v>0</v>
      </c>
      <c r="S402" s="4">
        <v>0</v>
      </c>
      <c r="T402" s="4">
        <v>0</v>
      </c>
      <c r="U402" s="4">
        <f t="shared" si="75"/>
        <v>0</v>
      </c>
      <c r="V402" s="4">
        <v>0</v>
      </c>
      <c r="W402" s="49">
        <v>0</v>
      </c>
      <c r="X402" s="4">
        <v>2</v>
      </c>
      <c r="Y402" s="118" t="s">
        <v>26</v>
      </c>
      <c r="Z402" s="118" t="s">
        <v>31</v>
      </c>
      <c r="AA402" s="289">
        <v>0</v>
      </c>
      <c r="AB402" s="81" t="str">
        <f t="shared" si="76"/>
        <v>AceA-ump</v>
      </c>
    </row>
    <row r="403" spans="1:28" x14ac:dyDescent="0.3">
      <c r="A403" s="15" t="s">
        <v>58</v>
      </c>
      <c r="B403" s="265" t="s">
        <v>210</v>
      </c>
      <c r="C403" s="47">
        <v>-0.82972807533008597</v>
      </c>
      <c r="D403" s="47">
        <v>-0.79127230777658497</v>
      </c>
      <c r="E403" s="47">
        <v>-1.5598274684687099</v>
      </c>
      <c r="F403" s="47">
        <v>-0.17211557042571801</v>
      </c>
      <c r="G403" s="47">
        <v>-0.17211557042571801</v>
      </c>
      <c r="H403" s="287">
        <f t="shared" si="66"/>
        <v>0.17211557042571801</v>
      </c>
      <c r="I403" s="4" t="b">
        <f t="shared" si="67"/>
        <v>0</v>
      </c>
      <c r="J403" s="4" t="b">
        <f t="shared" si="68"/>
        <v>0</v>
      </c>
      <c r="K403" s="26">
        <f t="shared" si="69"/>
        <v>0</v>
      </c>
      <c r="L403" s="4">
        <f t="shared" si="70"/>
        <v>0</v>
      </c>
      <c r="M403" s="26" t="str">
        <f t="shared" si="71"/>
        <v/>
      </c>
      <c r="N403" s="288">
        <v>0</v>
      </c>
      <c r="O403" s="4">
        <v>0</v>
      </c>
      <c r="P403" s="75">
        <f t="shared" si="72"/>
        <v>0</v>
      </c>
      <c r="Q403" s="75">
        <f t="shared" si="73"/>
        <v>0</v>
      </c>
      <c r="R403" s="75">
        <f t="shared" si="74"/>
        <v>0</v>
      </c>
      <c r="S403" s="4">
        <v>0</v>
      </c>
      <c r="T403" s="4">
        <v>0</v>
      </c>
      <c r="U403" s="4">
        <f t="shared" si="75"/>
        <v>0</v>
      </c>
      <c r="V403" s="4">
        <v>0</v>
      </c>
      <c r="W403" s="49">
        <v>0</v>
      </c>
      <c r="X403" s="4">
        <v>3</v>
      </c>
      <c r="Y403" s="118" t="s">
        <v>19</v>
      </c>
      <c r="Z403" s="118" t="s">
        <v>30</v>
      </c>
      <c r="AA403" s="289">
        <v>0.38297900000000001</v>
      </c>
      <c r="AB403" s="81" t="str">
        <f t="shared" si="76"/>
        <v>Gnd-udp</v>
      </c>
    </row>
    <row r="404" spans="1:28" x14ac:dyDescent="0.3">
      <c r="A404" s="15" t="s">
        <v>6</v>
      </c>
      <c r="B404" s="265" t="s">
        <v>237</v>
      </c>
      <c r="C404" s="47">
        <v>-0.223399442561761</v>
      </c>
      <c r="D404" s="47">
        <v>-0.25522937272121099</v>
      </c>
      <c r="E404" s="47">
        <v>-0.31331499968359899</v>
      </c>
      <c r="F404" s="47">
        <v>-0.17189205627498899</v>
      </c>
      <c r="G404" s="47">
        <v>-0.17189205627498899</v>
      </c>
      <c r="H404" s="287">
        <f t="shared" si="66"/>
        <v>0.17189205627498899</v>
      </c>
      <c r="I404" s="4" t="b">
        <f t="shared" si="67"/>
        <v>0</v>
      </c>
      <c r="J404" s="4" t="b">
        <f t="shared" si="68"/>
        <v>0</v>
      </c>
      <c r="K404" s="26">
        <f t="shared" si="69"/>
        <v>0</v>
      </c>
      <c r="L404" s="4">
        <f t="shared" si="70"/>
        <v>0</v>
      </c>
      <c r="M404" s="26" t="str">
        <f t="shared" si="71"/>
        <v/>
      </c>
      <c r="N404" s="288">
        <v>0</v>
      </c>
      <c r="O404" s="4">
        <v>0</v>
      </c>
      <c r="P404" s="75">
        <f t="shared" si="72"/>
        <v>0</v>
      </c>
      <c r="Q404" s="75">
        <f t="shared" si="73"/>
        <v>0</v>
      </c>
      <c r="R404" s="75">
        <f t="shared" si="74"/>
        <v>0</v>
      </c>
      <c r="S404" s="4">
        <v>0</v>
      </c>
      <c r="T404" s="4">
        <v>0</v>
      </c>
      <c r="U404" s="4">
        <f t="shared" si="75"/>
        <v>0</v>
      </c>
      <c r="V404" s="4">
        <v>0</v>
      </c>
      <c r="W404" s="49">
        <v>0</v>
      </c>
      <c r="X404" s="4">
        <v>3</v>
      </c>
      <c r="Y404" s="118" t="s">
        <v>23</v>
      </c>
      <c r="Z404" s="118" t="s">
        <v>30</v>
      </c>
      <c r="AA404" s="289">
        <v>0.25</v>
      </c>
      <c r="AB404" s="81" t="str">
        <f t="shared" si="76"/>
        <v>GltA-met</v>
      </c>
    </row>
    <row r="405" spans="1:28" x14ac:dyDescent="0.3">
      <c r="A405" s="15" t="s">
        <v>1</v>
      </c>
      <c r="B405" s="265" t="s">
        <v>231</v>
      </c>
      <c r="C405" s="47">
        <v>-0.18263749942947599</v>
      </c>
      <c r="D405" s="47">
        <v>-0.18622454926812701</v>
      </c>
      <c r="E405" s="47">
        <v>-0.19580268757803401</v>
      </c>
      <c r="F405" s="47">
        <v>-0.170847015462194</v>
      </c>
      <c r="G405" s="47">
        <v>-0.170847015462194</v>
      </c>
      <c r="H405" s="287">
        <f t="shared" si="66"/>
        <v>0.170847015462194</v>
      </c>
      <c r="I405" s="4" t="b">
        <f t="shared" si="67"/>
        <v>0</v>
      </c>
      <c r="J405" s="4" t="b">
        <f t="shared" si="68"/>
        <v>0</v>
      </c>
      <c r="K405" s="26">
        <f t="shared" si="69"/>
        <v>0</v>
      </c>
      <c r="L405" s="4">
        <f t="shared" si="70"/>
        <v>0</v>
      </c>
      <c r="M405" s="26" t="str">
        <f t="shared" si="71"/>
        <v/>
      </c>
      <c r="N405" s="288">
        <v>0</v>
      </c>
      <c r="O405" s="4">
        <v>0</v>
      </c>
      <c r="P405" s="75">
        <f t="shared" si="72"/>
        <v>0</v>
      </c>
      <c r="Q405" s="75">
        <f t="shared" si="73"/>
        <v>0</v>
      </c>
      <c r="R405" s="75">
        <f t="shared" si="74"/>
        <v>0</v>
      </c>
      <c r="S405" s="4">
        <v>0</v>
      </c>
      <c r="T405" s="4">
        <v>0</v>
      </c>
      <c r="U405" s="4">
        <f t="shared" si="75"/>
        <v>0</v>
      </c>
      <c r="V405" s="4">
        <v>0</v>
      </c>
      <c r="W405" s="49">
        <v>0</v>
      </c>
      <c r="X405" s="4">
        <v>2</v>
      </c>
      <c r="Y405" s="118" t="s">
        <v>20</v>
      </c>
      <c r="Z405" s="118" t="s">
        <v>30</v>
      </c>
      <c r="AA405" s="289">
        <v>0.36363600000000001</v>
      </c>
      <c r="AB405" s="81" t="str">
        <f t="shared" si="76"/>
        <v>MaeA-hcys</v>
      </c>
    </row>
    <row r="406" spans="1:28" x14ac:dyDescent="0.3">
      <c r="A406" s="15" t="s">
        <v>13</v>
      </c>
      <c r="B406" s="265" t="s">
        <v>86</v>
      </c>
      <c r="C406" s="47">
        <v>-0.33254164864297803</v>
      </c>
      <c r="D406" s="47">
        <v>-0.463795618696075</v>
      </c>
      <c r="E406" s="47">
        <v>-0.48366776540769002</v>
      </c>
      <c r="F406" s="47">
        <v>-0.17057982783919401</v>
      </c>
      <c r="G406" s="47">
        <v>-0.17057982783919401</v>
      </c>
      <c r="H406" s="287">
        <f t="shared" si="66"/>
        <v>0.17057982783919401</v>
      </c>
      <c r="I406" s="4" t="b">
        <f t="shared" si="67"/>
        <v>0</v>
      </c>
      <c r="J406" s="4" t="b">
        <f t="shared" si="68"/>
        <v>0</v>
      </c>
      <c r="K406" s="26">
        <f t="shared" si="69"/>
        <v>0</v>
      </c>
      <c r="L406" s="4">
        <f t="shared" si="70"/>
        <v>0</v>
      </c>
      <c r="M406" s="26" t="str">
        <f t="shared" si="71"/>
        <v/>
      </c>
      <c r="N406" s="288">
        <v>0</v>
      </c>
      <c r="O406" s="4">
        <v>0</v>
      </c>
      <c r="P406" s="75">
        <f t="shared" si="72"/>
        <v>0</v>
      </c>
      <c r="Q406" s="75">
        <f t="shared" si="73"/>
        <v>0</v>
      </c>
      <c r="R406" s="75">
        <f t="shared" si="74"/>
        <v>0</v>
      </c>
      <c r="S406" s="4">
        <v>0</v>
      </c>
      <c r="T406" s="4">
        <v>0</v>
      </c>
      <c r="U406" s="4">
        <f t="shared" si="75"/>
        <v>0</v>
      </c>
      <c r="V406" s="4">
        <v>0</v>
      </c>
      <c r="W406" s="49">
        <v>0</v>
      </c>
      <c r="X406" s="4">
        <v>2</v>
      </c>
      <c r="Y406" s="118" t="s">
        <v>26</v>
      </c>
      <c r="Z406" s="118" t="s">
        <v>31</v>
      </c>
      <c r="AA406" s="289">
        <v>0</v>
      </c>
      <c r="AB406" s="81" t="str">
        <f t="shared" si="76"/>
        <v>AceA-atp</v>
      </c>
    </row>
    <row r="407" spans="1:28" x14ac:dyDescent="0.3">
      <c r="A407" s="15" t="s">
        <v>6</v>
      </c>
      <c r="B407" s="265" t="s">
        <v>250</v>
      </c>
      <c r="C407" s="47">
        <v>-0.44668378951297899</v>
      </c>
      <c r="D407" s="47">
        <v>-0.436595797946841</v>
      </c>
      <c r="E407" s="47">
        <v>-0.73227653427548001</v>
      </c>
      <c r="F407" s="47">
        <v>-0.16941402588409499</v>
      </c>
      <c r="G407" s="47">
        <v>-0.16941402588409499</v>
      </c>
      <c r="H407" s="287">
        <f t="shared" si="66"/>
        <v>0.16941402588409499</v>
      </c>
      <c r="I407" s="4" t="b">
        <f t="shared" si="67"/>
        <v>0</v>
      </c>
      <c r="J407" s="4" t="b">
        <f t="shared" si="68"/>
        <v>0</v>
      </c>
      <c r="K407" s="26">
        <f t="shared" si="69"/>
        <v>0</v>
      </c>
      <c r="L407" s="4">
        <f t="shared" si="70"/>
        <v>0</v>
      </c>
      <c r="M407" s="26" t="str">
        <f t="shared" si="71"/>
        <v/>
      </c>
      <c r="N407" s="288">
        <v>0</v>
      </c>
      <c r="O407" s="4">
        <v>0</v>
      </c>
      <c r="P407" s="75">
        <f t="shared" si="72"/>
        <v>0</v>
      </c>
      <c r="Q407" s="75">
        <f t="shared" si="73"/>
        <v>0</v>
      </c>
      <c r="R407" s="75">
        <f t="shared" si="74"/>
        <v>0</v>
      </c>
      <c r="S407" s="4">
        <v>0</v>
      </c>
      <c r="T407" s="4">
        <v>0</v>
      </c>
      <c r="U407" s="4">
        <f t="shared" si="75"/>
        <v>0</v>
      </c>
      <c r="V407" s="4">
        <v>0</v>
      </c>
      <c r="W407" s="49">
        <v>0</v>
      </c>
      <c r="X407" s="4">
        <v>3</v>
      </c>
      <c r="Y407" s="118" t="s">
        <v>23</v>
      </c>
      <c r="Z407" s="118" t="s">
        <v>30</v>
      </c>
      <c r="AA407" s="289">
        <v>0.43617</v>
      </c>
      <c r="AB407" s="81" t="str">
        <f t="shared" si="76"/>
        <v>GltA-fad</v>
      </c>
    </row>
    <row r="408" spans="1:28" x14ac:dyDescent="0.3">
      <c r="A408" s="15" t="s">
        <v>130</v>
      </c>
      <c r="B408" s="265" t="s">
        <v>262</v>
      </c>
      <c r="C408" s="47">
        <v>-0.17603092001870599</v>
      </c>
      <c r="D408" s="47">
        <v>-0.17580762197251401</v>
      </c>
      <c r="E408" s="47">
        <v>-0.18820655069698999</v>
      </c>
      <c r="F408" s="47">
        <v>-0.16526412773104401</v>
      </c>
      <c r="G408" s="47">
        <v>-0.16526412773104401</v>
      </c>
      <c r="H408" s="287">
        <f t="shared" si="66"/>
        <v>0.16526412773104401</v>
      </c>
      <c r="I408" s="4" t="b">
        <f t="shared" si="67"/>
        <v>0</v>
      </c>
      <c r="J408" s="4" t="b">
        <f t="shared" si="68"/>
        <v>0</v>
      </c>
      <c r="K408" s="26">
        <f t="shared" si="69"/>
        <v>0</v>
      </c>
      <c r="L408" s="4">
        <f t="shared" si="70"/>
        <v>0</v>
      </c>
      <c r="M408" s="26" t="str">
        <f t="shared" si="71"/>
        <v/>
      </c>
      <c r="N408" s="288">
        <v>0</v>
      </c>
      <c r="O408" s="4">
        <v>0</v>
      </c>
      <c r="P408" s="75">
        <f t="shared" si="72"/>
        <v>0</v>
      </c>
      <c r="Q408" s="75">
        <f t="shared" si="73"/>
        <v>0</v>
      </c>
      <c r="R408" s="75">
        <f t="shared" si="74"/>
        <v>0</v>
      </c>
      <c r="S408" s="4">
        <v>0</v>
      </c>
      <c r="T408" s="4">
        <v>0</v>
      </c>
      <c r="U408" s="4">
        <f t="shared" si="75"/>
        <v>0</v>
      </c>
      <c r="V408" s="4">
        <v>0</v>
      </c>
      <c r="W408" s="49">
        <v>0</v>
      </c>
      <c r="X408" s="4">
        <v>1</v>
      </c>
      <c r="Y408" s="118" t="s">
        <v>22</v>
      </c>
      <c r="Z408" s="118" t="s">
        <v>30</v>
      </c>
      <c r="AA408" s="289">
        <v>0.28919899999999998</v>
      </c>
      <c r="AB408" s="81" t="str">
        <f t="shared" si="76"/>
        <v>Icd-dtmp</v>
      </c>
    </row>
    <row r="409" spans="1:28" x14ac:dyDescent="0.3">
      <c r="A409" s="15" t="s">
        <v>92</v>
      </c>
      <c r="B409" s="265" t="s">
        <v>239</v>
      </c>
      <c r="C409" s="47">
        <v>-0.17549463316244601</v>
      </c>
      <c r="D409" s="47">
        <v>-0.17829857446716199</v>
      </c>
      <c r="E409" s="47">
        <v>-0.190473288413264</v>
      </c>
      <c r="F409" s="47">
        <v>-0.16450926957756501</v>
      </c>
      <c r="G409" s="47">
        <v>-0.16450926957756501</v>
      </c>
      <c r="H409" s="287">
        <f t="shared" si="66"/>
        <v>0.16450926957756501</v>
      </c>
      <c r="I409" s="4" t="b">
        <f t="shared" si="67"/>
        <v>0</v>
      </c>
      <c r="J409" s="4" t="b">
        <f t="shared" si="68"/>
        <v>0</v>
      </c>
      <c r="K409" s="26">
        <f t="shared" si="69"/>
        <v>0</v>
      </c>
      <c r="L409" s="4">
        <f t="shared" si="70"/>
        <v>0</v>
      </c>
      <c r="M409" s="26" t="str">
        <f t="shared" si="71"/>
        <v/>
      </c>
      <c r="N409" s="288">
        <v>0</v>
      </c>
      <c r="O409" s="4">
        <v>0</v>
      </c>
      <c r="P409" s="75">
        <f t="shared" si="72"/>
        <v>1</v>
      </c>
      <c r="Q409" s="75">
        <f t="shared" si="73"/>
        <v>0</v>
      </c>
      <c r="R409" s="75">
        <f t="shared" si="74"/>
        <v>0</v>
      </c>
      <c r="S409" s="4">
        <v>-1</v>
      </c>
      <c r="T409" s="4">
        <v>-1</v>
      </c>
      <c r="U409" s="4">
        <f t="shared" si="75"/>
        <v>1</v>
      </c>
      <c r="V409" s="4">
        <v>0</v>
      </c>
      <c r="W409" s="49">
        <v>0</v>
      </c>
      <c r="X409" s="4">
        <v>1</v>
      </c>
      <c r="Y409" s="118" t="s">
        <v>22</v>
      </c>
      <c r="Z409" s="118" t="s">
        <v>30</v>
      </c>
      <c r="AA409" s="289">
        <v>0.230769</v>
      </c>
      <c r="AB409" s="81" t="str">
        <f t="shared" si="76"/>
        <v>Ppc-asp</v>
      </c>
    </row>
    <row r="410" spans="1:28" x14ac:dyDescent="0.3">
      <c r="A410" s="15" t="s">
        <v>10</v>
      </c>
      <c r="B410" s="265" t="s">
        <v>195</v>
      </c>
      <c r="C410" s="47">
        <v>-0.30839244440542801</v>
      </c>
      <c r="D410" s="47">
        <v>-0.32702387378319397</v>
      </c>
      <c r="E410" s="47">
        <v>-0.48257112138208202</v>
      </c>
      <c r="F410" s="47">
        <v>-0.16450408477492301</v>
      </c>
      <c r="G410" s="47">
        <v>-0.16450408477492301</v>
      </c>
      <c r="H410" s="287">
        <f t="shared" si="66"/>
        <v>0.16450408477492301</v>
      </c>
      <c r="I410" s="4" t="b">
        <f t="shared" si="67"/>
        <v>0</v>
      </c>
      <c r="J410" s="4" t="b">
        <f t="shared" si="68"/>
        <v>0</v>
      </c>
      <c r="K410" s="26">
        <f t="shared" si="69"/>
        <v>0</v>
      </c>
      <c r="L410" s="4">
        <f t="shared" si="70"/>
        <v>0</v>
      </c>
      <c r="M410" s="26" t="str">
        <f t="shared" si="71"/>
        <v/>
      </c>
      <c r="N410" s="288">
        <v>0</v>
      </c>
      <c r="O410" s="4">
        <v>0</v>
      </c>
      <c r="P410" s="75">
        <f t="shared" si="72"/>
        <v>0</v>
      </c>
      <c r="Q410" s="75">
        <f t="shared" si="73"/>
        <v>0</v>
      </c>
      <c r="R410" s="75">
        <f t="shared" si="74"/>
        <v>0</v>
      </c>
      <c r="S410" s="4">
        <v>0</v>
      </c>
      <c r="T410" s="4">
        <v>0</v>
      </c>
      <c r="U410" s="4">
        <f t="shared" si="75"/>
        <v>0</v>
      </c>
      <c r="V410" s="4">
        <v>0</v>
      </c>
      <c r="W410" s="49">
        <v>0</v>
      </c>
      <c r="X410" s="4">
        <v>1</v>
      </c>
      <c r="Y410" s="118" t="s">
        <v>22</v>
      </c>
      <c r="Z410" s="118" t="s">
        <v>31</v>
      </c>
      <c r="AA410" s="289">
        <v>0.305732</v>
      </c>
      <c r="AB410" s="81" t="str">
        <f t="shared" si="76"/>
        <v>Eda-gmp</v>
      </c>
    </row>
    <row r="411" spans="1:28" x14ac:dyDescent="0.3">
      <c r="A411" s="15" t="s">
        <v>7</v>
      </c>
      <c r="B411" s="265" t="s">
        <v>225</v>
      </c>
      <c r="C411" s="47">
        <v>-0.30278319304958601</v>
      </c>
      <c r="D411" s="47">
        <v>-0.31844724051543499</v>
      </c>
      <c r="E411" s="47">
        <v>-0.45476871172821598</v>
      </c>
      <c r="F411" s="47">
        <v>-0.16393364589408599</v>
      </c>
      <c r="G411" s="47">
        <v>-0.16393364589408599</v>
      </c>
      <c r="H411" s="287">
        <f t="shared" si="66"/>
        <v>0.16393364589408599</v>
      </c>
      <c r="I411" s="4" t="b">
        <f t="shared" si="67"/>
        <v>0</v>
      </c>
      <c r="J411" s="4" t="b">
        <f t="shared" si="68"/>
        <v>0</v>
      </c>
      <c r="K411" s="26">
        <f t="shared" si="69"/>
        <v>0</v>
      </c>
      <c r="L411" s="4">
        <f t="shared" si="70"/>
        <v>0</v>
      </c>
      <c r="M411" s="26" t="str">
        <f t="shared" si="71"/>
        <v/>
      </c>
      <c r="N411" s="288">
        <v>0</v>
      </c>
      <c r="O411" s="4">
        <v>0</v>
      </c>
      <c r="P411" s="75">
        <f t="shared" si="72"/>
        <v>0</v>
      </c>
      <c r="Q411" s="75">
        <f t="shared" si="73"/>
        <v>0</v>
      </c>
      <c r="R411" s="75">
        <f t="shared" si="74"/>
        <v>0</v>
      </c>
      <c r="S411" s="4">
        <v>0</v>
      </c>
      <c r="T411" s="4">
        <v>0</v>
      </c>
      <c r="U411" s="4">
        <f t="shared" si="75"/>
        <v>0</v>
      </c>
      <c r="V411" s="4">
        <v>0</v>
      </c>
      <c r="W411" s="49">
        <v>0</v>
      </c>
      <c r="X411" s="4">
        <v>2</v>
      </c>
      <c r="Y411" s="118" t="s">
        <v>20</v>
      </c>
      <c r="Z411" s="118" t="s">
        <v>30</v>
      </c>
      <c r="AA411" s="289">
        <v>0.35951699999999998</v>
      </c>
      <c r="AB411" s="81" t="str">
        <f t="shared" si="76"/>
        <v>PykF-glca-6p</v>
      </c>
    </row>
    <row r="412" spans="1:28" x14ac:dyDescent="0.3">
      <c r="A412" s="15" t="s">
        <v>106</v>
      </c>
      <c r="B412" s="265" t="s">
        <v>77</v>
      </c>
      <c r="C412" s="47">
        <v>-0.24161104490940299</v>
      </c>
      <c r="D412" s="47">
        <v>-0.228715903067787</v>
      </c>
      <c r="E412" s="47">
        <v>-0.3265082413007</v>
      </c>
      <c r="F412" s="47">
        <v>-0.163567901777146</v>
      </c>
      <c r="G412" s="47">
        <v>-0.163567901777146</v>
      </c>
      <c r="H412" s="287">
        <f t="shared" si="66"/>
        <v>0.163567901777146</v>
      </c>
      <c r="I412" s="4" t="b">
        <f t="shared" si="67"/>
        <v>0</v>
      </c>
      <c r="J412" s="4" t="b">
        <f t="shared" si="68"/>
        <v>0</v>
      </c>
      <c r="K412" s="26">
        <f t="shared" si="69"/>
        <v>0</v>
      </c>
      <c r="L412" s="4">
        <f t="shared" si="70"/>
        <v>0</v>
      </c>
      <c r="M412" s="26" t="str">
        <f t="shared" si="71"/>
        <v/>
      </c>
      <c r="N412" s="288">
        <v>0</v>
      </c>
      <c r="O412" s="4">
        <v>0</v>
      </c>
      <c r="P412" s="75">
        <f t="shared" si="72"/>
        <v>0</v>
      </c>
      <c r="Q412" s="75">
        <f t="shared" si="73"/>
        <v>0</v>
      </c>
      <c r="R412" s="75">
        <f t="shared" si="74"/>
        <v>0</v>
      </c>
      <c r="S412" s="4">
        <v>0</v>
      </c>
      <c r="T412" s="4">
        <v>0</v>
      </c>
      <c r="U412" s="4">
        <f t="shared" si="75"/>
        <v>0</v>
      </c>
      <c r="V412" s="4">
        <v>0</v>
      </c>
      <c r="W412" s="49">
        <v>0</v>
      </c>
      <c r="X412" s="4">
        <v>3</v>
      </c>
      <c r="Y412" s="118" t="s">
        <v>19</v>
      </c>
      <c r="Z412" s="118" t="s">
        <v>30</v>
      </c>
      <c r="AA412" s="289">
        <v>0.55470200000000003</v>
      </c>
      <c r="AB412" s="81" t="str">
        <f t="shared" si="76"/>
        <v>Acs-nad+</v>
      </c>
    </row>
    <row r="413" spans="1:28" x14ac:dyDescent="0.3">
      <c r="A413" s="15" t="s">
        <v>12</v>
      </c>
      <c r="B413" s="265" t="s">
        <v>273</v>
      </c>
      <c r="C413" s="47">
        <v>-0.16658136938978901</v>
      </c>
      <c r="D413" s="47">
        <v>-0.168421070110233</v>
      </c>
      <c r="E413" s="47">
        <v>-0.170055852201178</v>
      </c>
      <c r="F413" s="47">
        <v>-0.16352780920368101</v>
      </c>
      <c r="G413" s="47">
        <v>-0.16352780920368101</v>
      </c>
      <c r="H413" s="287">
        <f t="shared" si="66"/>
        <v>0.16352780920368101</v>
      </c>
      <c r="I413" s="4" t="b">
        <f t="shared" si="67"/>
        <v>0</v>
      </c>
      <c r="J413" s="4" t="b">
        <f t="shared" si="68"/>
        <v>0</v>
      </c>
      <c r="K413" s="26">
        <f t="shared" si="69"/>
        <v>0</v>
      </c>
      <c r="L413" s="4">
        <f t="shared" si="70"/>
        <v>0</v>
      </c>
      <c r="M413" s="26" t="str">
        <f t="shared" si="71"/>
        <v/>
      </c>
      <c r="N413" s="288">
        <v>0</v>
      </c>
      <c r="O413" s="4">
        <v>0</v>
      </c>
      <c r="P413" s="75">
        <f t="shared" si="72"/>
        <v>0</v>
      </c>
      <c r="Q413" s="75">
        <f t="shared" si="73"/>
        <v>0</v>
      </c>
      <c r="R413" s="75">
        <f t="shared" si="74"/>
        <v>0</v>
      </c>
      <c r="S413" s="4">
        <v>0</v>
      </c>
      <c r="T413" s="4">
        <v>0</v>
      </c>
      <c r="U413" s="4">
        <f t="shared" si="75"/>
        <v>0</v>
      </c>
      <c r="V413" s="4">
        <v>0</v>
      </c>
      <c r="W413" s="49">
        <v>0</v>
      </c>
      <c r="X413" s="4">
        <v>2</v>
      </c>
      <c r="Y413" s="118" t="s">
        <v>25</v>
      </c>
      <c r="Z413" s="118" t="s">
        <v>30</v>
      </c>
      <c r="AA413" s="289">
        <v>3.5782000000000001E-2</v>
      </c>
      <c r="AB413" s="81" t="str">
        <f t="shared" si="76"/>
        <v>Pta-glyc</v>
      </c>
    </row>
    <row r="414" spans="1:28" x14ac:dyDescent="0.3">
      <c r="A414" s="15" t="s">
        <v>1</v>
      </c>
      <c r="B414" s="265" t="s">
        <v>252</v>
      </c>
      <c r="C414" s="47">
        <v>-0.38841969579576302</v>
      </c>
      <c r="D414" s="47">
        <v>-0.423128142508157</v>
      </c>
      <c r="E414" s="47">
        <v>-0.60631052837636401</v>
      </c>
      <c r="F414" s="47">
        <v>-0.16290102677714999</v>
      </c>
      <c r="G414" s="47">
        <v>-0.16290102677714999</v>
      </c>
      <c r="H414" s="287">
        <f t="shared" si="66"/>
        <v>0.16290102677714999</v>
      </c>
      <c r="I414" s="4" t="b">
        <f t="shared" si="67"/>
        <v>0</v>
      </c>
      <c r="J414" s="4" t="b">
        <f t="shared" si="68"/>
        <v>0</v>
      </c>
      <c r="K414" s="26">
        <f t="shared" si="69"/>
        <v>0</v>
      </c>
      <c r="L414" s="4">
        <f t="shared" si="70"/>
        <v>0</v>
      </c>
      <c r="M414" s="26" t="str">
        <f t="shared" si="71"/>
        <v/>
      </c>
      <c r="N414" s="288">
        <v>0</v>
      </c>
      <c r="O414" s="4">
        <v>0</v>
      </c>
      <c r="P414" s="75">
        <f t="shared" si="72"/>
        <v>0</v>
      </c>
      <c r="Q414" s="75">
        <f t="shared" si="73"/>
        <v>0</v>
      </c>
      <c r="R414" s="75">
        <f t="shared" si="74"/>
        <v>0</v>
      </c>
      <c r="S414" s="4">
        <v>0</v>
      </c>
      <c r="T414" s="4">
        <v>0</v>
      </c>
      <c r="U414" s="4">
        <f t="shared" si="75"/>
        <v>0</v>
      </c>
      <c r="V414" s="4">
        <v>0</v>
      </c>
      <c r="W414" s="49">
        <v>0</v>
      </c>
      <c r="X414" s="4">
        <v>2</v>
      </c>
      <c r="Y414" s="118" t="s">
        <v>20</v>
      </c>
      <c r="Z414" s="118" t="s">
        <v>30</v>
      </c>
      <c r="AA414" s="289">
        <v>0.49831599999999998</v>
      </c>
      <c r="AB414" s="81" t="str">
        <f t="shared" si="76"/>
        <v>MaeA-udpglcnac</v>
      </c>
    </row>
    <row r="415" spans="1:28" x14ac:dyDescent="0.3">
      <c r="A415" s="15" t="s">
        <v>10</v>
      </c>
      <c r="B415" s="265" t="s">
        <v>262</v>
      </c>
      <c r="C415" s="47">
        <v>-0.17258499825087401</v>
      </c>
      <c r="D415" s="47">
        <v>-0.17553873175986801</v>
      </c>
      <c r="E415" s="47">
        <v>-0.18638321621318199</v>
      </c>
      <c r="F415" s="47">
        <v>-0.16191797587245399</v>
      </c>
      <c r="G415" s="47">
        <v>-0.16191797587245399</v>
      </c>
      <c r="H415" s="287">
        <f t="shared" si="66"/>
        <v>0.16191797587245399</v>
      </c>
      <c r="I415" s="4" t="b">
        <f t="shared" si="67"/>
        <v>0</v>
      </c>
      <c r="J415" s="4" t="b">
        <f t="shared" si="68"/>
        <v>0</v>
      </c>
      <c r="K415" s="26">
        <f t="shared" si="69"/>
        <v>0</v>
      </c>
      <c r="L415" s="4">
        <f t="shared" si="70"/>
        <v>0</v>
      </c>
      <c r="M415" s="26" t="str">
        <f t="shared" si="71"/>
        <v/>
      </c>
      <c r="N415" s="288">
        <v>0</v>
      </c>
      <c r="O415" s="4">
        <v>0</v>
      </c>
      <c r="P415" s="75">
        <f t="shared" si="72"/>
        <v>0</v>
      </c>
      <c r="Q415" s="75">
        <f t="shared" si="73"/>
        <v>0</v>
      </c>
      <c r="R415" s="75">
        <f t="shared" si="74"/>
        <v>0</v>
      </c>
      <c r="S415" s="4">
        <v>0</v>
      </c>
      <c r="T415" s="4">
        <v>0</v>
      </c>
      <c r="U415" s="4">
        <f t="shared" si="75"/>
        <v>0</v>
      </c>
      <c r="V415" s="4">
        <v>0</v>
      </c>
      <c r="W415" s="49">
        <v>0</v>
      </c>
      <c r="X415" s="4">
        <v>1</v>
      </c>
      <c r="Y415" s="118" t="s">
        <v>22</v>
      </c>
      <c r="Z415" s="118" t="s">
        <v>31</v>
      </c>
      <c r="AA415" s="289">
        <v>0.35036499999999998</v>
      </c>
      <c r="AB415" s="81" t="str">
        <f t="shared" si="76"/>
        <v>Eda-dtmp</v>
      </c>
    </row>
    <row r="416" spans="1:28" x14ac:dyDescent="0.3">
      <c r="A416" s="15" t="s">
        <v>10</v>
      </c>
      <c r="B416" s="265" t="s">
        <v>216</v>
      </c>
      <c r="C416" s="47">
        <v>-0.18666733275488201</v>
      </c>
      <c r="D416" s="47">
        <v>-0.18993409498709299</v>
      </c>
      <c r="E416" s="47">
        <v>-0.214139317562489</v>
      </c>
      <c r="F416" s="47">
        <v>-0.15962918582122801</v>
      </c>
      <c r="G416" s="47">
        <v>-0.15962918582122801</v>
      </c>
      <c r="H416" s="287">
        <f t="shared" si="66"/>
        <v>0.15962918582122801</v>
      </c>
      <c r="I416" s="4" t="b">
        <f t="shared" si="67"/>
        <v>0</v>
      </c>
      <c r="J416" s="4" t="b">
        <f t="shared" si="68"/>
        <v>0</v>
      </c>
      <c r="K416" s="26">
        <f t="shared" si="69"/>
        <v>0</v>
      </c>
      <c r="L416" s="4">
        <f t="shared" si="70"/>
        <v>0</v>
      </c>
      <c r="M416" s="26" t="str">
        <f t="shared" si="71"/>
        <v/>
      </c>
      <c r="N416" s="288">
        <v>0</v>
      </c>
      <c r="O416" s="4">
        <v>0</v>
      </c>
      <c r="P416" s="75">
        <f t="shared" si="72"/>
        <v>0</v>
      </c>
      <c r="Q416" s="75">
        <f t="shared" si="73"/>
        <v>0</v>
      </c>
      <c r="R416" s="75">
        <f t="shared" si="74"/>
        <v>0</v>
      </c>
      <c r="S416" s="4">
        <v>0</v>
      </c>
      <c r="T416" s="4">
        <v>0</v>
      </c>
      <c r="U416" s="4">
        <f t="shared" si="75"/>
        <v>0</v>
      </c>
      <c r="V416" s="4">
        <v>0</v>
      </c>
      <c r="W416" s="49">
        <v>0</v>
      </c>
      <c r="X416" s="4">
        <v>1</v>
      </c>
      <c r="Y416" s="118" t="s">
        <v>22</v>
      </c>
      <c r="Z416" s="118" t="s">
        <v>31</v>
      </c>
      <c r="AA416" s="289">
        <v>0.23636399999999999</v>
      </c>
      <c r="AB416" s="81" t="str">
        <f t="shared" si="76"/>
        <v>Eda-camp</v>
      </c>
    </row>
    <row r="417" spans="1:28" x14ac:dyDescent="0.3">
      <c r="A417" s="15" t="s">
        <v>10</v>
      </c>
      <c r="B417" s="265" t="s">
        <v>77</v>
      </c>
      <c r="C417" s="47">
        <v>-0.208454330881327</v>
      </c>
      <c r="D417" s="47">
        <v>-0.214139317562489</v>
      </c>
      <c r="E417" s="47">
        <v>-0.25598450992166799</v>
      </c>
      <c r="F417" s="47">
        <v>-0.158009090153066</v>
      </c>
      <c r="G417" s="47">
        <v>-0.158009090153066</v>
      </c>
      <c r="H417" s="287">
        <f t="shared" si="66"/>
        <v>0.158009090153066</v>
      </c>
      <c r="I417" s="4" t="b">
        <f t="shared" si="67"/>
        <v>0</v>
      </c>
      <c r="J417" s="4" t="b">
        <f t="shared" si="68"/>
        <v>0</v>
      </c>
      <c r="K417" s="26">
        <f t="shared" si="69"/>
        <v>0</v>
      </c>
      <c r="L417" s="4">
        <f t="shared" si="70"/>
        <v>0</v>
      </c>
      <c r="M417" s="26" t="str">
        <f t="shared" si="71"/>
        <v/>
      </c>
      <c r="N417" s="288">
        <v>0</v>
      </c>
      <c r="O417" s="4">
        <v>0</v>
      </c>
      <c r="P417" s="75">
        <f t="shared" si="72"/>
        <v>0</v>
      </c>
      <c r="Q417" s="75">
        <f t="shared" si="73"/>
        <v>0</v>
      </c>
      <c r="R417" s="75">
        <f t="shared" si="74"/>
        <v>0</v>
      </c>
      <c r="S417" s="4">
        <v>0</v>
      </c>
      <c r="T417" s="4">
        <v>0</v>
      </c>
      <c r="U417" s="4">
        <f t="shared" si="75"/>
        <v>0</v>
      </c>
      <c r="V417" s="4">
        <v>0</v>
      </c>
      <c r="W417" s="49">
        <v>0</v>
      </c>
      <c r="X417" s="4">
        <v>1</v>
      </c>
      <c r="Y417" s="118" t="s">
        <v>22</v>
      </c>
      <c r="Z417" s="118" t="s">
        <v>31</v>
      </c>
      <c r="AA417" s="289">
        <v>0.17757000000000001</v>
      </c>
      <c r="AB417" s="81" t="str">
        <f t="shared" si="76"/>
        <v>Eda-nad+</v>
      </c>
    </row>
    <row r="418" spans="1:28" x14ac:dyDescent="0.3">
      <c r="A418" s="15" t="s">
        <v>58</v>
      </c>
      <c r="B418" s="265" t="s">
        <v>297</v>
      </c>
      <c r="C418" s="47">
        <v>-0.41930682255499302</v>
      </c>
      <c r="D418" s="47">
        <v>-0.37349768091617502</v>
      </c>
      <c r="E418" s="47">
        <v>-0.55174672017009196</v>
      </c>
      <c r="F418" s="47">
        <v>-0.15750629279370101</v>
      </c>
      <c r="G418" s="47">
        <v>-0.15750629279370101</v>
      </c>
      <c r="H418" s="287">
        <f t="shared" si="66"/>
        <v>0.15750629279370101</v>
      </c>
      <c r="I418" s="4" t="b">
        <f t="shared" si="67"/>
        <v>0</v>
      </c>
      <c r="J418" s="4" t="b">
        <f t="shared" si="68"/>
        <v>0</v>
      </c>
      <c r="K418" s="26">
        <f t="shared" si="69"/>
        <v>0</v>
      </c>
      <c r="L418" s="4">
        <f t="shared" si="70"/>
        <v>0</v>
      </c>
      <c r="M418" s="26" t="str">
        <f t="shared" si="71"/>
        <v/>
      </c>
      <c r="N418" s="288">
        <v>0</v>
      </c>
      <c r="O418" s="4">
        <v>0</v>
      </c>
      <c r="P418" s="75">
        <f t="shared" si="72"/>
        <v>0</v>
      </c>
      <c r="Q418" s="75">
        <f t="shared" si="73"/>
        <v>0</v>
      </c>
      <c r="R418" s="75">
        <f t="shared" si="74"/>
        <v>0</v>
      </c>
      <c r="S418" s="4">
        <v>0</v>
      </c>
      <c r="T418" s="4">
        <v>0</v>
      </c>
      <c r="U418" s="4">
        <f t="shared" si="75"/>
        <v>0</v>
      </c>
      <c r="V418" s="4">
        <v>0</v>
      </c>
      <c r="W418" s="49">
        <v>0</v>
      </c>
      <c r="X418" s="4">
        <v>3</v>
      </c>
      <c r="Y418" s="118" t="s">
        <v>19</v>
      </c>
      <c r="Z418" s="118" t="s">
        <v>30</v>
      </c>
      <c r="AA418" s="289">
        <v>9.7769999999999996E-2</v>
      </c>
      <c r="AB418" s="81" t="str">
        <f t="shared" si="76"/>
        <v>Gnd-shik</v>
      </c>
    </row>
    <row r="419" spans="1:28" x14ac:dyDescent="0.3">
      <c r="A419" s="15" t="s">
        <v>6</v>
      </c>
      <c r="B419" s="265" t="s">
        <v>133</v>
      </c>
      <c r="C419" s="47">
        <v>-0.49566493521412802</v>
      </c>
      <c r="D419" s="47">
        <v>-0.52015204810058502</v>
      </c>
      <c r="E419" s="47">
        <v>-0.69078160188704296</v>
      </c>
      <c r="F419" s="47">
        <v>-0.157154992857369</v>
      </c>
      <c r="G419" s="47">
        <v>-0.157154992857369</v>
      </c>
      <c r="H419" s="287">
        <f t="shared" si="66"/>
        <v>0.157154992857369</v>
      </c>
      <c r="I419" s="4" t="b">
        <f t="shared" si="67"/>
        <v>0</v>
      </c>
      <c r="J419" s="4" t="b">
        <f t="shared" si="68"/>
        <v>0</v>
      </c>
      <c r="K419" s="26">
        <f t="shared" si="69"/>
        <v>0</v>
      </c>
      <c r="L419" s="4">
        <f t="shared" si="70"/>
        <v>0</v>
      </c>
      <c r="M419" s="26" t="str">
        <f t="shared" si="71"/>
        <v/>
      </c>
      <c r="N419" s="288">
        <v>0</v>
      </c>
      <c r="O419" s="4">
        <v>0</v>
      </c>
      <c r="P419" s="75">
        <f t="shared" si="72"/>
        <v>1</v>
      </c>
      <c r="Q419" s="75">
        <f t="shared" si="73"/>
        <v>0</v>
      </c>
      <c r="R419" s="75">
        <f t="shared" si="74"/>
        <v>0</v>
      </c>
      <c r="S419" s="4">
        <v>-1</v>
      </c>
      <c r="T419" s="4">
        <v>-1</v>
      </c>
      <c r="U419" s="4">
        <f t="shared" si="75"/>
        <v>1</v>
      </c>
      <c r="V419" s="4">
        <v>0</v>
      </c>
      <c r="W419" s="49">
        <v>0</v>
      </c>
      <c r="X419" s="4">
        <v>3</v>
      </c>
      <c r="Y419" s="118" t="s">
        <v>23</v>
      </c>
      <c r="Z419" s="118" t="s">
        <v>30</v>
      </c>
      <c r="AA419" s="289">
        <v>0.41666700000000001</v>
      </c>
      <c r="AB419" s="81" t="str">
        <f t="shared" si="76"/>
        <v>GltA-akg</v>
      </c>
    </row>
    <row r="420" spans="1:28" x14ac:dyDescent="0.3">
      <c r="A420" s="15" t="s">
        <v>114</v>
      </c>
      <c r="B420" s="265" t="s">
        <v>202</v>
      </c>
      <c r="C420" s="47">
        <v>-0.22115116297085599</v>
      </c>
      <c r="D420" s="47">
        <v>-0.19687245500697101</v>
      </c>
      <c r="E420" s="47">
        <v>-0.25705292866683499</v>
      </c>
      <c r="F420" s="47">
        <v>-0.15564137491098401</v>
      </c>
      <c r="G420" s="47">
        <v>-0.15564137491098401</v>
      </c>
      <c r="H420" s="287">
        <f t="shared" si="66"/>
        <v>0.15564137491098401</v>
      </c>
      <c r="I420" s="4" t="b">
        <f t="shared" si="67"/>
        <v>0</v>
      </c>
      <c r="J420" s="4" t="b">
        <f t="shared" si="68"/>
        <v>0</v>
      </c>
      <c r="K420" s="26">
        <f t="shared" si="69"/>
        <v>0</v>
      </c>
      <c r="L420" s="4">
        <f t="shared" si="70"/>
        <v>0</v>
      </c>
      <c r="M420" s="26" t="str">
        <f t="shared" si="71"/>
        <v/>
      </c>
      <c r="N420" s="288">
        <v>0</v>
      </c>
      <c r="O420" s="4">
        <v>0</v>
      </c>
      <c r="P420" s="75">
        <f t="shared" si="72"/>
        <v>0</v>
      </c>
      <c r="Q420" s="75">
        <f t="shared" si="73"/>
        <v>0</v>
      </c>
      <c r="R420" s="75">
        <f t="shared" si="74"/>
        <v>0</v>
      </c>
      <c r="S420" s="4">
        <v>0</v>
      </c>
      <c r="T420" s="4">
        <v>0</v>
      </c>
      <c r="U420" s="4">
        <f t="shared" si="75"/>
        <v>0</v>
      </c>
      <c r="V420" s="4">
        <v>0</v>
      </c>
      <c r="W420" s="49">
        <v>0</v>
      </c>
      <c r="X420" s="4">
        <v>2</v>
      </c>
      <c r="Y420" s="118" t="s">
        <v>25</v>
      </c>
      <c r="Z420" s="118" t="s">
        <v>30</v>
      </c>
      <c r="AA420" s="289">
        <v>0.53614499999999998</v>
      </c>
      <c r="AB420" s="81" t="str">
        <f t="shared" si="76"/>
        <v>AckA-cmp</v>
      </c>
    </row>
    <row r="421" spans="1:28" x14ac:dyDescent="0.3">
      <c r="A421" s="15" t="s">
        <v>1</v>
      </c>
      <c r="B421" s="265" t="s">
        <v>123</v>
      </c>
      <c r="C421" s="47">
        <v>-0.193567549260763</v>
      </c>
      <c r="D421" s="47">
        <v>-0.18037803482630399</v>
      </c>
      <c r="E421" s="47">
        <v>-0.18865513751250201</v>
      </c>
      <c r="F421" s="47">
        <v>-0.15457112278181301</v>
      </c>
      <c r="G421" s="47">
        <v>-0.15457112278181301</v>
      </c>
      <c r="H421" s="287">
        <f t="shared" si="66"/>
        <v>0.15457112278181301</v>
      </c>
      <c r="I421" s="4" t="b">
        <f t="shared" si="67"/>
        <v>0</v>
      </c>
      <c r="J421" s="4" t="b">
        <f t="shared" si="68"/>
        <v>0</v>
      </c>
      <c r="K421" s="26">
        <f t="shared" si="69"/>
        <v>0</v>
      </c>
      <c r="L421" s="4">
        <f t="shared" si="70"/>
        <v>0</v>
      </c>
      <c r="M421" s="26" t="str">
        <f t="shared" si="71"/>
        <v/>
      </c>
      <c r="N421" s="288">
        <v>0</v>
      </c>
      <c r="O421" s="4">
        <v>0</v>
      </c>
      <c r="P421" s="75">
        <f t="shared" si="72"/>
        <v>0</v>
      </c>
      <c r="Q421" s="75">
        <f t="shared" si="73"/>
        <v>0</v>
      </c>
      <c r="R421" s="75">
        <f t="shared" si="74"/>
        <v>0</v>
      </c>
      <c r="S421" s="4">
        <v>0</v>
      </c>
      <c r="T421" s="4">
        <v>0</v>
      </c>
      <c r="U421" s="4">
        <f t="shared" si="75"/>
        <v>0</v>
      </c>
      <c r="V421" s="4">
        <v>0</v>
      </c>
      <c r="W421" s="49">
        <v>0</v>
      </c>
      <c r="X421" s="4">
        <v>2</v>
      </c>
      <c r="Y421" s="118" t="s">
        <v>20</v>
      </c>
      <c r="Z421" s="118" t="s">
        <v>30</v>
      </c>
      <c r="AA421" s="289">
        <v>0.85185200000000005</v>
      </c>
      <c r="AB421" s="81" t="str">
        <f t="shared" si="76"/>
        <v>MaeA-succ</v>
      </c>
    </row>
    <row r="422" spans="1:28" x14ac:dyDescent="0.3">
      <c r="A422" s="15" t="s">
        <v>5</v>
      </c>
      <c r="B422" s="265" t="s">
        <v>291</v>
      </c>
      <c r="C422" s="47">
        <v>-0.227828555863236</v>
      </c>
      <c r="D422" s="47">
        <v>-0.182154367183685</v>
      </c>
      <c r="E422" s="47">
        <v>-0.36288908670546</v>
      </c>
      <c r="F422" s="47">
        <v>-0.153214381222361</v>
      </c>
      <c r="G422" s="47">
        <v>-0.153214381222361</v>
      </c>
      <c r="H422" s="287">
        <f t="shared" si="66"/>
        <v>0.153214381222361</v>
      </c>
      <c r="I422" s="4" t="b">
        <f t="shared" si="67"/>
        <v>0</v>
      </c>
      <c r="J422" s="4" t="b">
        <f t="shared" si="68"/>
        <v>0</v>
      </c>
      <c r="K422" s="26">
        <f t="shared" si="69"/>
        <v>0</v>
      </c>
      <c r="L422" s="4">
        <f t="shared" si="70"/>
        <v>0</v>
      </c>
      <c r="M422" s="26" t="str">
        <f t="shared" si="71"/>
        <v/>
      </c>
      <c r="N422" s="288">
        <v>0</v>
      </c>
      <c r="O422" s="4">
        <v>0</v>
      </c>
      <c r="P422" s="75">
        <f t="shared" si="72"/>
        <v>0</v>
      </c>
      <c r="Q422" s="75">
        <f t="shared" si="73"/>
        <v>0</v>
      </c>
      <c r="R422" s="75">
        <f t="shared" si="74"/>
        <v>0</v>
      </c>
      <c r="S422" s="4">
        <v>0</v>
      </c>
      <c r="T422" s="4">
        <v>0</v>
      </c>
      <c r="U422" s="4">
        <f t="shared" si="75"/>
        <v>0</v>
      </c>
      <c r="V422" s="4">
        <v>0</v>
      </c>
      <c r="W422" s="49">
        <v>0</v>
      </c>
      <c r="X422" s="4">
        <v>3</v>
      </c>
      <c r="Y422" s="118" t="s">
        <v>23</v>
      </c>
      <c r="Z422" s="118" t="s">
        <v>30</v>
      </c>
      <c r="AA422" s="289">
        <v>0.33333299999999999</v>
      </c>
      <c r="AB422" s="81" t="str">
        <f t="shared" si="76"/>
        <v>AceB-leu</v>
      </c>
    </row>
    <row r="423" spans="1:28" x14ac:dyDescent="0.3">
      <c r="A423" s="15" t="s">
        <v>10</v>
      </c>
      <c r="B423" s="265" t="s">
        <v>299</v>
      </c>
      <c r="C423" s="47">
        <v>-0.30170393303765403</v>
      </c>
      <c r="D423" s="47">
        <v>-0.26696912758431302</v>
      </c>
      <c r="E423" s="47">
        <v>-0.42495263577122899</v>
      </c>
      <c r="F423" s="47">
        <v>-0.151964107763811</v>
      </c>
      <c r="G423" s="47">
        <v>-0.151964107763811</v>
      </c>
      <c r="H423" s="287">
        <f t="shared" si="66"/>
        <v>0.151964107763811</v>
      </c>
      <c r="I423" s="4" t="b">
        <f t="shared" si="67"/>
        <v>0</v>
      </c>
      <c r="J423" s="4" t="b">
        <f t="shared" si="68"/>
        <v>0</v>
      </c>
      <c r="K423" s="26">
        <f t="shared" si="69"/>
        <v>0</v>
      </c>
      <c r="L423" s="4">
        <f t="shared" si="70"/>
        <v>0</v>
      </c>
      <c r="M423" s="26" t="str">
        <f t="shared" si="71"/>
        <v/>
      </c>
      <c r="N423" s="288">
        <v>0</v>
      </c>
      <c r="O423" s="4">
        <v>0</v>
      </c>
      <c r="P423" s="75">
        <f t="shared" si="72"/>
        <v>0</v>
      </c>
      <c r="Q423" s="75">
        <f t="shared" si="73"/>
        <v>0</v>
      </c>
      <c r="R423" s="75">
        <f t="shared" si="74"/>
        <v>0</v>
      </c>
      <c r="S423" s="4">
        <v>0</v>
      </c>
      <c r="T423" s="4">
        <v>0</v>
      </c>
      <c r="U423" s="4">
        <f t="shared" si="75"/>
        <v>0</v>
      </c>
      <c r="V423" s="4">
        <v>0</v>
      </c>
      <c r="W423" s="49">
        <v>0</v>
      </c>
      <c r="X423" s="4">
        <v>1</v>
      </c>
      <c r="Y423" s="118" t="s">
        <v>22</v>
      </c>
      <c r="Z423" s="118" t="s">
        <v>31</v>
      </c>
      <c r="AA423" s="289">
        <v>0.18181800000000001</v>
      </c>
      <c r="AB423" s="81" t="str">
        <f t="shared" si="76"/>
        <v>Eda-orni</v>
      </c>
    </row>
    <row r="424" spans="1:28" x14ac:dyDescent="0.3">
      <c r="A424" s="15" t="s">
        <v>6</v>
      </c>
      <c r="B424" s="265" t="s">
        <v>225</v>
      </c>
      <c r="C424" s="47">
        <v>-0.21630465412875199</v>
      </c>
      <c r="D424" s="47">
        <v>-0.22546455524527201</v>
      </c>
      <c r="E424" s="47">
        <v>-0.28904519049595501</v>
      </c>
      <c r="F424" s="47">
        <v>-0.14650216231449101</v>
      </c>
      <c r="G424" s="47">
        <v>-0.14650216231449101</v>
      </c>
      <c r="H424" s="287">
        <f t="shared" si="66"/>
        <v>0.14650216231449101</v>
      </c>
      <c r="I424" s="4" t="b">
        <f t="shared" si="67"/>
        <v>0</v>
      </c>
      <c r="J424" s="4" t="b">
        <f t="shared" si="68"/>
        <v>0</v>
      </c>
      <c r="K424" s="26">
        <f t="shared" si="69"/>
        <v>0</v>
      </c>
      <c r="L424" s="4">
        <f t="shared" si="70"/>
        <v>0</v>
      </c>
      <c r="M424" s="26" t="str">
        <f t="shared" si="71"/>
        <v/>
      </c>
      <c r="N424" s="288">
        <v>0</v>
      </c>
      <c r="O424" s="4">
        <v>0</v>
      </c>
      <c r="P424" s="75">
        <f t="shared" si="72"/>
        <v>0</v>
      </c>
      <c r="Q424" s="75">
        <f t="shared" si="73"/>
        <v>0</v>
      </c>
      <c r="R424" s="75">
        <f t="shared" si="74"/>
        <v>0</v>
      </c>
      <c r="S424" s="4">
        <v>0</v>
      </c>
      <c r="T424" s="4">
        <v>0</v>
      </c>
      <c r="U424" s="4">
        <f t="shared" si="75"/>
        <v>0</v>
      </c>
      <c r="V424" s="4">
        <v>0</v>
      </c>
      <c r="W424" s="49">
        <v>0</v>
      </c>
      <c r="X424" s="4">
        <v>3</v>
      </c>
      <c r="Y424" s="118" t="s">
        <v>23</v>
      </c>
      <c r="Z424" s="118" t="s">
        <v>30</v>
      </c>
      <c r="AA424" s="289">
        <v>0.21771199999999999</v>
      </c>
      <c r="AB424" s="81" t="str">
        <f t="shared" si="76"/>
        <v>GltA-glca-6p</v>
      </c>
    </row>
    <row r="425" spans="1:28" x14ac:dyDescent="0.3">
      <c r="A425" s="15" t="s">
        <v>130</v>
      </c>
      <c r="B425" s="265" t="s">
        <v>301</v>
      </c>
      <c r="C425" s="47">
        <v>-0.16042747025616799</v>
      </c>
      <c r="D425" s="47">
        <v>-0.16002113574298801</v>
      </c>
      <c r="E425" s="47">
        <v>-0.17580762197251401</v>
      </c>
      <c r="F425" s="47">
        <v>-0.146132267552848</v>
      </c>
      <c r="G425" s="47">
        <v>-0.146132267552848</v>
      </c>
      <c r="H425" s="287">
        <f t="shared" si="66"/>
        <v>0.146132267552848</v>
      </c>
      <c r="I425" s="4" t="b">
        <f t="shared" si="67"/>
        <v>0</v>
      </c>
      <c r="J425" s="4" t="b">
        <f t="shared" si="68"/>
        <v>0</v>
      </c>
      <c r="K425" s="26">
        <f t="shared" si="69"/>
        <v>0</v>
      </c>
      <c r="L425" s="4">
        <f t="shared" si="70"/>
        <v>0</v>
      </c>
      <c r="M425" s="26" t="str">
        <f t="shared" si="71"/>
        <v/>
      </c>
      <c r="N425" s="288">
        <v>0</v>
      </c>
      <c r="O425" s="4">
        <v>0</v>
      </c>
      <c r="P425" s="75">
        <f t="shared" si="72"/>
        <v>0</v>
      </c>
      <c r="Q425" s="75">
        <f t="shared" si="73"/>
        <v>0</v>
      </c>
      <c r="R425" s="75">
        <f t="shared" si="74"/>
        <v>0</v>
      </c>
      <c r="S425" s="4">
        <v>0</v>
      </c>
      <c r="T425" s="4">
        <v>0</v>
      </c>
      <c r="U425" s="4">
        <f t="shared" si="75"/>
        <v>0</v>
      </c>
      <c r="V425" s="4">
        <v>0</v>
      </c>
      <c r="W425" s="49">
        <v>0</v>
      </c>
      <c r="X425" s="4">
        <v>1</v>
      </c>
      <c r="Y425" s="118" t="s">
        <v>22</v>
      </c>
      <c r="Z425" s="118" t="s">
        <v>30</v>
      </c>
      <c r="AA425" s="289">
        <v>0.19047600000000001</v>
      </c>
      <c r="AB425" s="81" t="str">
        <f t="shared" si="76"/>
        <v>Icd-cystath</v>
      </c>
    </row>
    <row r="426" spans="1:28" x14ac:dyDescent="0.3">
      <c r="A426" s="15" t="s">
        <v>13</v>
      </c>
      <c r="B426" s="265" t="s">
        <v>187</v>
      </c>
      <c r="C426" s="47">
        <v>-0.31643820307310999</v>
      </c>
      <c r="D426" s="47">
        <v>-0.25256934585874802</v>
      </c>
      <c r="E426" s="47">
        <v>-0.485670118318838</v>
      </c>
      <c r="F426" s="47">
        <v>-0.144292963077847</v>
      </c>
      <c r="G426" s="47">
        <v>-0.144292963077847</v>
      </c>
      <c r="H426" s="287">
        <f t="shared" si="66"/>
        <v>0.144292963077847</v>
      </c>
      <c r="I426" s="4" t="b">
        <f t="shared" si="67"/>
        <v>0</v>
      </c>
      <c r="J426" s="4" t="b">
        <f t="shared" si="68"/>
        <v>0</v>
      </c>
      <c r="K426" s="26">
        <f t="shared" si="69"/>
        <v>0</v>
      </c>
      <c r="L426" s="4">
        <f t="shared" si="70"/>
        <v>0</v>
      </c>
      <c r="M426" s="26" t="str">
        <f t="shared" si="71"/>
        <v/>
      </c>
      <c r="N426" s="288">
        <v>0</v>
      </c>
      <c r="O426" s="4">
        <v>0</v>
      </c>
      <c r="P426" s="75">
        <f t="shared" si="72"/>
        <v>0</v>
      </c>
      <c r="Q426" s="75">
        <f t="shared" si="73"/>
        <v>0</v>
      </c>
      <c r="R426" s="75">
        <f t="shared" si="74"/>
        <v>0</v>
      </c>
      <c r="S426" s="4">
        <v>0</v>
      </c>
      <c r="T426" s="4">
        <v>0</v>
      </c>
      <c r="U426" s="4">
        <f t="shared" si="75"/>
        <v>0</v>
      </c>
      <c r="V426" s="4">
        <v>0</v>
      </c>
      <c r="W426" s="49">
        <v>0</v>
      </c>
      <c r="X426" s="4">
        <v>2</v>
      </c>
      <c r="Y426" s="118" t="s">
        <v>26</v>
      </c>
      <c r="Z426" s="118" t="s">
        <v>31</v>
      </c>
      <c r="AA426" s="289">
        <v>0.222222</v>
      </c>
      <c r="AB426" s="81" t="str">
        <f t="shared" si="76"/>
        <v>AceA-fum</v>
      </c>
    </row>
    <row r="427" spans="1:28" x14ac:dyDescent="0.3">
      <c r="A427" s="15" t="s">
        <v>12</v>
      </c>
      <c r="B427" s="265" t="s">
        <v>216</v>
      </c>
      <c r="C427" s="47">
        <v>-0.211530502267787</v>
      </c>
      <c r="D427" s="47">
        <v>-0.19294698653960199</v>
      </c>
      <c r="E427" s="47">
        <v>-0.24226139189909901</v>
      </c>
      <c r="F427" s="47">
        <v>-0.142343080627305</v>
      </c>
      <c r="G427" s="47">
        <v>-0.142343080627305</v>
      </c>
      <c r="H427" s="287">
        <f t="shared" si="66"/>
        <v>0.142343080627305</v>
      </c>
      <c r="I427" s="4" t="b">
        <f t="shared" si="67"/>
        <v>0</v>
      </c>
      <c r="J427" s="4" t="b">
        <f t="shared" si="68"/>
        <v>0</v>
      </c>
      <c r="K427" s="26">
        <f t="shared" si="69"/>
        <v>0</v>
      </c>
      <c r="L427" s="4">
        <f t="shared" si="70"/>
        <v>0</v>
      </c>
      <c r="M427" s="26" t="str">
        <f t="shared" si="71"/>
        <v/>
      </c>
      <c r="N427" s="288">
        <v>0</v>
      </c>
      <c r="O427" s="4">
        <v>0</v>
      </c>
      <c r="P427" s="75">
        <f t="shared" si="72"/>
        <v>0</v>
      </c>
      <c r="Q427" s="75">
        <f t="shared" si="73"/>
        <v>0</v>
      </c>
      <c r="R427" s="75">
        <f t="shared" si="74"/>
        <v>0</v>
      </c>
      <c r="S427" s="4">
        <v>0</v>
      </c>
      <c r="T427" s="4">
        <v>0</v>
      </c>
      <c r="U427" s="4">
        <f t="shared" si="75"/>
        <v>0</v>
      </c>
      <c r="V427" s="4">
        <v>0</v>
      </c>
      <c r="W427" s="49">
        <v>0</v>
      </c>
      <c r="X427" s="4">
        <v>2</v>
      </c>
      <c r="Y427" s="118" t="s">
        <v>25</v>
      </c>
      <c r="Z427" s="118" t="s">
        <v>30</v>
      </c>
      <c r="AA427" s="289">
        <v>0.46198800000000001</v>
      </c>
      <c r="AB427" s="81" t="str">
        <f t="shared" si="76"/>
        <v>Pta-camp</v>
      </c>
    </row>
    <row r="428" spans="1:28" x14ac:dyDescent="0.3">
      <c r="A428" s="15" t="s">
        <v>2</v>
      </c>
      <c r="B428" s="265" t="s">
        <v>77</v>
      </c>
      <c r="C428" s="47">
        <v>-0.196434614108669</v>
      </c>
      <c r="D428" s="47">
        <v>-0.24133864373158601</v>
      </c>
      <c r="E428" s="47">
        <v>-0.52060331095560297</v>
      </c>
      <c r="F428" s="47">
        <v>-0.14208121399912299</v>
      </c>
      <c r="G428" s="47">
        <v>-0.14208121399912299</v>
      </c>
      <c r="H428" s="287">
        <f t="shared" si="66"/>
        <v>0.14208121399912299</v>
      </c>
      <c r="I428" s="4" t="b">
        <f t="shared" si="67"/>
        <v>0</v>
      </c>
      <c r="J428" s="4" t="b">
        <f t="shared" si="68"/>
        <v>0</v>
      </c>
      <c r="K428" s="26">
        <f t="shared" si="69"/>
        <v>0</v>
      </c>
      <c r="L428" s="4">
        <f t="shared" si="70"/>
        <v>0</v>
      </c>
      <c r="M428" s="26" t="str">
        <f t="shared" si="71"/>
        <v/>
      </c>
      <c r="N428" s="288">
        <v>0</v>
      </c>
      <c r="O428" s="4">
        <v>0</v>
      </c>
      <c r="P428" s="75">
        <f t="shared" si="72"/>
        <v>0</v>
      </c>
      <c r="Q428" s="75">
        <f t="shared" si="73"/>
        <v>0</v>
      </c>
      <c r="R428" s="75">
        <f t="shared" si="74"/>
        <v>0</v>
      </c>
      <c r="S428" s="4">
        <v>0</v>
      </c>
      <c r="T428" s="4">
        <v>0</v>
      </c>
      <c r="U428" s="4">
        <f t="shared" si="75"/>
        <v>0</v>
      </c>
      <c r="V428" s="4">
        <v>0</v>
      </c>
      <c r="W428" s="49">
        <v>0</v>
      </c>
      <c r="X428" s="4">
        <v>2</v>
      </c>
      <c r="Y428" s="118" t="s">
        <v>20</v>
      </c>
      <c r="Z428" s="118" t="s">
        <v>30</v>
      </c>
      <c r="AA428" s="289">
        <v>0.60083200000000003</v>
      </c>
      <c r="AB428" s="81" t="str">
        <f t="shared" si="76"/>
        <v>PykA-nad+</v>
      </c>
    </row>
    <row r="429" spans="1:28" x14ac:dyDescent="0.3">
      <c r="A429" s="15" t="s">
        <v>6</v>
      </c>
      <c r="B429" s="265" t="s">
        <v>264</v>
      </c>
      <c r="C429" s="47">
        <v>-0.225788291027293</v>
      </c>
      <c r="D429" s="47">
        <v>-0.17590239066049099</v>
      </c>
      <c r="E429" s="47">
        <v>-0.33717696838049899</v>
      </c>
      <c r="F429" s="47">
        <v>-0.141990981955259</v>
      </c>
      <c r="G429" s="47">
        <v>-0.141990981955259</v>
      </c>
      <c r="H429" s="287">
        <f t="shared" si="66"/>
        <v>0.141990981955259</v>
      </c>
      <c r="I429" s="4" t="b">
        <f t="shared" si="67"/>
        <v>0</v>
      </c>
      <c r="J429" s="4" t="b">
        <f t="shared" si="68"/>
        <v>0</v>
      </c>
      <c r="K429" s="26">
        <f t="shared" si="69"/>
        <v>0</v>
      </c>
      <c r="L429" s="4">
        <f t="shared" si="70"/>
        <v>0</v>
      </c>
      <c r="M429" s="26" t="str">
        <f t="shared" si="71"/>
        <v/>
      </c>
      <c r="N429" s="288">
        <v>0</v>
      </c>
      <c r="O429" s="4">
        <v>0</v>
      </c>
      <c r="P429" s="75">
        <f t="shared" si="72"/>
        <v>0</v>
      </c>
      <c r="Q429" s="75">
        <f t="shared" si="73"/>
        <v>0</v>
      </c>
      <c r="R429" s="75">
        <f t="shared" si="74"/>
        <v>0</v>
      </c>
      <c r="S429" s="4">
        <v>0</v>
      </c>
      <c r="T429" s="4">
        <v>0</v>
      </c>
      <c r="U429" s="4">
        <f t="shared" si="75"/>
        <v>0</v>
      </c>
      <c r="V429" s="4">
        <v>0</v>
      </c>
      <c r="W429" s="49">
        <v>0</v>
      </c>
      <c r="X429" s="4">
        <v>3</v>
      </c>
      <c r="Y429" s="118" t="s">
        <v>23</v>
      </c>
      <c r="Z429" s="118" t="s">
        <v>30</v>
      </c>
      <c r="AA429" s="289">
        <v>0.34453800000000001</v>
      </c>
      <c r="AB429" s="81" t="str">
        <f t="shared" si="76"/>
        <v>GltA-dttp</v>
      </c>
    </row>
    <row r="430" spans="1:28" x14ac:dyDescent="0.3">
      <c r="A430" s="15" t="s">
        <v>7</v>
      </c>
      <c r="B430" s="265" t="s">
        <v>175</v>
      </c>
      <c r="C430" s="47">
        <v>-0.22925565932754699</v>
      </c>
      <c r="D430" s="47">
        <v>-0.16788410516886701</v>
      </c>
      <c r="E430" s="47">
        <v>-0.34458380355740598</v>
      </c>
      <c r="F430" s="47">
        <v>-0.14003303742784101</v>
      </c>
      <c r="G430" s="47">
        <v>-0.14003303742784101</v>
      </c>
      <c r="H430" s="287">
        <f t="shared" si="66"/>
        <v>0.14003303742784101</v>
      </c>
      <c r="I430" s="4" t="b">
        <f t="shared" si="67"/>
        <v>0</v>
      </c>
      <c r="J430" s="4" t="b">
        <f t="shared" si="68"/>
        <v>0</v>
      </c>
      <c r="K430" s="26">
        <f t="shared" si="69"/>
        <v>0</v>
      </c>
      <c r="L430" s="4">
        <f t="shared" si="70"/>
        <v>0</v>
      </c>
      <c r="M430" s="26" t="str">
        <f t="shared" si="71"/>
        <v/>
      </c>
      <c r="N430" s="288">
        <v>0</v>
      </c>
      <c r="O430" s="4">
        <v>0</v>
      </c>
      <c r="P430" s="75">
        <f t="shared" si="72"/>
        <v>0</v>
      </c>
      <c r="Q430" s="75">
        <f t="shared" si="73"/>
        <v>0</v>
      </c>
      <c r="R430" s="75">
        <f t="shared" si="74"/>
        <v>0</v>
      </c>
      <c r="S430" s="4">
        <v>0</v>
      </c>
      <c r="T430" s="4">
        <v>0</v>
      </c>
      <c r="U430" s="4">
        <f t="shared" si="75"/>
        <v>0</v>
      </c>
      <c r="V430" s="4">
        <v>0</v>
      </c>
      <c r="W430" s="49">
        <v>0</v>
      </c>
      <c r="X430" s="4">
        <v>2</v>
      </c>
      <c r="Y430" s="118" t="s">
        <v>20</v>
      </c>
      <c r="Z430" s="118" t="s">
        <v>30</v>
      </c>
      <c r="AA430" s="289">
        <v>0.42857099999999998</v>
      </c>
      <c r="AB430" s="81" t="str">
        <f t="shared" si="76"/>
        <v>PykF-r5p</v>
      </c>
    </row>
    <row r="431" spans="1:28" x14ac:dyDescent="0.3">
      <c r="A431" s="15" t="s">
        <v>106</v>
      </c>
      <c r="B431" s="265" t="s">
        <v>94</v>
      </c>
      <c r="C431" s="47">
        <v>-0.28997285173202603</v>
      </c>
      <c r="D431" s="47">
        <v>-0.210816231259225</v>
      </c>
      <c r="E431" s="47">
        <v>-0.53710267081583396</v>
      </c>
      <c r="F431" s="47">
        <v>-0.13996617994393101</v>
      </c>
      <c r="G431" s="47">
        <v>-0.13996617994393101</v>
      </c>
      <c r="H431" s="287">
        <f t="shared" si="66"/>
        <v>0.13996617994393101</v>
      </c>
      <c r="I431" s="4" t="b">
        <f t="shared" si="67"/>
        <v>0</v>
      </c>
      <c r="J431" s="4" t="b">
        <f t="shared" si="68"/>
        <v>0</v>
      </c>
      <c r="K431" s="26">
        <f t="shared" si="69"/>
        <v>0</v>
      </c>
      <c r="L431" s="4">
        <f t="shared" si="70"/>
        <v>0</v>
      </c>
      <c r="M431" s="26" t="str">
        <f t="shared" si="71"/>
        <v/>
      </c>
      <c r="N431" s="288">
        <v>0</v>
      </c>
      <c r="O431" s="4">
        <v>0</v>
      </c>
      <c r="P431" s="75">
        <f t="shared" si="72"/>
        <v>0</v>
      </c>
      <c r="Q431" s="75">
        <f t="shared" si="73"/>
        <v>0</v>
      </c>
      <c r="R431" s="75">
        <f t="shared" si="74"/>
        <v>0</v>
      </c>
      <c r="S431" s="4">
        <v>0</v>
      </c>
      <c r="T431" s="4">
        <v>0</v>
      </c>
      <c r="U431" s="4">
        <f t="shared" si="75"/>
        <v>0</v>
      </c>
      <c r="V431" s="4">
        <v>0</v>
      </c>
      <c r="W431" s="49">
        <v>0</v>
      </c>
      <c r="X431" s="4">
        <v>3</v>
      </c>
      <c r="Y431" s="118" t="s">
        <v>19</v>
      </c>
      <c r="Z431" s="118" t="s">
        <v>30</v>
      </c>
      <c r="AA431" s="289">
        <v>0.35802499999999998</v>
      </c>
      <c r="AB431" s="81" t="str">
        <f t="shared" si="76"/>
        <v>Acs-oaa</v>
      </c>
    </row>
    <row r="432" spans="1:28" x14ac:dyDescent="0.3">
      <c r="A432" s="15" t="s">
        <v>12</v>
      </c>
      <c r="B432" s="265" t="s">
        <v>291</v>
      </c>
      <c r="C432" s="47">
        <v>-0.17383048540217799</v>
      </c>
      <c r="D432" s="47">
        <v>-0.168421070110233</v>
      </c>
      <c r="E432" s="47">
        <v>-0.20147394857974399</v>
      </c>
      <c r="F432" s="47">
        <v>-0.13930740194516</v>
      </c>
      <c r="G432" s="47">
        <v>-0.13930740194516</v>
      </c>
      <c r="H432" s="287">
        <f t="shared" si="66"/>
        <v>0.13930740194516</v>
      </c>
      <c r="I432" s="4" t="b">
        <f t="shared" si="67"/>
        <v>0</v>
      </c>
      <c r="J432" s="4" t="b">
        <f t="shared" si="68"/>
        <v>0</v>
      </c>
      <c r="K432" s="26">
        <f t="shared" si="69"/>
        <v>0</v>
      </c>
      <c r="L432" s="4">
        <f t="shared" si="70"/>
        <v>0</v>
      </c>
      <c r="M432" s="26" t="str">
        <f t="shared" si="71"/>
        <v/>
      </c>
      <c r="N432" s="288">
        <v>0</v>
      </c>
      <c r="O432" s="4">
        <v>0</v>
      </c>
      <c r="P432" s="75">
        <f t="shared" si="72"/>
        <v>0</v>
      </c>
      <c r="Q432" s="75">
        <f t="shared" si="73"/>
        <v>0</v>
      </c>
      <c r="R432" s="75">
        <f t="shared" si="74"/>
        <v>0</v>
      </c>
      <c r="S432" s="4">
        <v>0</v>
      </c>
      <c r="T432" s="4">
        <v>0</v>
      </c>
      <c r="U432" s="4">
        <f t="shared" si="75"/>
        <v>0</v>
      </c>
      <c r="V432" s="4">
        <v>0</v>
      </c>
      <c r="W432" s="49">
        <v>0</v>
      </c>
      <c r="X432" s="4">
        <v>2</v>
      </c>
      <c r="Y432" s="118" t="s">
        <v>25</v>
      </c>
      <c r="Z432" s="118" t="s">
        <v>30</v>
      </c>
      <c r="AA432" s="289">
        <v>0</v>
      </c>
      <c r="AB432" s="81" t="str">
        <f t="shared" si="76"/>
        <v>Pta-leu</v>
      </c>
    </row>
    <row r="433" spans="1:28" x14ac:dyDescent="0.3">
      <c r="A433" s="15" t="s">
        <v>130</v>
      </c>
      <c r="B433" s="265" t="s">
        <v>271</v>
      </c>
      <c r="C433" s="47">
        <v>-0.16755052438790499</v>
      </c>
      <c r="D433" s="47">
        <v>-0.17140539927263701</v>
      </c>
      <c r="E433" s="47">
        <v>-0.20430622845934199</v>
      </c>
      <c r="F433" s="47">
        <v>-0.13751913724813999</v>
      </c>
      <c r="G433" s="47">
        <v>-0.13751913724813999</v>
      </c>
      <c r="H433" s="287">
        <f t="shared" si="66"/>
        <v>0.13751913724813999</v>
      </c>
      <c r="I433" s="4" t="b">
        <f t="shared" si="67"/>
        <v>0</v>
      </c>
      <c r="J433" s="4" t="b">
        <f t="shared" si="68"/>
        <v>0</v>
      </c>
      <c r="K433" s="26">
        <f t="shared" si="69"/>
        <v>0</v>
      </c>
      <c r="L433" s="4">
        <f t="shared" si="70"/>
        <v>0</v>
      </c>
      <c r="M433" s="26" t="str">
        <f t="shared" si="71"/>
        <v/>
      </c>
      <c r="N433" s="288">
        <v>0</v>
      </c>
      <c r="O433" s="4">
        <v>0</v>
      </c>
      <c r="P433" s="75">
        <f t="shared" si="72"/>
        <v>0</v>
      </c>
      <c r="Q433" s="75">
        <f t="shared" si="73"/>
        <v>0</v>
      </c>
      <c r="R433" s="75">
        <f t="shared" si="74"/>
        <v>0</v>
      </c>
      <c r="S433" s="4">
        <v>0</v>
      </c>
      <c r="T433" s="4">
        <v>0</v>
      </c>
      <c r="U433" s="4">
        <f t="shared" si="75"/>
        <v>0</v>
      </c>
      <c r="V433" s="4">
        <v>0</v>
      </c>
      <c r="W433" s="49">
        <v>0</v>
      </c>
      <c r="X433" s="4">
        <v>1</v>
      </c>
      <c r="Y433" s="118" t="s">
        <v>22</v>
      </c>
      <c r="Z433" s="118" t="s">
        <v>30</v>
      </c>
      <c r="AA433" s="289">
        <v>0.14671200000000001</v>
      </c>
      <c r="AB433" s="81" t="str">
        <f t="shared" si="76"/>
        <v>Icd-f1p</v>
      </c>
    </row>
    <row r="434" spans="1:28" x14ac:dyDescent="0.3">
      <c r="A434" s="15" t="s">
        <v>15</v>
      </c>
      <c r="B434" s="265" t="s">
        <v>133</v>
      </c>
      <c r="C434" s="47">
        <v>-0.21449845489514099</v>
      </c>
      <c r="D434" s="47">
        <v>-0.49189577447405303</v>
      </c>
      <c r="E434" s="47">
        <v>-0.494183951069323</v>
      </c>
      <c r="F434" s="47">
        <v>-0.13573571829846101</v>
      </c>
      <c r="G434" s="47">
        <v>-0.13573571829846101</v>
      </c>
      <c r="H434" s="287">
        <f t="shared" si="66"/>
        <v>0.13573571829846101</v>
      </c>
      <c r="I434" s="4" t="b">
        <f t="shared" si="67"/>
        <v>0</v>
      </c>
      <c r="J434" s="4" t="b">
        <f t="shared" si="68"/>
        <v>0</v>
      </c>
      <c r="K434" s="26">
        <f t="shared" si="69"/>
        <v>0</v>
      </c>
      <c r="L434" s="4">
        <f t="shared" si="70"/>
        <v>0</v>
      </c>
      <c r="M434" s="26" t="str">
        <f t="shared" si="71"/>
        <v/>
      </c>
      <c r="N434" s="288">
        <v>0</v>
      </c>
      <c r="O434" s="4">
        <v>0</v>
      </c>
      <c r="P434" s="75">
        <f t="shared" si="72"/>
        <v>0</v>
      </c>
      <c r="Q434" s="75">
        <f t="shared" si="73"/>
        <v>0</v>
      </c>
      <c r="R434" s="75">
        <f t="shared" si="74"/>
        <v>0</v>
      </c>
      <c r="S434" s="4">
        <v>0</v>
      </c>
      <c r="T434" s="4">
        <v>0</v>
      </c>
      <c r="U434" s="4">
        <f t="shared" si="75"/>
        <v>0</v>
      </c>
      <c r="V434" s="4">
        <v>0</v>
      </c>
      <c r="W434" s="49">
        <v>0</v>
      </c>
      <c r="X434" s="4">
        <v>2</v>
      </c>
      <c r="Y434" s="118" t="s">
        <v>28</v>
      </c>
      <c r="Z434" s="118" t="s">
        <v>30</v>
      </c>
      <c r="AA434" s="289">
        <v>0.41304299999999999</v>
      </c>
      <c r="AB434" s="81" t="str">
        <f t="shared" si="76"/>
        <v>PckA-akg</v>
      </c>
    </row>
    <row r="435" spans="1:28" x14ac:dyDescent="0.3">
      <c r="A435" s="15" t="s">
        <v>114</v>
      </c>
      <c r="B435" s="265" t="s">
        <v>123</v>
      </c>
      <c r="C435" s="47">
        <v>-0.287655272851915</v>
      </c>
      <c r="D435" s="47">
        <v>-0.24090932412746499</v>
      </c>
      <c r="E435" s="47">
        <v>-0.39186358810236699</v>
      </c>
      <c r="F435" s="47">
        <v>-0.13433377041370201</v>
      </c>
      <c r="G435" s="47">
        <v>-0.13433377041370201</v>
      </c>
      <c r="H435" s="287">
        <f t="shared" si="66"/>
        <v>0.13433377041370201</v>
      </c>
      <c r="I435" s="4" t="b">
        <f t="shared" si="67"/>
        <v>0</v>
      </c>
      <c r="J435" s="4" t="b">
        <f t="shared" si="68"/>
        <v>0</v>
      </c>
      <c r="K435" s="26">
        <f t="shared" si="69"/>
        <v>0</v>
      </c>
      <c r="L435" s="4">
        <f t="shared" si="70"/>
        <v>0</v>
      </c>
      <c r="M435" s="26" t="str">
        <f t="shared" si="71"/>
        <v/>
      </c>
      <c r="N435" s="288">
        <v>0</v>
      </c>
      <c r="O435" s="4">
        <v>0</v>
      </c>
      <c r="P435" s="75">
        <f t="shared" si="72"/>
        <v>0</v>
      </c>
      <c r="Q435" s="75">
        <f t="shared" si="73"/>
        <v>0</v>
      </c>
      <c r="R435" s="75">
        <f t="shared" si="74"/>
        <v>0</v>
      </c>
      <c r="S435" s="4">
        <v>0</v>
      </c>
      <c r="T435" s="4">
        <v>0</v>
      </c>
      <c r="U435" s="4">
        <f t="shared" si="75"/>
        <v>0</v>
      </c>
      <c r="V435" s="4">
        <v>0</v>
      </c>
      <c r="W435" s="49">
        <v>0</v>
      </c>
      <c r="X435" s="4">
        <v>2</v>
      </c>
      <c r="Y435" s="118" t="s">
        <v>25</v>
      </c>
      <c r="Z435" s="118" t="s">
        <v>30</v>
      </c>
      <c r="AA435" s="289">
        <v>0.40845100000000001</v>
      </c>
      <c r="AB435" s="81" t="str">
        <f t="shared" si="76"/>
        <v>AckA-succ</v>
      </c>
    </row>
    <row r="436" spans="1:28" x14ac:dyDescent="0.3">
      <c r="A436" s="15" t="s">
        <v>106</v>
      </c>
      <c r="B436" s="265" t="s">
        <v>214</v>
      </c>
      <c r="C436" s="47">
        <v>-0.19718021028816199</v>
      </c>
      <c r="D436" s="47">
        <v>-0.16529052292615401</v>
      </c>
      <c r="E436" s="47">
        <v>-0.25621068408005498</v>
      </c>
      <c r="F436" s="47">
        <v>-0.133557423047651</v>
      </c>
      <c r="G436" s="47">
        <v>-0.133557423047651</v>
      </c>
      <c r="H436" s="287">
        <f t="shared" si="66"/>
        <v>0.133557423047651</v>
      </c>
      <c r="I436" s="4" t="b">
        <f t="shared" si="67"/>
        <v>0</v>
      </c>
      <c r="J436" s="4" t="b">
        <f t="shared" si="68"/>
        <v>0</v>
      </c>
      <c r="K436" s="26">
        <f t="shared" si="69"/>
        <v>0</v>
      </c>
      <c r="L436" s="4">
        <f t="shared" si="70"/>
        <v>0</v>
      </c>
      <c r="M436" s="26" t="str">
        <f t="shared" si="71"/>
        <v/>
      </c>
      <c r="N436" s="288">
        <v>0</v>
      </c>
      <c r="O436" s="4">
        <v>0</v>
      </c>
      <c r="P436" s="75">
        <f t="shared" si="72"/>
        <v>0</v>
      </c>
      <c r="Q436" s="75">
        <f t="shared" si="73"/>
        <v>0</v>
      </c>
      <c r="R436" s="75">
        <f t="shared" si="74"/>
        <v>0</v>
      </c>
      <c r="S436" s="4">
        <v>0</v>
      </c>
      <c r="T436" s="4">
        <v>0</v>
      </c>
      <c r="U436" s="4">
        <f t="shared" si="75"/>
        <v>0</v>
      </c>
      <c r="V436" s="4">
        <v>0</v>
      </c>
      <c r="W436" s="49">
        <v>0</v>
      </c>
      <c r="X436" s="4">
        <v>3</v>
      </c>
      <c r="Y436" s="118" t="s">
        <v>19</v>
      </c>
      <c r="Z436" s="118" t="s">
        <v>30</v>
      </c>
      <c r="AA436" s="289">
        <v>0.915709</v>
      </c>
      <c r="AB436" s="81" t="str">
        <f t="shared" si="76"/>
        <v>Acs-imp</v>
      </c>
    </row>
    <row r="437" spans="1:28" x14ac:dyDescent="0.3">
      <c r="A437" s="15" t="s">
        <v>2</v>
      </c>
      <c r="B437" s="265" t="s">
        <v>271</v>
      </c>
      <c r="C437" s="47">
        <v>-0.26104640283962599</v>
      </c>
      <c r="D437" s="47">
        <v>-0.21392969027900399</v>
      </c>
      <c r="E437" s="47">
        <v>-0.38794756363465999</v>
      </c>
      <c r="F437" s="47">
        <v>-0.13314679144885899</v>
      </c>
      <c r="G437" s="47">
        <v>-0.13314679144885899</v>
      </c>
      <c r="H437" s="287">
        <f t="shared" si="66"/>
        <v>0.13314679144885899</v>
      </c>
      <c r="I437" s="4" t="b">
        <f t="shared" si="67"/>
        <v>0</v>
      </c>
      <c r="J437" s="4" t="b">
        <f t="shared" si="68"/>
        <v>0</v>
      </c>
      <c r="K437" s="26">
        <f t="shared" si="69"/>
        <v>0</v>
      </c>
      <c r="L437" s="4">
        <f t="shared" si="70"/>
        <v>0</v>
      </c>
      <c r="M437" s="26" t="str">
        <f t="shared" si="71"/>
        <v/>
      </c>
      <c r="N437" s="288">
        <v>0</v>
      </c>
      <c r="O437" s="4">
        <v>0</v>
      </c>
      <c r="P437" s="75">
        <f t="shared" si="72"/>
        <v>0</v>
      </c>
      <c r="Q437" s="75">
        <f t="shared" si="73"/>
        <v>0</v>
      </c>
      <c r="R437" s="75">
        <f t="shared" si="74"/>
        <v>0</v>
      </c>
      <c r="S437" s="4">
        <v>0</v>
      </c>
      <c r="T437" s="4">
        <v>0</v>
      </c>
      <c r="U437" s="4">
        <f t="shared" si="75"/>
        <v>0</v>
      </c>
      <c r="V437" s="4">
        <v>0</v>
      </c>
      <c r="W437" s="49">
        <v>0</v>
      </c>
      <c r="X437" s="4">
        <v>2</v>
      </c>
      <c r="Y437" s="118" t="s">
        <v>20</v>
      </c>
      <c r="Z437" s="118" t="s">
        <v>30</v>
      </c>
      <c r="AA437" s="289">
        <v>0.23966899999999999</v>
      </c>
      <c r="AB437" s="81" t="str">
        <f t="shared" si="76"/>
        <v>PykA-f1p</v>
      </c>
    </row>
    <row r="438" spans="1:28" x14ac:dyDescent="0.3">
      <c r="A438" s="15" t="s">
        <v>114</v>
      </c>
      <c r="B438" s="265" t="s">
        <v>293</v>
      </c>
      <c r="C438" s="47">
        <v>-0.24809032218016999</v>
      </c>
      <c r="D438" s="47">
        <v>-0.201534876709178</v>
      </c>
      <c r="E438" s="47">
        <v>-0.39940880308731203</v>
      </c>
      <c r="F438" s="47">
        <v>-0.132977643917565</v>
      </c>
      <c r="G438" s="47">
        <v>-0.132977643917565</v>
      </c>
      <c r="H438" s="287">
        <f t="shared" si="66"/>
        <v>0.132977643917565</v>
      </c>
      <c r="I438" s="4" t="b">
        <f t="shared" si="67"/>
        <v>0</v>
      </c>
      <c r="J438" s="4" t="b">
        <f t="shared" si="68"/>
        <v>0</v>
      </c>
      <c r="K438" s="26">
        <f t="shared" si="69"/>
        <v>0</v>
      </c>
      <c r="L438" s="4">
        <f t="shared" si="70"/>
        <v>0</v>
      </c>
      <c r="M438" s="26" t="str">
        <f t="shared" si="71"/>
        <v/>
      </c>
      <c r="N438" s="288">
        <v>0</v>
      </c>
      <c r="O438" s="4">
        <v>0</v>
      </c>
      <c r="P438" s="75">
        <f t="shared" si="72"/>
        <v>0</v>
      </c>
      <c r="Q438" s="75">
        <f t="shared" si="73"/>
        <v>0</v>
      </c>
      <c r="R438" s="75">
        <f t="shared" si="74"/>
        <v>0</v>
      </c>
      <c r="S438" s="4">
        <v>0</v>
      </c>
      <c r="T438" s="4">
        <v>0</v>
      </c>
      <c r="U438" s="4">
        <f t="shared" si="75"/>
        <v>0</v>
      </c>
      <c r="V438" s="4">
        <v>0</v>
      </c>
      <c r="W438" s="49">
        <v>0</v>
      </c>
      <c r="X438" s="4">
        <v>2</v>
      </c>
      <c r="Y438" s="118" t="s">
        <v>25</v>
      </c>
      <c r="Z438" s="118" t="s">
        <v>30</v>
      </c>
      <c r="AA438" s="289">
        <v>0.40845100000000001</v>
      </c>
      <c r="AB438" s="81" t="str">
        <f t="shared" si="76"/>
        <v>AckA-hser</v>
      </c>
    </row>
    <row r="439" spans="1:28" x14ac:dyDescent="0.3">
      <c r="A439" s="15" t="s">
        <v>12</v>
      </c>
      <c r="B439" s="265" t="s">
        <v>289</v>
      </c>
      <c r="C439" s="47">
        <v>-0.23742401607390001</v>
      </c>
      <c r="D439" s="47">
        <v>-0.216598438138209</v>
      </c>
      <c r="E439" s="47">
        <v>-0.350137766234768</v>
      </c>
      <c r="F439" s="47">
        <v>-0.13291759652798801</v>
      </c>
      <c r="G439" s="47">
        <v>-0.13291759652798801</v>
      </c>
      <c r="H439" s="287">
        <f t="shared" si="66"/>
        <v>0.13291759652798801</v>
      </c>
      <c r="I439" s="4" t="b">
        <f t="shared" si="67"/>
        <v>0</v>
      </c>
      <c r="J439" s="4" t="b">
        <f t="shared" si="68"/>
        <v>0</v>
      </c>
      <c r="K439" s="26">
        <f t="shared" si="69"/>
        <v>0</v>
      </c>
      <c r="L439" s="4">
        <f t="shared" si="70"/>
        <v>0</v>
      </c>
      <c r="M439" s="26" t="str">
        <f t="shared" si="71"/>
        <v/>
      </c>
      <c r="N439" s="288">
        <v>0</v>
      </c>
      <c r="O439" s="4">
        <v>0</v>
      </c>
      <c r="P439" s="75">
        <f t="shared" si="72"/>
        <v>0</v>
      </c>
      <c r="Q439" s="75">
        <f t="shared" si="73"/>
        <v>0</v>
      </c>
      <c r="R439" s="75">
        <f t="shared" si="74"/>
        <v>0</v>
      </c>
      <c r="S439" s="4">
        <v>0</v>
      </c>
      <c r="T439" s="4">
        <v>0</v>
      </c>
      <c r="U439" s="4">
        <f t="shared" si="75"/>
        <v>0</v>
      </c>
      <c r="V439" s="4">
        <v>0</v>
      </c>
      <c r="W439" s="49">
        <v>0</v>
      </c>
      <c r="X439" s="4">
        <v>2</v>
      </c>
      <c r="Y439" s="118" t="s">
        <v>25</v>
      </c>
      <c r="Z439" s="118" t="s">
        <v>30</v>
      </c>
      <c r="AA439" s="289">
        <v>0</v>
      </c>
      <c r="AB439" s="81" t="str">
        <f t="shared" si="76"/>
        <v>Pta-phe</v>
      </c>
    </row>
    <row r="440" spans="1:28" x14ac:dyDescent="0.3">
      <c r="A440" s="15" t="s">
        <v>7</v>
      </c>
      <c r="B440" s="265" t="s">
        <v>161</v>
      </c>
      <c r="C440" s="47">
        <v>-0.13821705217539701</v>
      </c>
      <c r="D440" s="47">
        <v>-0.13959506073744299</v>
      </c>
      <c r="E440" s="47">
        <v>-0.14485717614285601</v>
      </c>
      <c r="F440" s="47">
        <v>-0.132608630421336</v>
      </c>
      <c r="G440" s="47">
        <v>-0.132608630421336</v>
      </c>
      <c r="H440" s="287">
        <f t="shared" si="66"/>
        <v>0.132608630421336</v>
      </c>
      <c r="I440" s="4" t="b">
        <f t="shared" si="67"/>
        <v>0</v>
      </c>
      <c r="J440" s="4" t="b">
        <f t="shared" si="68"/>
        <v>0</v>
      </c>
      <c r="K440" s="26">
        <f t="shared" si="69"/>
        <v>0</v>
      </c>
      <c r="L440" s="4">
        <f t="shared" si="70"/>
        <v>0</v>
      </c>
      <c r="M440" s="26" t="str">
        <f t="shared" si="71"/>
        <v/>
      </c>
      <c r="N440" s="288">
        <v>0</v>
      </c>
      <c r="O440" s="4">
        <v>0</v>
      </c>
      <c r="P440" s="75">
        <f t="shared" si="72"/>
        <v>0</v>
      </c>
      <c r="Q440" s="75">
        <f t="shared" si="73"/>
        <v>0</v>
      </c>
      <c r="R440" s="75">
        <f t="shared" si="74"/>
        <v>0</v>
      </c>
      <c r="S440" s="4">
        <v>0</v>
      </c>
      <c r="T440" s="4">
        <v>0</v>
      </c>
      <c r="U440" s="4">
        <f t="shared" si="75"/>
        <v>0</v>
      </c>
      <c r="V440" s="4">
        <v>0</v>
      </c>
      <c r="W440" s="49">
        <v>0</v>
      </c>
      <c r="X440" s="4">
        <v>2</v>
      </c>
      <c r="Y440" s="118" t="s">
        <v>20</v>
      </c>
      <c r="Z440" s="118" t="s">
        <v>30</v>
      </c>
      <c r="AA440" s="289">
        <v>0.28571400000000002</v>
      </c>
      <c r="AB440" s="81" t="str">
        <f t="shared" si="76"/>
        <v>PykF-dhap</v>
      </c>
    </row>
    <row r="441" spans="1:28" x14ac:dyDescent="0.3">
      <c r="A441" s="15" t="s">
        <v>6</v>
      </c>
      <c r="B441" s="265" t="s">
        <v>275</v>
      </c>
      <c r="C441" s="47">
        <v>-0.188303009802128</v>
      </c>
      <c r="D441" s="47">
        <v>-0.21339172294469699</v>
      </c>
      <c r="E441" s="47">
        <v>-0.22546455524527201</v>
      </c>
      <c r="F441" s="47">
        <v>-0.13182889907062201</v>
      </c>
      <c r="G441" s="47">
        <v>-0.13182889907062201</v>
      </c>
      <c r="H441" s="287">
        <f t="shared" si="66"/>
        <v>0.13182889907062201</v>
      </c>
      <c r="I441" s="4" t="b">
        <f t="shared" si="67"/>
        <v>0</v>
      </c>
      <c r="J441" s="4" t="b">
        <f t="shared" si="68"/>
        <v>0</v>
      </c>
      <c r="K441" s="26">
        <f t="shared" si="69"/>
        <v>0</v>
      </c>
      <c r="L441" s="4">
        <f t="shared" si="70"/>
        <v>0</v>
      </c>
      <c r="M441" s="26" t="str">
        <f t="shared" si="71"/>
        <v/>
      </c>
      <c r="N441" s="288">
        <v>0</v>
      </c>
      <c r="O441" s="4">
        <v>0</v>
      </c>
      <c r="P441" s="75">
        <f t="shared" si="72"/>
        <v>0</v>
      </c>
      <c r="Q441" s="75">
        <f t="shared" si="73"/>
        <v>0</v>
      </c>
      <c r="R441" s="75">
        <f t="shared" si="74"/>
        <v>0</v>
      </c>
      <c r="S441" s="4">
        <v>0</v>
      </c>
      <c r="T441" s="4">
        <v>0</v>
      </c>
      <c r="U441" s="4">
        <f t="shared" si="75"/>
        <v>0</v>
      </c>
      <c r="V441" s="4">
        <v>0</v>
      </c>
      <c r="W441" s="49">
        <v>0</v>
      </c>
      <c r="X441" s="4">
        <v>3</v>
      </c>
      <c r="Y441" s="118" t="s">
        <v>23</v>
      </c>
      <c r="Z441" s="118" t="s">
        <v>30</v>
      </c>
      <c r="AA441" s="289">
        <v>0.16600799999999999</v>
      </c>
      <c r="AB441" s="81" t="str">
        <f t="shared" si="76"/>
        <v>GltA-glyc3p</v>
      </c>
    </row>
    <row r="442" spans="1:28" x14ac:dyDescent="0.3">
      <c r="A442" s="15" t="s">
        <v>92</v>
      </c>
      <c r="B442" s="265" t="s">
        <v>299</v>
      </c>
      <c r="C442" s="47">
        <v>-0.20444290393162001</v>
      </c>
      <c r="D442" s="47">
        <v>-0.205396609288993</v>
      </c>
      <c r="E442" s="47">
        <v>-0.27221673388691398</v>
      </c>
      <c r="F442" s="47">
        <v>-0.129764516589738</v>
      </c>
      <c r="G442" s="47">
        <v>-0.129764516589738</v>
      </c>
      <c r="H442" s="287">
        <f t="shared" si="66"/>
        <v>0.129764516589738</v>
      </c>
      <c r="I442" s="4" t="b">
        <f t="shared" si="67"/>
        <v>0</v>
      </c>
      <c r="J442" s="4" t="b">
        <f t="shared" si="68"/>
        <v>0</v>
      </c>
      <c r="K442" s="26">
        <f t="shared" si="69"/>
        <v>0</v>
      </c>
      <c r="L442" s="4">
        <f t="shared" si="70"/>
        <v>0</v>
      </c>
      <c r="M442" s="26" t="str">
        <f t="shared" si="71"/>
        <v/>
      </c>
      <c r="N442" s="288">
        <v>0</v>
      </c>
      <c r="O442" s="4">
        <v>0</v>
      </c>
      <c r="P442" s="75">
        <f t="shared" si="72"/>
        <v>0</v>
      </c>
      <c r="Q442" s="75">
        <f t="shared" si="73"/>
        <v>0</v>
      </c>
      <c r="R442" s="75">
        <f t="shared" si="74"/>
        <v>0</v>
      </c>
      <c r="S442" s="4">
        <v>0</v>
      </c>
      <c r="T442" s="4">
        <v>0</v>
      </c>
      <c r="U442" s="4">
        <f t="shared" si="75"/>
        <v>0</v>
      </c>
      <c r="V442" s="4">
        <v>0</v>
      </c>
      <c r="W442" s="49">
        <v>0</v>
      </c>
      <c r="X442" s="4">
        <v>1</v>
      </c>
      <c r="Y442" s="118" t="s">
        <v>22</v>
      </c>
      <c r="Z442" s="118" t="s">
        <v>30</v>
      </c>
      <c r="AA442" s="289">
        <v>0.22137399999999999</v>
      </c>
      <c r="AB442" s="81" t="str">
        <f t="shared" si="76"/>
        <v>Ppc-orni</v>
      </c>
    </row>
    <row r="443" spans="1:28" x14ac:dyDescent="0.3">
      <c r="A443" s="15" t="s">
        <v>58</v>
      </c>
      <c r="B443" s="265" t="s">
        <v>216</v>
      </c>
      <c r="C443" s="47">
        <v>-0.204789452598929</v>
      </c>
      <c r="D443" s="47">
        <v>-0.189428780123892</v>
      </c>
      <c r="E443" s="47">
        <v>-0.28675720080043399</v>
      </c>
      <c r="F443" s="47">
        <v>-0.128175464164268</v>
      </c>
      <c r="G443" s="47">
        <v>-0.128175464164268</v>
      </c>
      <c r="H443" s="287">
        <f t="shared" si="66"/>
        <v>0.128175464164268</v>
      </c>
      <c r="I443" s="4" t="b">
        <f t="shared" si="67"/>
        <v>0</v>
      </c>
      <c r="J443" s="4" t="b">
        <f t="shared" si="68"/>
        <v>0</v>
      </c>
      <c r="K443" s="26">
        <f t="shared" si="69"/>
        <v>0</v>
      </c>
      <c r="L443" s="4">
        <f t="shared" si="70"/>
        <v>0</v>
      </c>
      <c r="M443" s="26" t="str">
        <f t="shared" si="71"/>
        <v/>
      </c>
      <c r="N443" s="288">
        <v>0</v>
      </c>
      <c r="O443" s="4">
        <v>0</v>
      </c>
      <c r="P443" s="75">
        <f t="shared" si="72"/>
        <v>0</v>
      </c>
      <c r="Q443" s="75">
        <f t="shared" si="73"/>
        <v>0</v>
      </c>
      <c r="R443" s="75">
        <f t="shared" si="74"/>
        <v>0</v>
      </c>
      <c r="S443" s="4">
        <v>0</v>
      </c>
      <c r="T443" s="4">
        <v>0</v>
      </c>
      <c r="U443" s="4">
        <f t="shared" si="75"/>
        <v>0</v>
      </c>
      <c r="V443" s="4">
        <v>0</v>
      </c>
      <c r="W443" s="49">
        <v>0</v>
      </c>
      <c r="X443" s="4">
        <v>3</v>
      </c>
      <c r="Y443" s="118" t="s">
        <v>19</v>
      </c>
      <c r="Z443" s="118" t="s">
        <v>30</v>
      </c>
      <c r="AA443" s="289">
        <v>0.44194800000000001</v>
      </c>
      <c r="AB443" s="81" t="str">
        <f t="shared" si="76"/>
        <v>Gnd-camp</v>
      </c>
    </row>
    <row r="444" spans="1:28" x14ac:dyDescent="0.3">
      <c r="A444" s="15" t="s">
        <v>1</v>
      </c>
      <c r="B444" s="265" t="s">
        <v>287</v>
      </c>
      <c r="C444" s="47">
        <v>-0.28871207051909398</v>
      </c>
      <c r="D444" s="47">
        <v>-0.28348269288927602</v>
      </c>
      <c r="E444" s="47">
        <v>-0.482558991802707</v>
      </c>
      <c r="F444" s="47">
        <v>-0.12814569126736799</v>
      </c>
      <c r="G444" s="47">
        <v>-0.12814569126736799</v>
      </c>
      <c r="H444" s="287">
        <f t="shared" si="66"/>
        <v>0.12814569126736799</v>
      </c>
      <c r="I444" s="4" t="b">
        <f t="shared" si="67"/>
        <v>0</v>
      </c>
      <c r="J444" s="4" t="b">
        <f t="shared" si="68"/>
        <v>0</v>
      </c>
      <c r="K444" s="26">
        <f t="shared" si="69"/>
        <v>0</v>
      </c>
      <c r="L444" s="4">
        <f t="shared" si="70"/>
        <v>0</v>
      </c>
      <c r="M444" s="26" t="str">
        <f t="shared" si="71"/>
        <v/>
      </c>
      <c r="N444" s="288">
        <v>0</v>
      </c>
      <c r="O444" s="4">
        <v>0</v>
      </c>
      <c r="P444" s="75">
        <f t="shared" si="72"/>
        <v>0</v>
      </c>
      <c r="Q444" s="75">
        <f t="shared" si="73"/>
        <v>0</v>
      </c>
      <c r="R444" s="75">
        <f t="shared" si="74"/>
        <v>0</v>
      </c>
      <c r="S444" s="4">
        <v>0</v>
      </c>
      <c r="T444" s="4">
        <v>0</v>
      </c>
      <c r="U444" s="4">
        <f t="shared" si="75"/>
        <v>0</v>
      </c>
      <c r="V444" s="4">
        <v>0</v>
      </c>
      <c r="W444" s="49">
        <v>0</v>
      </c>
      <c r="X444" s="4">
        <v>2</v>
      </c>
      <c r="Y444" s="118" t="s">
        <v>20</v>
      </c>
      <c r="Z444" s="118" t="s">
        <v>30</v>
      </c>
      <c r="AA444" s="289">
        <v>0.26666699999999999</v>
      </c>
      <c r="AB444" s="81" t="str">
        <f t="shared" si="76"/>
        <v>MaeA-his</v>
      </c>
    </row>
    <row r="445" spans="1:28" x14ac:dyDescent="0.3">
      <c r="A445" s="15" t="s">
        <v>12</v>
      </c>
      <c r="B445" s="265" t="s">
        <v>237</v>
      </c>
      <c r="C445" s="47">
        <v>-0.13794755592816299</v>
      </c>
      <c r="D445" s="47">
        <v>-0.13371422556582099</v>
      </c>
      <c r="E445" s="47">
        <v>-0.142513392244252</v>
      </c>
      <c r="F445" s="47">
        <v>-0.12814221046778401</v>
      </c>
      <c r="G445" s="47">
        <v>-0.12814221046778401</v>
      </c>
      <c r="H445" s="287">
        <f t="shared" si="66"/>
        <v>0.12814221046778401</v>
      </c>
      <c r="I445" s="4" t="b">
        <f t="shared" si="67"/>
        <v>0</v>
      </c>
      <c r="J445" s="4" t="b">
        <f t="shared" si="68"/>
        <v>0</v>
      </c>
      <c r="K445" s="26">
        <f t="shared" si="69"/>
        <v>0</v>
      </c>
      <c r="L445" s="4">
        <f t="shared" si="70"/>
        <v>0</v>
      </c>
      <c r="M445" s="26" t="str">
        <f t="shared" si="71"/>
        <v/>
      </c>
      <c r="N445" s="288">
        <v>0</v>
      </c>
      <c r="O445" s="4">
        <v>0</v>
      </c>
      <c r="P445" s="75">
        <f t="shared" si="72"/>
        <v>0</v>
      </c>
      <c r="Q445" s="75">
        <f t="shared" si="73"/>
        <v>0</v>
      </c>
      <c r="R445" s="75">
        <f t="shared" si="74"/>
        <v>0</v>
      </c>
      <c r="S445" s="4">
        <v>0</v>
      </c>
      <c r="T445" s="4">
        <v>0</v>
      </c>
      <c r="U445" s="4">
        <f t="shared" si="75"/>
        <v>0</v>
      </c>
      <c r="V445" s="4">
        <v>0</v>
      </c>
      <c r="W445" s="49">
        <v>0</v>
      </c>
      <c r="X445" s="4">
        <v>2</v>
      </c>
      <c r="Y445" s="118" t="s">
        <v>25</v>
      </c>
      <c r="Z445" s="118" t="s">
        <v>30</v>
      </c>
      <c r="AA445" s="289">
        <v>3.3897999999999998E-2</v>
      </c>
      <c r="AB445" s="81" t="str">
        <f t="shared" si="76"/>
        <v>Pta-met</v>
      </c>
    </row>
    <row r="446" spans="1:28" x14ac:dyDescent="0.3">
      <c r="A446" s="15" t="s">
        <v>16</v>
      </c>
      <c r="B446" s="265" t="s">
        <v>257</v>
      </c>
      <c r="C446" s="47">
        <v>-0.194204625891086</v>
      </c>
      <c r="D446" s="47">
        <v>-0.19286851466343499</v>
      </c>
      <c r="E446" s="47">
        <v>-0.25048233388983498</v>
      </c>
      <c r="F446" s="47">
        <v>-0.12790782855036301</v>
      </c>
      <c r="G446" s="47">
        <v>-0.12790782855036301</v>
      </c>
      <c r="H446" s="287">
        <f t="shared" si="66"/>
        <v>0.12790782855036301</v>
      </c>
      <c r="I446" s="4" t="b">
        <f t="shared" si="67"/>
        <v>0</v>
      </c>
      <c r="J446" s="4" t="b">
        <f t="shared" si="68"/>
        <v>0</v>
      </c>
      <c r="K446" s="26">
        <f t="shared" si="69"/>
        <v>0</v>
      </c>
      <c r="L446" s="4">
        <f t="shared" si="70"/>
        <v>0</v>
      </c>
      <c r="M446" s="26" t="str">
        <f t="shared" si="71"/>
        <v/>
      </c>
      <c r="N446" s="288">
        <v>0</v>
      </c>
      <c r="O446" s="4">
        <v>0</v>
      </c>
      <c r="P446" s="75">
        <f t="shared" si="72"/>
        <v>0</v>
      </c>
      <c r="Q446" s="75">
        <f t="shared" si="73"/>
        <v>0</v>
      </c>
      <c r="R446" s="75">
        <f t="shared" si="74"/>
        <v>0</v>
      </c>
      <c r="S446" s="4">
        <v>0</v>
      </c>
      <c r="T446" s="4">
        <v>0</v>
      </c>
      <c r="U446" s="4">
        <f t="shared" si="75"/>
        <v>0</v>
      </c>
      <c r="V446" s="4">
        <v>0</v>
      </c>
      <c r="W446" s="49">
        <v>0</v>
      </c>
      <c r="X446" s="4">
        <v>1</v>
      </c>
      <c r="Y446" s="118" t="s">
        <v>21</v>
      </c>
      <c r="Z446" s="118" t="s">
        <v>31</v>
      </c>
      <c r="AA446" s="289">
        <v>0.30434800000000001</v>
      </c>
      <c r="AB446" s="81" t="str">
        <f t="shared" si="76"/>
        <v>Fbp-ppgpp</v>
      </c>
    </row>
    <row r="447" spans="1:28" x14ac:dyDescent="0.3">
      <c r="A447" s="15" t="s">
        <v>12</v>
      </c>
      <c r="B447" s="265" t="s">
        <v>239</v>
      </c>
      <c r="C447" s="47">
        <v>-0.22141867537478599</v>
      </c>
      <c r="D447" s="47">
        <v>-0.22507395724961801</v>
      </c>
      <c r="E447" s="47">
        <v>-0.32533407767908901</v>
      </c>
      <c r="F447" s="47">
        <v>-0.12735345583455601</v>
      </c>
      <c r="G447" s="47">
        <v>-0.12735345583455601</v>
      </c>
      <c r="H447" s="287">
        <f t="shared" si="66"/>
        <v>0.12735345583455601</v>
      </c>
      <c r="I447" s="4" t="b">
        <f t="shared" si="67"/>
        <v>0</v>
      </c>
      <c r="J447" s="4" t="b">
        <f t="shared" si="68"/>
        <v>0</v>
      </c>
      <c r="K447" s="26">
        <f t="shared" si="69"/>
        <v>0</v>
      </c>
      <c r="L447" s="4">
        <f t="shared" si="70"/>
        <v>0</v>
      </c>
      <c r="M447" s="26" t="str">
        <f t="shared" si="71"/>
        <v/>
      </c>
      <c r="N447" s="288">
        <v>0</v>
      </c>
      <c r="O447" s="4">
        <v>0</v>
      </c>
      <c r="P447" s="75">
        <f t="shared" si="72"/>
        <v>0</v>
      </c>
      <c r="Q447" s="75">
        <f t="shared" si="73"/>
        <v>0</v>
      </c>
      <c r="R447" s="75">
        <f t="shared" si="74"/>
        <v>0</v>
      </c>
      <c r="S447" s="4">
        <v>0</v>
      </c>
      <c r="T447" s="4">
        <v>0</v>
      </c>
      <c r="U447" s="4">
        <f t="shared" si="75"/>
        <v>0</v>
      </c>
      <c r="V447" s="4">
        <v>0</v>
      </c>
      <c r="W447" s="49">
        <v>0</v>
      </c>
      <c r="X447" s="4">
        <v>2</v>
      </c>
      <c r="Y447" s="118" t="s">
        <v>25</v>
      </c>
      <c r="Z447" s="118" t="s">
        <v>30</v>
      </c>
      <c r="AA447" s="289">
        <v>0</v>
      </c>
      <c r="AB447" s="81" t="str">
        <f t="shared" si="76"/>
        <v>Pta-asp</v>
      </c>
    </row>
    <row r="448" spans="1:28" x14ac:dyDescent="0.3">
      <c r="A448" s="15" t="s">
        <v>106</v>
      </c>
      <c r="B448" s="265" t="s">
        <v>273</v>
      </c>
      <c r="C448" s="47">
        <v>-0.19377147557611801</v>
      </c>
      <c r="D448" s="47">
        <v>-0.156744857739848</v>
      </c>
      <c r="E448" s="47">
        <v>-0.30426828390709898</v>
      </c>
      <c r="F448" s="47">
        <v>-0.12706551307514199</v>
      </c>
      <c r="G448" s="47">
        <v>-0.12706551307514199</v>
      </c>
      <c r="H448" s="287">
        <f t="shared" si="66"/>
        <v>0.12706551307514199</v>
      </c>
      <c r="I448" s="4" t="b">
        <f t="shared" si="67"/>
        <v>0</v>
      </c>
      <c r="J448" s="4" t="b">
        <f t="shared" si="68"/>
        <v>0</v>
      </c>
      <c r="K448" s="26">
        <f t="shared" si="69"/>
        <v>0</v>
      </c>
      <c r="L448" s="4">
        <f t="shared" si="70"/>
        <v>0</v>
      </c>
      <c r="M448" s="26" t="str">
        <f t="shared" si="71"/>
        <v/>
      </c>
      <c r="N448" s="288">
        <v>0</v>
      </c>
      <c r="O448" s="4">
        <v>0</v>
      </c>
      <c r="P448" s="75">
        <f t="shared" si="72"/>
        <v>0</v>
      </c>
      <c r="Q448" s="75">
        <f t="shared" si="73"/>
        <v>0</v>
      </c>
      <c r="R448" s="75">
        <f t="shared" si="74"/>
        <v>0</v>
      </c>
      <c r="S448" s="4">
        <v>0</v>
      </c>
      <c r="T448" s="4">
        <v>0</v>
      </c>
      <c r="U448" s="4">
        <f t="shared" si="75"/>
        <v>0</v>
      </c>
      <c r="V448" s="4">
        <v>0</v>
      </c>
      <c r="W448" s="49">
        <v>0</v>
      </c>
      <c r="X448" s="4">
        <v>3</v>
      </c>
      <c r="Y448" s="118" t="s">
        <v>19</v>
      </c>
      <c r="Z448" s="118" t="s">
        <v>30</v>
      </c>
      <c r="AA448" s="289">
        <v>3.5782000000000001E-2</v>
      </c>
      <c r="AB448" s="81" t="str">
        <f t="shared" si="76"/>
        <v>Acs-glyc</v>
      </c>
    </row>
    <row r="449" spans="1:28" x14ac:dyDescent="0.3">
      <c r="A449" s="15" t="s">
        <v>3</v>
      </c>
      <c r="B449" s="265" t="s">
        <v>100</v>
      </c>
      <c r="C449" s="47">
        <v>-0.13491269453928301</v>
      </c>
      <c r="D449" s="47">
        <v>-0.13632583409019</v>
      </c>
      <c r="E449" s="47">
        <v>-0.14749102556756599</v>
      </c>
      <c r="F449" s="47">
        <v>-0.126823966323035</v>
      </c>
      <c r="G449" s="47">
        <v>-0.126823966323035</v>
      </c>
      <c r="H449" s="287">
        <f t="shared" si="66"/>
        <v>0.126823966323035</v>
      </c>
      <c r="I449" s="4" t="b">
        <f t="shared" si="67"/>
        <v>0</v>
      </c>
      <c r="J449" s="4" t="b">
        <f t="shared" si="68"/>
        <v>0</v>
      </c>
      <c r="K449" s="26">
        <f t="shared" si="69"/>
        <v>0</v>
      </c>
      <c r="L449" s="4">
        <f t="shared" si="70"/>
        <v>0</v>
      </c>
      <c r="M449" s="26" t="str">
        <f t="shared" si="71"/>
        <v/>
      </c>
      <c r="N449" s="288">
        <v>0</v>
      </c>
      <c r="O449" s="4">
        <v>0</v>
      </c>
      <c r="P449" s="75">
        <f t="shared" si="72"/>
        <v>0</v>
      </c>
      <c r="Q449" s="75">
        <f t="shared" si="73"/>
        <v>0</v>
      </c>
      <c r="R449" s="75">
        <f t="shared" si="74"/>
        <v>0</v>
      </c>
      <c r="S449" s="4">
        <v>0</v>
      </c>
      <c r="T449" s="4">
        <v>0</v>
      </c>
      <c r="U449" s="4">
        <f t="shared" si="75"/>
        <v>0</v>
      </c>
      <c r="V449" s="4">
        <v>0</v>
      </c>
      <c r="W449" s="49">
        <v>0</v>
      </c>
      <c r="X449" s="4">
        <v>1</v>
      </c>
      <c r="Y449" s="118" t="s">
        <v>21</v>
      </c>
      <c r="Z449" s="118" t="s">
        <v>31</v>
      </c>
      <c r="AA449" s="289">
        <v>0.20438000000000001</v>
      </c>
      <c r="AB449" s="81" t="str">
        <f t="shared" si="76"/>
        <v>Edd-coa</v>
      </c>
    </row>
    <row r="450" spans="1:28" x14ac:dyDescent="0.3">
      <c r="A450" s="15" t="s">
        <v>6</v>
      </c>
      <c r="B450" s="265" t="s">
        <v>273</v>
      </c>
      <c r="C450" s="47">
        <v>-0.16716085054003799</v>
      </c>
      <c r="D450" s="47">
        <v>-0.148939605603366</v>
      </c>
      <c r="E450" s="47">
        <v>-0.23938693147764101</v>
      </c>
      <c r="F450" s="47">
        <v>-0.124746276649049</v>
      </c>
      <c r="G450" s="47">
        <v>-0.124746276649049</v>
      </c>
      <c r="H450" s="287">
        <f t="shared" ref="H450:H513" si="77">ABS(G450)</f>
        <v>0.124746276649049</v>
      </c>
      <c r="I450" s="4" t="b">
        <f t="shared" ref="I450:I513" si="78">H450&gt;1.131</f>
        <v>0</v>
      </c>
      <c r="J450" s="4" t="b">
        <f t="shared" ref="J450:J513" si="79">H450&gt;(1.131/2)</f>
        <v>0</v>
      </c>
      <c r="K450" s="26">
        <f t="shared" ref="K450:K513" si="80">IF(AND(C450&lt;0,I450=TRUE),"inhibitor",IF(AND(C450&gt;0,I450=TRUE),"activator",))</f>
        <v>0</v>
      </c>
      <c r="L450" s="4">
        <f t="shared" ref="L450:L513" si="81">IF(AND(OR(K450="inhibitor",K450="activator"),H450&gt;2),"strong",)</f>
        <v>0</v>
      </c>
      <c r="M450" s="26" t="str">
        <f t="shared" ref="M450:M513" si="82">IF(AND(OR(K450="inhibitor",K450="activator"),AND(S450=0,T450=0,V450=0)),"novel",IF(OR(K450="inhibitor",K450="activator"),"known",""))</f>
        <v/>
      </c>
      <c r="N450" s="288">
        <v>0</v>
      </c>
      <c r="O450" s="4">
        <v>0</v>
      </c>
      <c r="P450" s="75">
        <f t="shared" ref="P450:P513" si="83">IF(OR(S450&lt;&gt;0,T450&lt;&gt;0,U450&lt;&gt;0),1,0)</f>
        <v>0</v>
      </c>
      <c r="Q450" s="75">
        <f t="shared" ref="Q450:Q513" si="84">IF(AND(S450&lt;&gt;0,T450=0),1,0)</f>
        <v>0</v>
      </c>
      <c r="R450" s="75">
        <f t="shared" ref="R450:R513" si="85">IF(AND(S450=0,T450&lt;&gt;0),1,0)</f>
        <v>0</v>
      </c>
      <c r="S450" s="4">
        <v>0</v>
      </c>
      <c r="T450" s="4">
        <v>0</v>
      </c>
      <c r="U450" s="4">
        <f t="shared" ref="U450:U513" si="86">IF(AND(S450&lt;&gt;0,T450&lt;&gt;0),1,0)</f>
        <v>0</v>
      </c>
      <c r="V450" s="4">
        <v>0</v>
      </c>
      <c r="W450" s="49">
        <v>0</v>
      </c>
      <c r="X450" s="4">
        <v>3</v>
      </c>
      <c r="Y450" s="118" t="s">
        <v>23</v>
      </c>
      <c r="Z450" s="118" t="s">
        <v>30</v>
      </c>
      <c r="AA450" s="289">
        <v>0.205674</v>
      </c>
      <c r="AB450" s="81" t="str">
        <f t="shared" si="76"/>
        <v>GltA-glyc</v>
      </c>
    </row>
    <row r="451" spans="1:28" x14ac:dyDescent="0.3">
      <c r="A451" s="15" t="s">
        <v>2</v>
      </c>
      <c r="B451" s="265" t="s">
        <v>259</v>
      </c>
      <c r="C451" s="47">
        <v>-0.33015686917008102</v>
      </c>
      <c r="D451" s="47">
        <v>-0.47610780509790801</v>
      </c>
      <c r="E451" s="47">
        <v>-0.53735785406877001</v>
      </c>
      <c r="F451" s="47">
        <v>-0.12365620406545901</v>
      </c>
      <c r="G451" s="47">
        <v>-0.12365620406545901</v>
      </c>
      <c r="H451" s="287">
        <f t="shared" si="77"/>
        <v>0.12365620406545901</v>
      </c>
      <c r="I451" s="4" t="b">
        <f t="shared" si="78"/>
        <v>0</v>
      </c>
      <c r="J451" s="4" t="b">
        <f t="shared" si="79"/>
        <v>0</v>
      </c>
      <c r="K451" s="26">
        <f t="shared" si="80"/>
        <v>0</v>
      </c>
      <c r="L451" s="4">
        <f t="shared" si="81"/>
        <v>0</v>
      </c>
      <c r="M451" s="26" t="str">
        <f t="shared" si="82"/>
        <v/>
      </c>
      <c r="N451" s="288">
        <v>0</v>
      </c>
      <c r="O451" s="4">
        <v>0</v>
      </c>
      <c r="P451" s="75">
        <f t="shared" si="83"/>
        <v>0</v>
      </c>
      <c r="Q451" s="75">
        <f t="shared" si="84"/>
        <v>0</v>
      </c>
      <c r="R451" s="75">
        <f t="shared" si="85"/>
        <v>0</v>
      </c>
      <c r="S451" s="4">
        <v>0</v>
      </c>
      <c r="T451" s="4">
        <v>0</v>
      </c>
      <c r="U451" s="4">
        <f t="shared" si="86"/>
        <v>0</v>
      </c>
      <c r="V451" s="4">
        <v>0</v>
      </c>
      <c r="W451" s="49">
        <v>0</v>
      </c>
      <c r="X451" s="4">
        <v>2</v>
      </c>
      <c r="Y451" s="118" t="s">
        <v>20</v>
      </c>
      <c r="Z451" s="118" t="s">
        <v>30</v>
      </c>
      <c r="AA451" s="289">
        <v>0.24223600000000001</v>
      </c>
      <c r="AB451" s="81" t="str">
        <f t="shared" ref="AB451:AB514" si="87">A451&amp;"-"&amp;B451</f>
        <v>PykA-acon</v>
      </c>
    </row>
    <row r="452" spans="1:28" x14ac:dyDescent="0.3">
      <c r="A452" s="15" t="s">
        <v>1</v>
      </c>
      <c r="B452" s="265" t="s">
        <v>269</v>
      </c>
      <c r="C452" s="47">
        <v>-0.335618378067297</v>
      </c>
      <c r="D452" s="47">
        <v>-0.27897930356856698</v>
      </c>
      <c r="E452" s="47">
        <v>-0.55552834001803797</v>
      </c>
      <c r="F452" s="47">
        <v>-0.122823242220928</v>
      </c>
      <c r="G452" s="47">
        <v>-0.122823242220928</v>
      </c>
      <c r="H452" s="287">
        <f t="shared" si="77"/>
        <v>0.122823242220928</v>
      </c>
      <c r="I452" s="4" t="b">
        <f t="shared" si="78"/>
        <v>0</v>
      </c>
      <c r="J452" s="4" t="b">
        <f t="shared" si="79"/>
        <v>0</v>
      </c>
      <c r="K452" s="26">
        <f t="shared" si="80"/>
        <v>0</v>
      </c>
      <c r="L452" s="4">
        <f t="shared" si="81"/>
        <v>0</v>
      </c>
      <c r="M452" s="26" t="str">
        <f t="shared" si="82"/>
        <v/>
      </c>
      <c r="N452" s="288">
        <v>0</v>
      </c>
      <c r="O452" s="4">
        <v>0</v>
      </c>
      <c r="P452" s="75">
        <f t="shared" si="83"/>
        <v>0</v>
      </c>
      <c r="Q452" s="75">
        <f t="shared" si="84"/>
        <v>0</v>
      </c>
      <c r="R452" s="75">
        <f t="shared" si="85"/>
        <v>0</v>
      </c>
      <c r="S452" s="4">
        <v>0</v>
      </c>
      <c r="T452" s="4">
        <v>0</v>
      </c>
      <c r="U452" s="4">
        <f t="shared" si="86"/>
        <v>0</v>
      </c>
      <c r="V452" s="4">
        <v>0</v>
      </c>
      <c r="W452" s="49">
        <v>0</v>
      </c>
      <c r="X452" s="4">
        <v>2</v>
      </c>
      <c r="Y452" s="118" t="s">
        <v>20</v>
      </c>
      <c r="Z452" s="118" t="s">
        <v>30</v>
      </c>
      <c r="AA452" s="289">
        <v>0.14082</v>
      </c>
      <c r="AB452" s="81" t="str">
        <f t="shared" si="87"/>
        <v>MaeA-gal1p</v>
      </c>
    </row>
    <row r="453" spans="1:28" x14ac:dyDescent="0.3">
      <c r="A453" s="15" t="s">
        <v>106</v>
      </c>
      <c r="B453" s="265" t="s">
        <v>161</v>
      </c>
      <c r="C453" s="47">
        <v>-0.225655092697538</v>
      </c>
      <c r="D453" s="47">
        <v>-0.25782549169750801</v>
      </c>
      <c r="E453" s="47">
        <v>-0.30174851077922399</v>
      </c>
      <c r="F453" s="47">
        <v>-0.121889115322348</v>
      </c>
      <c r="G453" s="47">
        <v>-0.121889115322348</v>
      </c>
      <c r="H453" s="287">
        <f t="shared" si="77"/>
        <v>0.121889115322348</v>
      </c>
      <c r="I453" s="4" t="b">
        <f t="shared" si="78"/>
        <v>0</v>
      </c>
      <c r="J453" s="4" t="b">
        <f t="shared" si="79"/>
        <v>0</v>
      </c>
      <c r="K453" s="26">
        <f t="shared" si="80"/>
        <v>0</v>
      </c>
      <c r="L453" s="4">
        <f t="shared" si="81"/>
        <v>0</v>
      </c>
      <c r="M453" s="26" t="str">
        <f t="shared" si="82"/>
        <v/>
      </c>
      <c r="N453" s="288">
        <v>0</v>
      </c>
      <c r="O453" s="4">
        <v>0</v>
      </c>
      <c r="P453" s="75">
        <f t="shared" si="83"/>
        <v>0</v>
      </c>
      <c r="Q453" s="75">
        <f t="shared" si="84"/>
        <v>0</v>
      </c>
      <c r="R453" s="75">
        <f t="shared" si="85"/>
        <v>0</v>
      </c>
      <c r="S453" s="4">
        <v>0</v>
      </c>
      <c r="T453" s="4">
        <v>0</v>
      </c>
      <c r="U453" s="4">
        <f t="shared" si="86"/>
        <v>0</v>
      </c>
      <c r="V453" s="4">
        <v>0</v>
      </c>
      <c r="W453" s="49">
        <v>0</v>
      </c>
      <c r="X453" s="4">
        <v>3</v>
      </c>
      <c r="Y453" s="118" t="s">
        <v>19</v>
      </c>
      <c r="Z453" s="118" t="s">
        <v>30</v>
      </c>
      <c r="AA453" s="289">
        <v>0.17241400000000001</v>
      </c>
      <c r="AB453" s="81" t="str">
        <f t="shared" si="87"/>
        <v>Acs-dhap</v>
      </c>
    </row>
    <row r="454" spans="1:28" x14ac:dyDescent="0.3">
      <c r="A454" s="15" t="s">
        <v>1</v>
      </c>
      <c r="B454" s="265" t="s">
        <v>396</v>
      </c>
      <c r="C454" s="47">
        <v>-0.22552022639616301</v>
      </c>
      <c r="D454" s="47">
        <v>-0.221550456775685</v>
      </c>
      <c r="E454" s="47">
        <v>-0.32381029995410499</v>
      </c>
      <c r="F454" s="47">
        <v>-0.12056156489214299</v>
      </c>
      <c r="G454" s="47">
        <v>-0.12056156489214299</v>
      </c>
      <c r="H454" s="287">
        <f t="shared" si="77"/>
        <v>0.12056156489214299</v>
      </c>
      <c r="I454" s="4" t="b">
        <f t="shared" si="78"/>
        <v>0</v>
      </c>
      <c r="J454" s="4" t="b">
        <f t="shared" si="79"/>
        <v>0</v>
      </c>
      <c r="K454" s="26">
        <f t="shared" si="80"/>
        <v>0</v>
      </c>
      <c r="L454" s="4">
        <f t="shared" si="81"/>
        <v>0</v>
      </c>
      <c r="M454" s="26" t="str">
        <f t="shared" si="82"/>
        <v/>
      </c>
      <c r="N454" s="288">
        <v>0</v>
      </c>
      <c r="O454" s="4">
        <v>0</v>
      </c>
      <c r="P454" s="75">
        <f t="shared" si="83"/>
        <v>0</v>
      </c>
      <c r="Q454" s="75">
        <f t="shared" si="84"/>
        <v>0</v>
      </c>
      <c r="R454" s="75">
        <f t="shared" si="85"/>
        <v>0</v>
      </c>
      <c r="S454" s="4">
        <v>0</v>
      </c>
      <c r="T454" s="4">
        <v>0</v>
      </c>
      <c r="U454" s="4">
        <f t="shared" si="86"/>
        <v>0</v>
      </c>
      <c r="V454" s="4">
        <v>0</v>
      </c>
      <c r="W454" s="49">
        <v>0</v>
      </c>
      <c r="X454" s="4">
        <v>2</v>
      </c>
      <c r="Y454" s="118" t="s">
        <v>20</v>
      </c>
      <c r="Z454" s="118" t="s">
        <v>30</v>
      </c>
      <c r="AA454" s="289">
        <v>0</v>
      </c>
      <c r="AB454" s="81" t="str">
        <f t="shared" si="87"/>
        <v>MaeA-spermi</v>
      </c>
    </row>
    <row r="455" spans="1:28" x14ac:dyDescent="0.3">
      <c r="A455" s="15" t="s">
        <v>15</v>
      </c>
      <c r="B455" s="265" t="s">
        <v>167</v>
      </c>
      <c r="C455" s="47">
        <v>-0.17237779764123801</v>
      </c>
      <c r="D455" s="47">
        <v>-0.20884326657173</v>
      </c>
      <c r="E455" s="47">
        <v>-0.23224369915180701</v>
      </c>
      <c r="F455" s="47">
        <v>-0.11876013247068</v>
      </c>
      <c r="G455" s="47">
        <v>-0.11876013247068</v>
      </c>
      <c r="H455" s="287">
        <f t="shared" si="77"/>
        <v>0.11876013247068</v>
      </c>
      <c r="I455" s="4" t="b">
        <f t="shared" si="78"/>
        <v>0</v>
      </c>
      <c r="J455" s="4" t="b">
        <f t="shared" si="79"/>
        <v>0</v>
      </c>
      <c r="K455" s="26">
        <f t="shared" si="80"/>
        <v>0</v>
      </c>
      <c r="L455" s="4">
        <f t="shared" si="81"/>
        <v>0</v>
      </c>
      <c r="M455" s="26" t="str">
        <f t="shared" si="82"/>
        <v/>
      </c>
      <c r="N455" s="288">
        <v>0</v>
      </c>
      <c r="O455" s="4">
        <v>0</v>
      </c>
      <c r="P455" s="75">
        <f t="shared" si="83"/>
        <v>1</v>
      </c>
      <c r="Q455" s="75">
        <f t="shared" si="84"/>
        <v>0</v>
      </c>
      <c r="R455" s="75">
        <f t="shared" si="85"/>
        <v>1</v>
      </c>
      <c r="S455" s="4">
        <v>0</v>
      </c>
      <c r="T455" s="4">
        <v>-1</v>
      </c>
      <c r="U455" s="4">
        <f t="shared" si="86"/>
        <v>0</v>
      </c>
      <c r="V455" s="4">
        <v>0</v>
      </c>
      <c r="W455" s="49">
        <v>0</v>
      </c>
      <c r="X455" s="4">
        <v>2</v>
      </c>
      <c r="Y455" s="118" t="s">
        <v>28</v>
      </c>
      <c r="Z455" s="118" t="s">
        <v>30</v>
      </c>
      <c r="AA455" s="289">
        <v>0.26666699999999999</v>
      </c>
      <c r="AB455" s="81" t="str">
        <f t="shared" si="87"/>
        <v>PckA-3pg</v>
      </c>
    </row>
    <row r="456" spans="1:28" x14ac:dyDescent="0.3">
      <c r="A456" s="15" t="s">
        <v>1</v>
      </c>
      <c r="B456" s="265" t="s">
        <v>197</v>
      </c>
      <c r="C456" s="47">
        <v>-0.18894668719521299</v>
      </c>
      <c r="D456" s="47">
        <v>-0.20418575716850301</v>
      </c>
      <c r="E456" s="47">
        <v>-0.25884304243772399</v>
      </c>
      <c r="F456" s="47">
        <v>-0.11870909004032799</v>
      </c>
      <c r="G456" s="47">
        <v>-0.11870909004032799</v>
      </c>
      <c r="H456" s="287">
        <f t="shared" si="77"/>
        <v>0.11870909004032799</v>
      </c>
      <c r="I456" s="4" t="b">
        <f t="shared" si="78"/>
        <v>0</v>
      </c>
      <c r="J456" s="4" t="b">
        <f t="shared" si="79"/>
        <v>0</v>
      </c>
      <c r="K456" s="26">
        <f t="shared" si="80"/>
        <v>0</v>
      </c>
      <c r="L456" s="4">
        <f t="shared" si="81"/>
        <v>0</v>
      </c>
      <c r="M456" s="26" t="str">
        <f t="shared" si="82"/>
        <v/>
      </c>
      <c r="N456" s="288">
        <v>0</v>
      </c>
      <c r="O456" s="4">
        <v>0</v>
      </c>
      <c r="P456" s="75">
        <f t="shared" si="83"/>
        <v>0</v>
      </c>
      <c r="Q456" s="75">
        <f t="shared" si="84"/>
        <v>0</v>
      </c>
      <c r="R456" s="75">
        <f t="shared" si="85"/>
        <v>0</v>
      </c>
      <c r="S456" s="4">
        <v>0</v>
      </c>
      <c r="T456" s="4">
        <v>0</v>
      </c>
      <c r="U456" s="4">
        <f t="shared" si="86"/>
        <v>0</v>
      </c>
      <c r="V456" s="4">
        <v>0</v>
      </c>
      <c r="W456" s="49">
        <v>0</v>
      </c>
      <c r="X456" s="4">
        <v>2</v>
      </c>
      <c r="Y456" s="118" t="s">
        <v>20</v>
      </c>
      <c r="Z456" s="118" t="s">
        <v>30</v>
      </c>
      <c r="AA456" s="289">
        <v>0.55069599999999996</v>
      </c>
      <c r="AB456" s="81" t="str">
        <f t="shared" si="87"/>
        <v>MaeA-gdp</v>
      </c>
    </row>
    <row r="457" spans="1:28" x14ac:dyDescent="0.3">
      <c r="A457" s="15" t="s">
        <v>10</v>
      </c>
      <c r="B457" s="265" t="s">
        <v>133</v>
      </c>
      <c r="C457" s="47">
        <v>-0.185589470565449</v>
      </c>
      <c r="D457" s="47">
        <v>-0.19159046200751101</v>
      </c>
      <c r="E457" s="47">
        <v>-0.275174213945244</v>
      </c>
      <c r="F457" s="47">
        <v>-0.116513645919612</v>
      </c>
      <c r="G457" s="47">
        <v>-0.116513645919612</v>
      </c>
      <c r="H457" s="287">
        <f t="shared" si="77"/>
        <v>0.116513645919612</v>
      </c>
      <c r="I457" s="4" t="b">
        <f t="shared" si="78"/>
        <v>0</v>
      </c>
      <c r="J457" s="4" t="b">
        <f t="shared" si="79"/>
        <v>0</v>
      </c>
      <c r="K457" s="26">
        <f t="shared" si="80"/>
        <v>0</v>
      </c>
      <c r="L457" s="4">
        <f t="shared" si="81"/>
        <v>0</v>
      </c>
      <c r="M457" s="26" t="str">
        <f t="shared" si="82"/>
        <v/>
      </c>
      <c r="N457" s="288">
        <v>0</v>
      </c>
      <c r="O457" s="4">
        <v>0</v>
      </c>
      <c r="P457" s="75">
        <f t="shared" si="83"/>
        <v>0</v>
      </c>
      <c r="Q457" s="75">
        <f t="shared" si="84"/>
        <v>0</v>
      </c>
      <c r="R457" s="75">
        <f t="shared" si="85"/>
        <v>0</v>
      </c>
      <c r="S457" s="4">
        <v>0</v>
      </c>
      <c r="T457" s="4">
        <v>0</v>
      </c>
      <c r="U457" s="4">
        <f t="shared" si="86"/>
        <v>0</v>
      </c>
      <c r="V457" s="4">
        <v>0</v>
      </c>
      <c r="W457" s="49">
        <v>0</v>
      </c>
      <c r="X457" s="4">
        <v>1</v>
      </c>
      <c r="Y457" s="118" t="s">
        <v>22</v>
      </c>
      <c r="Z457" s="118" t="s">
        <v>31</v>
      </c>
      <c r="AA457" s="289">
        <v>0.538462</v>
      </c>
      <c r="AB457" s="81" t="str">
        <f t="shared" si="87"/>
        <v>Eda-akg</v>
      </c>
    </row>
    <row r="458" spans="1:28" x14ac:dyDescent="0.3">
      <c r="A458" s="15" t="s">
        <v>1</v>
      </c>
      <c r="B458" s="265" t="s">
        <v>199</v>
      </c>
      <c r="C458" s="47">
        <v>-0.213909965962993</v>
      </c>
      <c r="D458" s="47">
        <v>-0.17079518489829801</v>
      </c>
      <c r="E458" s="47">
        <v>-0.26518763067318402</v>
      </c>
      <c r="F458" s="47">
        <v>-0.116181494015032</v>
      </c>
      <c r="G458" s="47">
        <v>-0.116181494015032</v>
      </c>
      <c r="H458" s="287">
        <f t="shared" si="77"/>
        <v>0.116181494015032</v>
      </c>
      <c r="I458" s="4" t="b">
        <f t="shared" si="78"/>
        <v>0</v>
      </c>
      <c r="J458" s="4" t="b">
        <f t="shared" si="79"/>
        <v>0</v>
      </c>
      <c r="K458" s="26">
        <f t="shared" si="80"/>
        <v>0</v>
      </c>
      <c r="L458" s="4">
        <f t="shared" si="81"/>
        <v>0</v>
      </c>
      <c r="M458" s="26" t="str">
        <f t="shared" si="82"/>
        <v/>
      </c>
      <c r="N458" s="288">
        <v>0</v>
      </c>
      <c r="O458" s="4">
        <v>0</v>
      </c>
      <c r="P458" s="75">
        <f t="shared" si="83"/>
        <v>0</v>
      </c>
      <c r="Q458" s="75">
        <f t="shared" si="84"/>
        <v>0</v>
      </c>
      <c r="R458" s="75">
        <f t="shared" si="85"/>
        <v>0</v>
      </c>
      <c r="S458" s="4">
        <v>0</v>
      </c>
      <c r="T458" s="4">
        <v>0</v>
      </c>
      <c r="U458" s="4">
        <f t="shared" si="86"/>
        <v>0</v>
      </c>
      <c r="V458" s="4">
        <v>0</v>
      </c>
      <c r="W458" s="49">
        <v>0</v>
      </c>
      <c r="X458" s="4">
        <v>2</v>
      </c>
      <c r="Y458" s="118" t="s">
        <v>20</v>
      </c>
      <c r="Z458" s="118" t="s">
        <v>30</v>
      </c>
      <c r="AA458" s="289">
        <v>0.51012900000000005</v>
      </c>
      <c r="AB458" s="81" t="str">
        <f t="shared" si="87"/>
        <v>MaeA-gtp</v>
      </c>
    </row>
    <row r="459" spans="1:28" x14ac:dyDescent="0.3">
      <c r="A459" s="15" t="s">
        <v>6</v>
      </c>
      <c r="B459" s="265" t="s">
        <v>295</v>
      </c>
      <c r="C459" s="47">
        <v>-0.197588626109586</v>
      </c>
      <c r="D459" s="47">
        <v>-0.31510853613580098</v>
      </c>
      <c r="E459" s="47">
        <v>-0.43485208952856302</v>
      </c>
      <c r="F459" s="47">
        <v>-0.11545993509637199</v>
      </c>
      <c r="G459" s="47">
        <v>-0.11545993509637199</v>
      </c>
      <c r="H459" s="287">
        <f t="shared" si="77"/>
        <v>0.11545993509637199</v>
      </c>
      <c r="I459" s="4" t="b">
        <f t="shared" si="78"/>
        <v>0</v>
      </c>
      <c r="J459" s="4" t="b">
        <f t="shared" si="79"/>
        <v>0</v>
      </c>
      <c r="K459" s="26">
        <f t="shared" si="80"/>
        <v>0</v>
      </c>
      <c r="L459" s="4">
        <f t="shared" si="81"/>
        <v>0</v>
      </c>
      <c r="M459" s="26" t="str">
        <f t="shared" si="82"/>
        <v/>
      </c>
      <c r="N459" s="288">
        <v>0</v>
      </c>
      <c r="O459" s="4">
        <v>0</v>
      </c>
      <c r="P459" s="75">
        <f t="shared" si="83"/>
        <v>0</v>
      </c>
      <c r="Q459" s="75">
        <f t="shared" si="84"/>
        <v>0</v>
      </c>
      <c r="R459" s="75">
        <f t="shared" si="85"/>
        <v>0</v>
      </c>
      <c r="S459" s="4">
        <v>0</v>
      </c>
      <c r="T459" s="4">
        <v>0</v>
      </c>
      <c r="U459" s="4">
        <f t="shared" si="86"/>
        <v>0</v>
      </c>
      <c r="V459" s="4">
        <v>0</v>
      </c>
      <c r="W459" s="49">
        <v>0</v>
      </c>
      <c r="X459" s="4">
        <v>3</v>
      </c>
      <c r="Y459" s="118" t="s">
        <v>23</v>
      </c>
      <c r="Z459" s="118" t="s">
        <v>30</v>
      </c>
      <c r="AA459" s="289">
        <v>0.28571400000000002</v>
      </c>
      <c r="AB459" s="81" t="str">
        <f t="shared" si="87"/>
        <v>GltA-cys</v>
      </c>
    </row>
    <row r="460" spans="1:28" x14ac:dyDescent="0.3">
      <c r="A460" s="15" t="s">
        <v>58</v>
      </c>
      <c r="B460" s="265" t="s">
        <v>243</v>
      </c>
      <c r="C460" s="47">
        <v>-0.33344838350745498</v>
      </c>
      <c r="D460" s="47">
        <v>-0.37717333905957301</v>
      </c>
      <c r="E460" s="47">
        <v>-0.44067479515844998</v>
      </c>
      <c r="F460" s="47">
        <v>-0.114317172078058</v>
      </c>
      <c r="G460" s="47">
        <v>-0.114317172078058</v>
      </c>
      <c r="H460" s="287">
        <f t="shared" si="77"/>
        <v>0.114317172078058</v>
      </c>
      <c r="I460" s="4" t="b">
        <f t="shared" si="78"/>
        <v>0</v>
      </c>
      <c r="J460" s="4" t="b">
        <f t="shared" si="79"/>
        <v>0</v>
      </c>
      <c r="K460" s="26">
        <f t="shared" si="80"/>
        <v>0</v>
      </c>
      <c r="L460" s="4">
        <f t="shared" si="81"/>
        <v>0</v>
      </c>
      <c r="M460" s="26" t="str">
        <f t="shared" si="82"/>
        <v/>
      </c>
      <c r="N460" s="288">
        <v>0</v>
      </c>
      <c r="O460" s="4">
        <v>0</v>
      </c>
      <c r="P460" s="75">
        <f t="shared" si="83"/>
        <v>0</v>
      </c>
      <c r="Q460" s="75">
        <f t="shared" si="84"/>
        <v>0</v>
      </c>
      <c r="R460" s="75">
        <f t="shared" si="85"/>
        <v>0</v>
      </c>
      <c r="S460" s="4">
        <v>0</v>
      </c>
      <c r="T460" s="4">
        <v>0</v>
      </c>
      <c r="U460" s="4">
        <f t="shared" si="86"/>
        <v>0</v>
      </c>
      <c r="V460" s="4">
        <v>0</v>
      </c>
      <c r="W460" s="49">
        <v>0</v>
      </c>
      <c r="X460" s="4">
        <v>3</v>
      </c>
      <c r="Y460" s="118" t="s">
        <v>19</v>
      </c>
      <c r="Z460" s="118" t="s">
        <v>30</v>
      </c>
      <c r="AA460" s="289">
        <v>0.15894</v>
      </c>
      <c r="AB460" s="81" t="str">
        <f t="shared" si="87"/>
        <v>Gnd-gluth-r</v>
      </c>
    </row>
    <row r="461" spans="1:28" x14ac:dyDescent="0.3">
      <c r="A461" s="15" t="s">
        <v>92</v>
      </c>
      <c r="B461" s="265" t="s">
        <v>237</v>
      </c>
      <c r="C461" s="47">
        <v>-0.128227861576693</v>
      </c>
      <c r="D461" s="47">
        <v>-0.126419134161497</v>
      </c>
      <c r="E461" s="47">
        <v>-0.140690650059449</v>
      </c>
      <c r="F461" s="47">
        <v>-0.113942351233845</v>
      </c>
      <c r="G461" s="47">
        <v>-0.113942351233845</v>
      </c>
      <c r="H461" s="287">
        <f t="shared" si="77"/>
        <v>0.113942351233845</v>
      </c>
      <c r="I461" s="4" t="b">
        <f t="shared" si="78"/>
        <v>0</v>
      </c>
      <c r="J461" s="4" t="b">
        <f t="shared" si="79"/>
        <v>0</v>
      </c>
      <c r="K461" s="26">
        <f t="shared" si="80"/>
        <v>0</v>
      </c>
      <c r="L461" s="4">
        <f t="shared" si="81"/>
        <v>0</v>
      </c>
      <c r="M461" s="26" t="str">
        <f t="shared" si="82"/>
        <v/>
      </c>
      <c r="N461" s="288">
        <v>0</v>
      </c>
      <c r="O461" s="4">
        <v>0</v>
      </c>
      <c r="P461" s="75">
        <f t="shared" si="83"/>
        <v>0</v>
      </c>
      <c r="Q461" s="75">
        <f t="shared" si="84"/>
        <v>0</v>
      </c>
      <c r="R461" s="75">
        <f t="shared" si="85"/>
        <v>0</v>
      </c>
      <c r="S461" s="4">
        <v>0</v>
      </c>
      <c r="T461" s="4">
        <v>0</v>
      </c>
      <c r="U461" s="4">
        <f t="shared" si="86"/>
        <v>0</v>
      </c>
      <c r="V461" s="4">
        <v>0</v>
      </c>
      <c r="W461" s="49">
        <v>0</v>
      </c>
      <c r="X461" s="4">
        <v>1</v>
      </c>
      <c r="Y461" s="118" t="s">
        <v>22</v>
      </c>
      <c r="Z461" s="118" t="s">
        <v>30</v>
      </c>
      <c r="AA461" s="289">
        <v>0.22137399999999999</v>
      </c>
      <c r="AB461" s="81" t="str">
        <f t="shared" si="87"/>
        <v>Ppc-met</v>
      </c>
    </row>
    <row r="462" spans="1:28" x14ac:dyDescent="0.3">
      <c r="A462" s="15" t="s">
        <v>15</v>
      </c>
      <c r="B462" s="265" t="s">
        <v>269</v>
      </c>
      <c r="C462" s="47">
        <v>-0.17564048610340399</v>
      </c>
      <c r="D462" s="47">
        <v>-0.18110455658213601</v>
      </c>
      <c r="E462" s="47">
        <v>-0.23108103036115701</v>
      </c>
      <c r="F462" s="47">
        <v>-0.11357694551576999</v>
      </c>
      <c r="G462" s="47">
        <v>-0.11357694551576999</v>
      </c>
      <c r="H462" s="287">
        <f t="shared" si="77"/>
        <v>0.11357694551576999</v>
      </c>
      <c r="I462" s="4" t="b">
        <f t="shared" si="78"/>
        <v>0</v>
      </c>
      <c r="J462" s="4" t="b">
        <f t="shared" si="79"/>
        <v>0</v>
      </c>
      <c r="K462" s="26">
        <f t="shared" si="80"/>
        <v>0</v>
      </c>
      <c r="L462" s="4">
        <f t="shared" si="81"/>
        <v>0</v>
      </c>
      <c r="M462" s="26" t="str">
        <f t="shared" si="82"/>
        <v/>
      </c>
      <c r="N462" s="288">
        <v>0</v>
      </c>
      <c r="O462" s="4">
        <v>0</v>
      </c>
      <c r="P462" s="75">
        <f t="shared" si="83"/>
        <v>0</v>
      </c>
      <c r="Q462" s="75">
        <f t="shared" si="84"/>
        <v>0</v>
      </c>
      <c r="R462" s="75">
        <f t="shared" si="85"/>
        <v>0</v>
      </c>
      <c r="S462" s="4">
        <v>0</v>
      </c>
      <c r="T462" s="4">
        <v>0</v>
      </c>
      <c r="U462" s="4">
        <f t="shared" si="86"/>
        <v>0</v>
      </c>
      <c r="V462" s="4">
        <v>0</v>
      </c>
      <c r="W462" s="49">
        <v>0</v>
      </c>
      <c r="X462" s="4">
        <v>2</v>
      </c>
      <c r="Y462" s="118" t="s">
        <v>28</v>
      </c>
      <c r="Z462" s="118" t="s">
        <v>30</v>
      </c>
      <c r="AA462" s="289">
        <v>0.21293799999999999</v>
      </c>
      <c r="AB462" s="81" t="str">
        <f t="shared" si="87"/>
        <v>PckA-gal1p</v>
      </c>
    </row>
    <row r="463" spans="1:28" x14ac:dyDescent="0.3">
      <c r="A463" s="15" t="s">
        <v>2</v>
      </c>
      <c r="B463" s="265" t="s">
        <v>165</v>
      </c>
      <c r="C463" s="47">
        <v>-0.54400006065101503</v>
      </c>
      <c r="D463" s="47">
        <v>-0.97817387706692804</v>
      </c>
      <c r="E463" s="47">
        <v>-1.01286961832817</v>
      </c>
      <c r="F463" s="47">
        <v>-0.112747720040956</v>
      </c>
      <c r="G463" s="47">
        <v>-0.112747720040956</v>
      </c>
      <c r="H463" s="287">
        <f t="shared" si="77"/>
        <v>0.112747720040956</v>
      </c>
      <c r="I463" s="4" t="b">
        <f t="shared" si="78"/>
        <v>0</v>
      </c>
      <c r="J463" s="4" t="b">
        <f t="shared" si="79"/>
        <v>0</v>
      </c>
      <c r="K463" s="26">
        <f t="shared" si="80"/>
        <v>0</v>
      </c>
      <c r="L463" s="4">
        <f t="shared" si="81"/>
        <v>0</v>
      </c>
      <c r="M463" s="26" t="str">
        <f t="shared" si="82"/>
        <v/>
      </c>
      <c r="N463" s="288">
        <v>0</v>
      </c>
      <c r="O463" s="4">
        <v>0</v>
      </c>
      <c r="P463" s="75">
        <f t="shared" si="83"/>
        <v>0</v>
      </c>
      <c r="Q463" s="75">
        <f t="shared" si="84"/>
        <v>0</v>
      </c>
      <c r="R463" s="75">
        <f t="shared" si="85"/>
        <v>0</v>
      </c>
      <c r="S463" s="4">
        <v>0</v>
      </c>
      <c r="T463" s="4">
        <v>0</v>
      </c>
      <c r="U463" s="4">
        <f t="shared" si="86"/>
        <v>0</v>
      </c>
      <c r="V463" s="4">
        <v>0</v>
      </c>
      <c r="W463" s="49">
        <v>0</v>
      </c>
      <c r="X463" s="4">
        <v>2</v>
      </c>
      <c r="Y463" s="118" t="s">
        <v>20</v>
      </c>
      <c r="Z463" s="118" t="s">
        <v>30</v>
      </c>
      <c r="AA463" s="289">
        <v>0.21052599999999999</v>
      </c>
      <c r="AB463" s="81" t="str">
        <f t="shared" si="87"/>
        <v>PykA-bpg</v>
      </c>
    </row>
    <row r="464" spans="1:28" x14ac:dyDescent="0.3">
      <c r="A464" s="15" t="s">
        <v>13</v>
      </c>
      <c r="B464" s="265" t="s">
        <v>214</v>
      </c>
      <c r="C464" s="47">
        <v>-0.14616737542594699</v>
      </c>
      <c r="D464" s="47">
        <v>-0.15415597460227701</v>
      </c>
      <c r="E464" s="47">
        <v>-0.18473292034744901</v>
      </c>
      <c r="F464" s="47">
        <v>-0.10715849506510799</v>
      </c>
      <c r="G464" s="47">
        <v>-0.10715849506510799</v>
      </c>
      <c r="H464" s="287">
        <f t="shared" si="77"/>
        <v>0.10715849506510799</v>
      </c>
      <c r="I464" s="4" t="b">
        <f t="shared" si="78"/>
        <v>0</v>
      </c>
      <c r="J464" s="4" t="b">
        <f t="shared" si="79"/>
        <v>0</v>
      </c>
      <c r="K464" s="26">
        <f t="shared" si="80"/>
        <v>0</v>
      </c>
      <c r="L464" s="4">
        <f t="shared" si="81"/>
        <v>0</v>
      </c>
      <c r="M464" s="26" t="str">
        <f t="shared" si="82"/>
        <v/>
      </c>
      <c r="N464" s="288">
        <v>0</v>
      </c>
      <c r="O464" s="4">
        <v>0</v>
      </c>
      <c r="P464" s="75">
        <f t="shared" si="83"/>
        <v>0</v>
      </c>
      <c r="Q464" s="75">
        <f t="shared" si="84"/>
        <v>0</v>
      </c>
      <c r="R464" s="75">
        <f t="shared" si="85"/>
        <v>0</v>
      </c>
      <c r="S464" s="4">
        <v>0</v>
      </c>
      <c r="T464" s="4">
        <v>0</v>
      </c>
      <c r="U464" s="4">
        <f t="shared" si="86"/>
        <v>0</v>
      </c>
      <c r="V464" s="4">
        <v>0</v>
      </c>
      <c r="W464" s="49">
        <v>0</v>
      </c>
      <c r="X464" s="4">
        <v>2</v>
      </c>
      <c r="Y464" s="118" t="s">
        <v>26</v>
      </c>
      <c r="Z464" s="118" t="s">
        <v>31</v>
      </c>
      <c r="AA464" s="289">
        <v>0</v>
      </c>
      <c r="AB464" s="81" t="str">
        <f t="shared" si="87"/>
        <v>AceA-imp</v>
      </c>
    </row>
    <row r="465" spans="1:28" x14ac:dyDescent="0.3">
      <c r="A465" s="15" t="s">
        <v>5</v>
      </c>
      <c r="B465" s="265" t="s">
        <v>259</v>
      </c>
      <c r="C465" s="47">
        <v>-0.31632137521968601</v>
      </c>
      <c r="D465" s="47">
        <v>-0.14479750865317201</v>
      </c>
      <c r="E465" s="47">
        <v>-0.70192642689417895</v>
      </c>
      <c r="F465" s="47">
        <v>-0.106778808232077</v>
      </c>
      <c r="G465" s="47">
        <v>-0.106778808232077</v>
      </c>
      <c r="H465" s="287">
        <f t="shared" si="77"/>
        <v>0.106778808232077</v>
      </c>
      <c r="I465" s="4" t="b">
        <f t="shared" si="78"/>
        <v>0</v>
      </c>
      <c r="J465" s="4" t="b">
        <f t="shared" si="79"/>
        <v>0</v>
      </c>
      <c r="K465" s="26">
        <f t="shared" si="80"/>
        <v>0</v>
      </c>
      <c r="L465" s="4">
        <f t="shared" si="81"/>
        <v>0</v>
      </c>
      <c r="M465" s="26" t="str">
        <f t="shared" si="82"/>
        <v/>
      </c>
      <c r="N465" s="288">
        <v>0</v>
      </c>
      <c r="O465" s="4">
        <v>0</v>
      </c>
      <c r="P465" s="75">
        <f t="shared" si="83"/>
        <v>0</v>
      </c>
      <c r="Q465" s="75">
        <f t="shared" si="84"/>
        <v>0</v>
      </c>
      <c r="R465" s="75">
        <f t="shared" si="85"/>
        <v>0</v>
      </c>
      <c r="S465" s="4">
        <v>0</v>
      </c>
      <c r="T465" s="4">
        <v>0</v>
      </c>
      <c r="U465" s="4">
        <f t="shared" si="86"/>
        <v>0</v>
      </c>
      <c r="V465" s="4">
        <v>0</v>
      </c>
      <c r="W465" s="49">
        <v>0</v>
      </c>
      <c r="X465" s="4">
        <v>3</v>
      </c>
      <c r="Y465" s="118" t="s">
        <v>23</v>
      </c>
      <c r="Z465" s="118" t="s">
        <v>30</v>
      </c>
      <c r="AA465" s="289">
        <v>0.1875</v>
      </c>
      <c r="AB465" s="81" t="str">
        <f t="shared" si="87"/>
        <v>AceB-acon</v>
      </c>
    </row>
    <row r="466" spans="1:28" x14ac:dyDescent="0.3">
      <c r="A466" s="15" t="s">
        <v>106</v>
      </c>
      <c r="B466" s="265" t="s">
        <v>123</v>
      </c>
      <c r="C466" s="47">
        <v>-0.19601603103837001</v>
      </c>
      <c r="D466" s="47">
        <v>-0.13543790077962201</v>
      </c>
      <c r="E466" s="47">
        <v>-0.328430553431729</v>
      </c>
      <c r="F466" s="47">
        <v>-0.103741768612089</v>
      </c>
      <c r="G466" s="47">
        <v>-0.103741768612089</v>
      </c>
      <c r="H466" s="287">
        <f t="shared" si="77"/>
        <v>0.103741768612089</v>
      </c>
      <c r="I466" s="4" t="b">
        <f t="shared" si="78"/>
        <v>0</v>
      </c>
      <c r="J466" s="4" t="b">
        <f t="shared" si="79"/>
        <v>0</v>
      </c>
      <c r="K466" s="26">
        <f t="shared" si="80"/>
        <v>0</v>
      </c>
      <c r="L466" s="4">
        <f t="shared" si="81"/>
        <v>0</v>
      </c>
      <c r="M466" s="26" t="str">
        <f t="shared" si="82"/>
        <v/>
      </c>
      <c r="N466" s="288">
        <v>0</v>
      </c>
      <c r="O466" s="4">
        <v>0</v>
      </c>
      <c r="P466" s="75">
        <f t="shared" si="83"/>
        <v>0</v>
      </c>
      <c r="Q466" s="75">
        <f t="shared" si="84"/>
        <v>0</v>
      </c>
      <c r="R466" s="75">
        <f t="shared" si="85"/>
        <v>0</v>
      </c>
      <c r="S466" s="4">
        <v>0</v>
      </c>
      <c r="T466" s="4">
        <v>0</v>
      </c>
      <c r="U466" s="4">
        <f t="shared" si="86"/>
        <v>0</v>
      </c>
      <c r="V466" s="4">
        <v>0</v>
      </c>
      <c r="W466" s="49">
        <v>0</v>
      </c>
      <c r="X466" s="4">
        <v>3</v>
      </c>
      <c r="Y466" s="118" t="s">
        <v>19</v>
      </c>
      <c r="Z466" s="118" t="s">
        <v>30</v>
      </c>
      <c r="AA466" s="289">
        <v>0.40845100000000001</v>
      </c>
      <c r="AB466" s="81" t="str">
        <f t="shared" si="87"/>
        <v>Acs-succ</v>
      </c>
    </row>
    <row r="467" spans="1:28" x14ac:dyDescent="0.3">
      <c r="A467" s="15" t="s">
        <v>1</v>
      </c>
      <c r="B467" s="265" t="s">
        <v>237</v>
      </c>
      <c r="C467" s="47">
        <v>-0.16774587863127899</v>
      </c>
      <c r="D467" s="47">
        <v>-0.119759622040848</v>
      </c>
      <c r="E467" s="47">
        <v>-0.23056722461371201</v>
      </c>
      <c r="F467" s="47">
        <v>-0.103544179726045</v>
      </c>
      <c r="G467" s="47">
        <v>-0.103544179726045</v>
      </c>
      <c r="H467" s="287">
        <f t="shared" si="77"/>
        <v>0.103544179726045</v>
      </c>
      <c r="I467" s="4" t="b">
        <f t="shared" si="78"/>
        <v>0</v>
      </c>
      <c r="J467" s="4" t="b">
        <f t="shared" si="79"/>
        <v>0</v>
      </c>
      <c r="K467" s="26">
        <f t="shared" si="80"/>
        <v>0</v>
      </c>
      <c r="L467" s="4">
        <f t="shared" si="81"/>
        <v>0</v>
      </c>
      <c r="M467" s="26" t="str">
        <f t="shared" si="82"/>
        <v/>
      </c>
      <c r="N467" s="288">
        <v>0</v>
      </c>
      <c r="O467" s="4">
        <v>0</v>
      </c>
      <c r="P467" s="75">
        <f t="shared" si="83"/>
        <v>0</v>
      </c>
      <c r="Q467" s="75">
        <f t="shared" si="84"/>
        <v>0</v>
      </c>
      <c r="R467" s="75">
        <f t="shared" si="85"/>
        <v>0</v>
      </c>
      <c r="S467" s="4">
        <v>0</v>
      </c>
      <c r="T467" s="4">
        <v>0</v>
      </c>
      <c r="U467" s="4">
        <f t="shared" si="86"/>
        <v>0</v>
      </c>
      <c r="V467" s="4">
        <v>0</v>
      </c>
      <c r="W467" s="49">
        <v>0</v>
      </c>
      <c r="X467" s="4">
        <v>2</v>
      </c>
      <c r="Y467" s="118" t="s">
        <v>20</v>
      </c>
      <c r="Z467" s="118" t="s">
        <v>30</v>
      </c>
      <c r="AA467" s="289">
        <v>0.33333299999999999</v>
      </c>
      <c r="AB467" s="81" t="str">
        <f t="shared" si="87"/>
        <v>MaeA-met</v>
      </c>
    </row>
    <row r="468" spans="1:28" x14ac:dyDescent="0.3">
      <c r="A468" s="15" t="s">
        <v>12</v>
      </c>
      <c r="B468" s="265" t="s">
        <v>187</v>
      </c>
      <c r="C468" s="47">
        <v>-0.221194583911308</v>
      </c>
      <c r="D468" s="47">
        <v>-0.25593680876380498</v>
      </c>
      <c r="E468" s="47">
        <v>-0.27813672763484498</v>
      </c>
      <c r="F468" s="47">
        <v>-0.101131312013505</v>
      </c>
      <c r="G468" s="47">
        <v>-0.101131312013505</v>
      </c>
      <c r="H468" s="287">
        <f t="shared" si="77"/>
        <v>0.101131312013505</v>
      </c>
      <c r="I468" s="4" t="b">
        <f t="shared" si="78"/>
        <v>0</v>
      </c>
      <c r="J468" s="4" t="b">
        <f t="shared" si="79"/>
        <v>0</v>
      </c>
      <c r="K468" s="26">
        <f t="shared" si="80"/>
        <v>0</v>
      </c>
      <c r="L468" s="4">
        <f t="shared" si="81"/>
        <v>0</v>
      </c>
      <c r="M468" s="26" t="str">
        <f t="shared" si="82"/>
        <v/>
      </c>
      <c r="N468" s="288">
        <v>0</v>
      </c>
      <c r="O468" s="4">
        <v>0</v>
      </c>
      <c r="P468" s="75">
        <f t="shared" si="83"/>
        <v>0</v>
      </c>
      <c r="Q468" s="75">
        <f t="shared" si="84"/>
        <v>0</v>
      </c>
      <c r="R468" s="75">
        <f t="shared" si="85"/>
        <v>0</v>
      </c>
      <c r="S468" s="4">
        <v>0</v>
      </c>
      <c r="T468" s="4">
        <v>0</v>
      </c>
      <c r="U468" s="4">
        <f t="shared" si="86"/>
        <v>0</v>
      </c>
      <c r="V468" s="4">
        <v>0</v>
      </c>
      <c r="W468" s="49">
        <v>0</v>
      </c>
      <c r="X468" s="4">
        <v>2</v>
      </c>
      <c r="Y468" s="118" t="s">
        <v>25</v>
      </c>
      <c r="Z468" s="118" t="s">
        <v>30</v>
      </c>
      <c r="AA468" s="289">
        <v>0</v>
      </c>
      <c r="AB468" s="81" t="str">
        <f t="shared" si="87"/>
        <v>Pta-fum</v>
      </c>
    </row>
    <row r="469" spans="1:28" x14ac:dyDescent="0.3">
      <c r="A469" s="15" t="s">
        <v>5</v>
      </c>
      <c r="B469" s="265" t="s">
        <v>78</v>
      </c>
      <c r="C469" s="47">
        <v>-0.12746171692625399</v>
      </c>
      <c r="D469" s="47">
        <v>-0.14120904122821401</v>
      </c>
      <c r="E469" s="47">
        <v>-0.165573589627414</v>
      </c>
      <c r="F469" s="47">
        <v>-9.9434993767058805E-2</v>
      </c>
      <c r="G469" s="47">
        <v>-9.9434993767058805E-2</v>
      </c>
      <c r="H469" s="287">
        <f t="shared" si="77"/>
        <v>9.9434993767058805E-2</v>
      </c>
      <c r="I469" s="4" t="b">
        <f t="shared" si="78"/>
        <v>0</v>
      </c>
      <c r="J469" s="4" t="b">
        <f t="shared" si="79"/>
        <v>0</v>
      </c>
      <c r="K469" s="26">
        <f t="shared" si="80"/>
        <v>0</v>
      </c>
      <c r="L469" s="4">
        <f t="shared" si="81"/>
        <v>0</v>
      </c>
      <c r="M469" s="26" t="str">
        <f t="shared" si="82"/>
        <v/>
      </c>
      <c r="N469" s="288">
        <v>0</v>
      </c>
      <c r="O469" s="4">
        <v>0</v>
      </c>
      <c r="P469" s="75">
        <f t="shared" si="83"/>
        <v>1</v>
      </c>
      <c r="Q469" s="75">
        <f t="shared" si="84"/>
        <v>0</v>
      </c>
      <c r="R469" s="75">
        <f t="shared" si="85"/>
        <v>0</v>
      </c>
      <c r="S469" s="4">
        <v>-1</v>
      </c>
      <c r="T469" s="4">
        <v>-1</v>
      </c>
      <c r="U469" s="4">
        <f t="shared" si="86"/>
        <v>1</v>
      </c>
      <c r="V469" s="4">
        <v>0</v>
      </c>
      <c r="W469" s="49">
        <v>0</v>
      </c>
      <c r="X469" s="4">
        <v>3</v>
      </c>
      <c r="Y469" s="118" t="s">
        <v>23</v>
      </c>
      <c r="Z469" s="118" t="s">
        <v>30</v>
      </c>
      <c r="AA469" s="289">
        <v>0.730769</v>
      </c>
      <c r="AB469" s="81" t="str">
        <f t="shared" si="87"/>
        <v>AceB-pyr</v>
      </c>
    </row>
    <row r="470" spans="1:28" x14ac:dyDescent="0.3">
      <c r="A470" s="15" t="s">
        <v>58</v>
      </c>
      <c r="B470" s="265" t="s">
        <v>204</v>
      </c>
      <c r="C470" s="47">
        <v>-0.29348544362371298</v>
      </c>
      <c r="D470" s="47">
        <v>-0.29699770422055499</v>
      </c>
      <c r="E470" s="47">
        <v>-0.36101644127419202</v>
      </c>
      <c r="F470" s="47">
        <v>-9.9156503046839997E-2</v>
      </c>
      <c r="G470" s="47">
        <v>-9.9156503046839997E-2</v>
      </c>
      <c r="H470" s="287">
        <f t="shared" si="77"/>
        <v>9.9156503046839997E-2</v>
      </c>
      <c r="I470" s="4" t="b">
        <f t="shared" si="78"/>
        <v>0</v>
      </c>
      <c r="J470" s="4" t="b">
        <f t="shared" si="79"/>
        <v>0</v>
      </c>
      <c r="K470" s="26">
        <f t="shared" si="80"/>
        <v>0</v>
      </c>
      <c r="L470" s="4">
        <f t="shared" si="81"/>
        <v>0</v>
      </c>
      <c r="M470" s="26" t="str">
        <f t="shared" si="82"/>
        <v/>
      </c>
      <c r="N470" s="288">
        <v>0</v>
      </c>
      <c r="O470" s="4">
        <v>0</v>
      </c>
      <c r="P470" s="75">
        <f t="shared" si="83"/>
        <v>0</v>
      </c>
      <c r="Q470" s="75">
        <f t="shared" si="84"/>
        <v>0</v>
      </c>
      <c r="R470" s="75">
        <f t="shared" si="85"/>
        <v>0</v>
      </c>
      <c r="S470" s="4">
        <v>0</v>
      </c>
      <c r="T470" s="4">
        <v>0</v>
      </c>
      <c r="U470" s="4">
        <f t="shared" si="86"/>
        <v>0</v>
      </c>
      <c r="V470" s="4">
        <v>0</v>
      </c>
      <c r="W470" s="49">
        <v>0</v>
      </c>
      <c r="X470" s="4">
        <v>3</v>
      </c>
      <c r="Y470" s="118" t="s">
        <v>19</v>
      </c>
      <c r="Z470" s="118" t="s">
        <v>30</v>
      </c>
      <c r="AA470" s="289">
        <v>0.38543500000000003</v>
      </c>
      <c r="AB470" s="81" t="str">
        <f t="shared" si="87"/>
        <v>Gnd-cdp</v>
      </c>
    </row>
    <row r="471" spans="1:28" x14ac:dyDescent="0.3">
      <c r="A471" s="15" t="s">
        <v>92</v>
      </c>
      <c r="B471" s="265" t="s">
        <v>252</v>
      </c>
      <c r="C471" s="47">
        <v>-0.117347750360938</v>
      </c>
      <c r="D471" s="47">
        <v>-0.113942351233845</v>
      </c>
      <c r="E471" s="47">
        <v>-0.135637422333164</v>
      </c>
      <c r="F471" s="47">
        <v>-9.9111546308049595E-2</v>
      </c>
      <c r="G471" s="47">
        <v>-9.9111546308049595E-2</v>
      </c>
      <c r="H471" s="287">
        <f t="shared" si="77"/>
        <v>9.9111546308049595E-2</v>
      </c>
      <c r="I471" s="4" t="b">
        <f t="shared" si="78"/>
        <v>0</v>
      </c>
      <c r="J471" s="4" t="b">
        <f t="shared" si="79"/>
        <v>0</v>
      </c>
      <c r="K471" s="26">
        <f t="shared" si="80"/>
        <v>0</v>
      </c>
      <c r="L471" s="4">
        <f t="shared" si="81"/>
        <v>0</v>
      </c>
      <c r="M471" s="26" t="str">
        <f t="shared" si="82"/>
        <v/>
      </c>
      <c r="N471" s="288">
        <v>0</v>
      </c>
      <c r="O471" s="4">
        <v>0</v>
      </c>
      <c r="P471" s="75">
        <f t="shared" si="83"/>
        <v>0</v>
      </c>
      <c r="Q471" s="75">
        <f t="shared" si="84"/>
        <v>0</v>
      </c>
      <c r="R471" s="75">
        <f t="shared" si="85"/>
        <v>0</v>
      </c>
      <c r="S471" s="4">
        <v>0</v>
      </c>
      <c r="T471" s="4">
        <v>0</v>
      </c>
      <c r="U471" s="4">
        <f t="shared" si="86"/>
        <v>0</v>
      </c>
      <c r="V471" s="4">
        <v>0</v>
      </c>
      <c r="W471" s="49">
        <v>0</v>
      </c>
      <c r="X471" s="4">
        <v>1</v>
      </c>
      <c r="Y471" s="118" t="s">
        <v>22</v>
      </c>
      <c r="Z471" s="118" t="s">
        <v>30</v>
      </c>
      <c r="AA471" s="289">
        <v>8.4598999999999994E-2</v>
      </c>
      <c r="AB471" s="81" t="str">
        <f t="shared" si="87"/>
        <v>Ppc-udpglcnac</v>
      </c>
    </row>
    <row r="472" spans="1:28" x14ac:dyDescent="0.3">
      <c r="A472" s="15" t="s">
        <v>12</v>
      </c>
      <c r="B472" s="265" t="s">
        <v>297</v>
      </c>
      <c r="C472" s="47">
        <v>-0.19771917540546899</v>
      </c>
      <c r="D472" s="47">
        <v>-0.19231463609590399</v>
      </c>
      <c r="E472" s="47">
        <v>-0.323523965954642</v>
      </c>
      <c r="F472" s="47">
        <v>-9.8265169133168101E-2</v>
      </c>
      <c r="G472" s="47">
        <v>-9.8265169133168101E-2</v>
      </c>
      <c r="H472" s="287">
        <f t="shared" si="77"/>
        <v>9.8265169133168101E-2</v>
      </c>
      <c r="I472" s="4" t="b">
        <f t="shared" si="78"/>
        <v>0</v>
      </c>
      <c r="J472" s="4" t="b">
        <f t="shared" si="79"/>
        <v>0</v>
      </c>
      <c r="K472" s="26">
        <f t="shared" si="80"/>
        <v>0</v>
      </c>
      <c r="L472" s="4">
        <f t="shared" si="81"/>
        <v>0</v>
      </c>
      <c r="M472" s="26" t="str">
        <f t="shared" si="82"/>
        <v/>
      </c>
      <c r="N472" s="288">
        <v>0</v>
      </c>
      <c r="O472" s="4">
        <v>0</v>
      </c>
      <c r="P472" s="75">
        <f t="shared" si="83"/>
        <v>0</v>
      </c>
      <c r="Q472" s="75">
        <f t="shared" si="84"/>
        <v>0</v>
      </c>
      <c r="R472" s="75">
        <f t="shared" si="85"/>
        <v>0</v>
      </c>
      <c r="S472" s="4">
        <v>0</v>
      </c>
      <c r="T472" s="4">
        <v>0</v>
      </c>
      <c r="U472" s="4">
        <f t="shared" si="86"/>
        <v>0</v>
      </c>
      <c r="V472" s="4">
        <v>0</v>
      </c>
      <c r="W472" s="49">
        <v>0</v>
      </c>
      <c r="X472" s="4">
        <v>2</v>
      </c>
      <c r="Y472" s="118" t="s">
        <v>25</v>
      </c>
      <c r="Z472" s="118" t="s">
        <v>30</v>
      </c>
      <c r="AA472" s="289">
        <v>8.3916000000000004E-2</v>
      </c>
      <c r="AB472" s="81" t="str">
        <f t="shared" si="87"/>
        <v>Pta-shik</v>
      </c>
    </row>
    <row r="473" spans="1:28" x14ac:dyDescent="0.3">
      <c r="A473" s="15" t="s">
        <v>58</v>
      </c>
      <c r="B473" s="265" t="s">
        <v>197</v>
      </c>
      <c r="C473" s="47">
        <v>-0.16555967516632</v>
      </c>
      <c r="D473" s="47">
        <v>-0.17758253727578399</v>
      </c>
      <c r="E473" s="47">
        <v>-0.22034485690658601</v>
      </c>
      <c r="F473" s="47">
        <v>-9.7690191895388301E-2</v>
      </c>
      <c r="G473" s="47">
        <v>-9.7690191895388301E-2</v>
      </c>
      <c r="H473" s="287">
        <f t="shared" si="77"/>
        <v>9.7690191895388301E-2</v>
      </c>
      <c r="I473" s="4" t="b">
        <f t="shared" si="78"/>
        <v>0</v>
      </c>
      <c r="J473" s="4" t="b">
        <f t="shared" si="79"/>
        <v>0</v>
      </c>
      <c r="K473" s="26">
        <f t="shared" si="80"/>
        <v>0</v>
      </c>
      <c r="L473" s="4">
        <f t="shared" si="81"/>
        <v>0</v>
      </c>
      <c r="M473" s="26" t="str">
        <f t="shared" si="82"/>
        <v/>
      </c>
      <c r="N473" s="288">
        <v>0</v>
      </c>
      <c r="O473" s="4">
        <v>0</v>
      </c>
      <c r="P473" s="75">
        <f t="shared" si="83"/>
        <v>0</v>
      </c>
      <c r="Q473" s="75">
        <f t="shared" si="84"/>
        <v>0</v>
      </c>
      <c r="R473" s="75">
        <f t="shared" si="85"/>
        <v>0</v>
      </c>
      <c r="S473" s="4">
        <v>0</v>
      </c>
      <c r="T473" s="4">
        <v>0</v>
      </c>
      <c r="U473" s="4">
        <f t="shared" si="86"/>
        <v>0</v>
      </c>
      <c r="V473" s="4">
        <v>0</v>
      </c>
      <c r="W473" s="49">
        <v>0</v>
      </c>
      <c r="X473" s="4">
        <v>3</v>
      </c>
      <c r="Y473" s="118" t="s">
        <v>19</v>
      </c>
      <c r="Z473" s="118" t="s">
        <v>30</v>
      </c>
      <c r="AA473" s="289">
        <v>0.50735300000000005</v>
      </c>
      <c r="AB473" s="81" t="str">
        <f t="shared" si="87"/>
        <v>Gnd-gdp</v>
      </c>
    </row>
    <row r="474" spans="1:28" x14ac:dyDescent="0.3">
      <c r="A474" s="15" t="s">
        <v>134</v>
      </c>
      <c r="B474" s="265" t="s">
        <v>273</v>
      </c>
      <c r="C474" s="47">
        <v>-0.109731061541636</v>
      </c>
      <c r="D474" s="47">
        <v>-0.113163351581689</v>
      </c>
      <c r="E474" s="47">
        <v>-0.13334123351931901</v>
      </c>
      <c r="F474" s="47">
        <v>-9.7677138905014393E-2</v>
      </c>
      <c r="G474" s="47">
        <v>-9.7677138905014393E-2</v>
      </c>
      <c r="H474" s="287">
        <f t="shared" si="77"/>
        <v>9.7677138905014393E-2</v>
      </c>
      <c r="I474" s="4" t="b">
        <f t="shared" si="78"/>
        <v>0</v>
      </c>
      <c r="J474" s="4" t="b">
        <f t="shared" si="79"/>
        <v>0</v>
      </c>
      <c r="K474" s="26">
        <f t="shared" si="80"/>
        <v>0</v>
      </c>
      <c r="L474" s="4">
        <f t="shared" si="81"/>
        <v>0</v>
      </c>
      <c r="M474" s="26" t="str">
        <f t="shared" si="82"/>
        <v/>
      </c>
      <c r="N474" s="288">
        <v>0</v>
      </c>
      <c r="O474" s="4">
        <v>0</v>
      </c>
      <c r="P474" s="75">
        <f t="shared" si="83"/>
        <v>0</v>
      </c>
      <c r="Q474" s="75">
        <f t="shared" si="84"/>
        <v>0</v>
      </c>
      <c r="R474" s="75">
        <f t="shared" si="85"/>
        <v>0</v>
      </c>
      <c r="S474" s="4">
        <v>0</v>
      </c>
      <c r="T474" s="4">
        <v>0</v>
      </c>
      <c r="U474" s="4">
        <f t="shared" si="86"/>
        <v>0</v>
      </c>
      <c r="V474" s="4">
        <v>0</v>
      </c>
      <c r="W474" s="49">
        <v>0</v>
      </c>
      <c r="X474" s="4">
        <v>1</v>
      </c>
      <c r="Y474" s="118" t="s">
        <v>29</v>
      </c>
      <c r="Z474" s="118" t="s">
        <v>30</v>
      </c>
      <c r="AA474" s="289">
        <v>0.18181800000000001</v>
      </c>
      <c r="AB474" s="81" t="str">
        <f t="shared" si="87"/>
        <v>MaeB-glyc</v>
      </c>
    </row>
    <row r="475" spans="1:28" x14ac:dyDescent="0.3">
      <c r="A475" s="15" t="s">
        <v>5</v>
      </c>
      <c r="B475" s="265" t="s">
        <v>197</v>
      </c>
      <c r="C475" s="47">
        <v>-0.45820071971938697</v>
      </c>
      <c r="D475" s="47">
        <v>-0.60064065986551196</v>
      </c>
      <c r="E475" s="47">
        <v>-0.72125705094805603</v>
      </c>
      <c r="F475" s="47">
        <v>-9.7292195960335906E-2</v>
      </c>
      <c r="G475" s="47">
        <v>-9.7292195960335906E-2</v>
      </c>
      <c r="H475" s="287">
        <f t="shared" si="77"/>
        <v>9.7292195960335906E-2</v>
      </c>
      <c r="I475" s="4" t="b">
        <f t="shared" si="78"/>
        <v>0</v>
      </c>
      <c r="J475" s="4" t="b">
        <f t="shared" si="79"/>
        <v>0</v>
      </c>
      <c r="K475" s="26">
        <f t="shared" si="80"/>
        <v>0</v>
      </c>
      <c r="L475" s="4">
        <f t="shared" si="81"/>
        <v>0</v>
      </c>
      <c r="M475" s="26" t="str">
        <f t="shared" si="82"/>
        <v/>
      </c>
      <c r="N475" s="288">
        <v>0</v>
      </c>
      <c r="O475" s="4">
        <v>0</v>
      </c>
      <c r="P475" s="75">
        <f t="shared" si="83"/>
        <v>0</v>
      </c>
      <c r="Q475" s="75">
        <f t="shared" si="84"/>
        <v>0</v>
      </c>
      <c r="R475" s="75">
        <f t="shared" si="85"/>
        <v>0</v>
      </c>
      <c r="S475" s="4">
        <v>0</v>
      </c>
      <c r="T475" s="4">
        <v>0</v>
      </c>
      <c r="U475" s="4">
        <f t="shared" si="86"/>
        <v>0</v>
      </c>
      <c r="V475" s="4">
        <v>0</v>
      </c>
      <c r="W475" s="49">
        <v>0</v>
      </c>
      <c r="X475" s="4">
        <v>3</v>
      </c>
      <c r="Y475" s="118" t="s">
        <v>23</v>
      </c>
      <c r="Z475" s="118" t="s">
        <v>30</v>
      </c>
      <c r="AA475" s="289">
        <v>0.52671800000000002</v>
      </c>
      <c r="AB475" s="81" t="str">
        <f t="shared" si="87"/>
        <v>AceB-gdp</v>
      </c>
    </row>
    <row r="476" spans="1:28" x14ac:dyDescent="0.3">
      <c r="A476" s="15" t="s">
        <v>92</v>
      </c>
      <c r="B476" s="265" t="s">
        <v>227</v>
      </c>
      <c r="C476" s="47">
        <v>-0.15080738095020099</v>
      </c>
      <c r="D476" s="47">
        <v>-0.146608788876809</v>
      </c>
      <c r="E476" s="47">
        <v>-0.20275161819170001</v>
      </c>
      <c r="F476" s="47">
        <v>-9.6654732593742104E-2</v>
      </c>
      <c r="G476" s="47">
        <v>-9.6654732593742104E-2</v>
      </c>
      <c r="H476" s="287">
        <f t="shared" si="77"/>
        <v>9.6654732593742104E-2</v>
      </c>
      <c r="I476" s="4" t="b">
        <f t="shared" si="78"/>
        <v>0</v>
      </c>
      <c r="J476" s="4" t="b">
        <f t="shared" si="79"/>
        <v>0</v>
      </c>
      <c r="K476" s="26">
        <f t="shared" si="80"/>
        <v>0</v>
      </c>
      <c r="L476" s="4">
        <f t="shared" si="81"/>
        <v>0</v>
      </c>
      <c r="M476" s="26" t="str">
        <f t="shared" si="82"/>
        <v/>
      </c>
      <c r="N476" s="288">
        <v>0</v>
      </c>
      <c r="O476" s="4">
        <v>0</v>
      </c>
      <c r="P476" s="75">
        <f t="shared" si="83"/>
        <v>0</v>
      </c>
      <c r="Q476" s="75">
        <f t="shared" si="84"/>
        <v>0</v>
      </c>
      <c r="R476" s="75">
        <f t="shared" si="85"/>
        <v>0</v>
      </c>
      <c r="S476" s="4">
        <v>0</v>
      </c>
      <c r="T476" s="4">
        <v>0</v>
      </c>
      <c r="U476" s="4">
        <f t="shared" si="86"/>
        <v>0</v>
      </c>
      <c r="V476" s="4">
        <v>0</v>
      </c>
      <c r="W476" s="49">
        <v>0</v>
      </c>
      <c r="X476" s="4">
        <v>1</v>
      </c>
      <c r="Y476" s="118" t="s">
        <v>22</v>
      </c>
      <c r="Z476" s="118" t="s">
        <v>30</v>
      </c>
      <c r="AA476" s="289">
        <v>9.0047000000000002E-2</v>
      </c>
      <c r="AB476" s="81" t="str">
        <f t="shared" si="87"/>
        <v>Ppc-glcnac</v>
      </c>
    </row>
    <row r="477" spans="1:28" x14ac:dyDescent="0.3">
      <c r="A477" s="15" t="s">
        <v>15</v>
      </c>
      <c r="B477" s="265" t="s">
        <v>105</v>
      </c>
      <c r="C477" s="47">
        <v>-0.39576628826537102</v>
      </c>
      <c r="D477" s="47">
        <v>-0.44909606154078502</v>
      </c>
      <c r="E477" s="47">
        <v>-0.700642069957085</v>
      </c>
      <c r="F477" s="47">
        <v>-9.3109094060886202E-2</v>
      </c>
      <c r="G477" s="47">
        <v>-9.3109094060886202E-2</v>
      </c>
      <c r="H477" s="287">
        <f t="shared" si="77"/>
        <v>9.3109094060886202E-2</v>
      </c>
      <c r="I477" s="4" t="b">
        <f t="shared" si="78"/>
        <v>0</v>
      </c>
      <c r="J477" s="4" t="b">
        <f t="shared" si="79"/>
        <v>0</v>
      </c>
      <c r="K477" s="26">
        <f t="shared" si="80"/>
        <v>0</v>
      </c>
      <c r="L477" s="4">
        <f t="shared" si="81"/>
        <v>0</v>
      </c>
      <c r="M477" s="26" t="str">
        <f t="shared" si="82"/>
        <v/>
      </c>
      <c r="N477" s="288">
        <v>0</v>
      </c>
      <c r="O477" s="4">
        <v>0</v>
      </c>
      <c r="P477" s="75">
        <f t="shared" si="83"/>
        <v>0</v>
      </c>
      <c r="Q477" s="75">
        <f t="shared" si="84"/>
        <v>0</v>
      </c>
      <c r="R477" s="75">
        <f t="shared" si="85"/>
        <v>0</v>
      </c>
      <c r="S477" s="4">
        <v>0</v>
      </c>
      <c r="T477" s="4">
        <v>0</v>
      </c>
      <c r="U477" s="4">
        <f t="shared" si="86"/>
        <v>0</v>
      </c>
      <c r="V477" s="4">
        <v>0</v>
      </c>
      <c r="W477" s="49">
        <v>0</v>
      </c>
      <c r="X477" s="4">
        <v>2</v>
      </c>
      <c r="Y477" s="118" t="s">
        <v>28</v>
      </c>
      <c r="Z477" s="118" t="s">
        <v>30</v>
      </c>
      <c r="AA477" s="289">
        <v>0.26666699999999999</v>
      </c>
      <c r="AB477" s="81" t="str">
        <f t="shared" si="87"/>
        <v>PckA-2pg</v>
      </c>
    </row>
    <row r="478" spans="1:28" x14ac:dyDescent="0.3">
      <c r="A478" s="15" t="s">
        <v>8</v>
      </c>
      <c r="B478" s="265" t="s">
        <v>133</v>
      </c>
      <c r="C478" s="47">
        <v>-0.40280633185061998</v>
      </c>
      <c r="D478" s="47">
        <v>-0.105485308679911</v>
      </c>
      <c r="E478" s="47">
        <v>-0.88034955852113395</v>
      </c>
      <c r="F478" s="47">
        <v>-9.1635329918886704E-2</v>
      </c>
      <c r="G478" s="47">
        <v>-9.1635329918886704E-2</v>
      </c>
      <c r="H478" s="287">
        <f t="shared" si="77"/>
        <v>9.1635329918886704E-2</v>
      </c>
      <c r="I478" s="4" t="b">
        <f t="shared" si="78"/>
        <v>0</v>
      </c>
      <c r="J478" s="4" t="b">
        <f t="shared" si="79"/>
        <v>0</v>
      </c>
      <c r="K478" s="26">
        <f t="shared" si="80"/>
        <v>0</v>
      </c>
      <c r="L478" s="4">
        <f t="shared" si="81"/>
        <v>0</v>
      </c>
      <c r="M478" s="26" t="str">
        <f t="shared" si="82"/>
        <v/>
      </c>
      <c r="N478" s="288">
        <v>0</v>
      </c>
      <c r="O478" s="4">
        <v>0</v>
      </c>
      <c r="P478" s="75">
        <f t="shared" si="83"/>
        <v>0</v>
      </c>
      <c r="Q478" s="75">
        <f t="shared" si="84"/>
        <v>0</v>
      </c>
      <c r="R478" s="75">
        <f t="shared" si="85"/>
        <v>0</v>
      </c>
      <c r="S478" s="4">
        <v>0</v>
      </c>
      <c r="T478" s="4">
        <v>0</v>
      </c>
      <c r="U478" s="4">
        <f t="shared" si="86"/>
        <v>0</v>
      </c>
      <c r="V478" s="4">
        <v>0</v>
      </c>
      <c r="W478" s="49">
        <v>0</v>
      </c>
      <c r="X478" s="4">
        <v>2</v>
      </c>
      <c r="Y478" s="118" t="s">
        <v>24</v>
      </c>
      <c r="Z478" s="118" t="s">
        <v>31</v>
      </c>
      <c r="AA478" s="289">
        <v>0.125</v>
      </c>
      <c r="AB478" s="81" t="str">
        <f t="shared" si="87"/>
        <v>Eno-akg</v>
      </c>
    </row>
    <row r="479" spans="1:28" x14ac:dyDescent="0.3">
      <c r="A479" s="15" t="s">
        <v>106</v>
      </c>
      <c r="B479" s="265" t="s">
        <v>301</v>
      </c>
      <c r="C479" s="47">
        <v>-0.14254177876040999</v>
      </c>
      <c r="D479" s="47">
        <v>-0.13642659696527601</v>
      </c>
      <c r="E479" s="47">
        <v>-0.20072255480045101</v>
      </c>
      <c r="F479" s="47">
        <v>-9.1455671537143401E-2</v>
      </c>
      <c r="G479" s="47">
        <v>-9.1455671537143401E-2</v>
      </c>
      <c r="H479" s="287">
        <f t="shared" si="77"/>
        <v>9.1455671537143401E-2</v>
      </c>
      <c r="I479" s="4" t="b">
        <f t="shared" si="78"/>
        <v>0</v>
      </c>
      <c r="J479" s="4" t="b">
        <f t="shared" si="79"/>
        <v>0</v>
      </c>
      <c r="K479" s="26">
        <f t="shared" si="80"/>
        <v>0</v>
      </c>
      <c r="L479" s="4">
        <f t="shared" si="81"/>
        <v>0</v>
      </c>
      <c r="M479" s="26" t="str">
        <f t="shared" si="82"/>
        <v/>
      </c>
      <c r="N479" s="288">
        <v>0</v>
      </c>
      <c r="O479" s="4">
        <v>0</v>
      </c>
      <c r="P479" s="75">
        <f t="shared" si="83"/>
        <v>0</v>
      </c>
      <c r="Q479" s="75">
        <f t="shared" si="84"/>
        <v>0</v>
      </c>
      <c r="R479" s="75">
        <f t="shared" si="85"/>
        <v>0</v>
      </c>
      <c r="S479" s="4">
        <v>0</v>
      </c>
      <c r="T479" s="4">
        <v>0</v>
      </c>
      <c r="U479" s="4">
        <f t="shared" si="86"/>
        <v>0</v>
      </c>
      <c r="V479" s="4">
        <v>0</v>
      </c>
      <c r="W479" s="49">
        <v>0</v>
      </c>
      <c r="X479" s="4">
        <v>3</v>
      </c>
      <c r="Y479" s="118" t="s">
        <v>19</v>
      </c>
      <c r="Z479" s="118" t="s">
        <v>30</v>
      </c>
      <c r="AA479" s="289">
        <v>0.22137399999999999</v>
      </c>
      <c r="AB479" s="81" t="str">
        <f t="shared" si="87"/>
        <v>Acs-cystath</v>
      </c>
    </row>
    <row r="480" spans="1:28" x14ac:dyDescent="0.3">
      <c r="A480" s="15" t="s">
        <v>2</v>
      </c>
      <c r="B480" s="265" t="s">
        <v>220</v>
      </c>
      <c r="C480" s="47">
        <v>-0.38477955685594101</v>
      </c>
      <c r="D480" s="47">
        <v>-0.53835327685819601</v>
      </c>
      <c r="E480" s="47">
        <v>-0.74581745359639096</v>
      </c>
      <c r="F480" s="47">
        <v>-9.0756737017692907E-2</v>
      </c>
      <c r="G480" s="47">
        <v>-9.0756737017692907E-2</v>
      </c>
      <c r="H480" s="287">
        <f t="shared" si="77"/>
        <v>9.0756737017692907E-2</v>
      </c>
      <c r="I480" s="4" t="b">
        <f t="shared" si="78"/>
        <v>0</v>
      </c>
      <c r="J480" s="4" t="b">
        <f t="shared" si="79"/>
        <v>0</v>
      </c>
      <c r="K480" s="26">
        <f t="shared" si="80"/>
        <v>0</v>
      </c>
      <c r="L480" s="4">
        <f t="shared" si="81"/>
        <v>0</v>
      </c>
      <c r="M480" s="26" t="str">
        <f t="shared" si="82"/>
        <v/>
      </c>
      <c r="N480" s="288">
        <v>0</v>
      </c>
      <c r="O480" s="4">
        <v>0</v>
      </c>
      <c r="P480" s="75">
        <f t="shared" si="83"/>
        <v>0</v>
      </c>
      <c r="Q480" s="75">
        <f t="shared" si="84"/>
        <v>0</v>
      </c>
      <c r="R480" s="75">
        <f t="shared" si="85"/>
        <v>0</v>
      </c>
      <c r="S480" s="4">
        <v>0</v>
      </c>
      <c r="T480" s="4">
        <v>0</v>
      </c>
      <c r="U480" s="4">
        <f t="shared" si="86"/>
        <v>0</v>
      </c>
      <c r="V480" s="4">
        <v>0</v>
      </c>
      <c r="W480" s="49">
        <v>0</v>
      </c>
      <c r="X480" s="4">
        <v>2</v>
      </c>
      <c r="Y480" s="118" t="s">
        <v>20</v>
      </c>
      <c r="Z480" s="118" t="s">
        <v>30</v>
      </c>
      <c r="AA480" s="289">
        <v>0.33858300000000002</v>
      </c>
      <c r="AB480" s="81" t="str">
        <f t="shared" si="87"/>
        <v>PykA-prpp</v>
      </c>
    </row>
    <row r="481" spans="1:28" x14ac:dyDescent="0.3">
      <c r="A481" s="15" t="s">
        <v>92</v>
      </c>
      <c r="B481" s="265" t="s">
        <v>126</v>
      </c>
      <c r="C481" s="47">
        <v>-0.41219344311535999</v>
      </c>
      <c r="D481" s="47">
        <v>-0.49768311959731099</v>
      </c>
      <c r="E481" s="47">
        <v>-0.80554833714192497</v>
      </c>
      <c r="F481" s="47">
        <v>-9.0093702253324401E-2</v>
      </c>
      <c r="G481" s="47">
        <v>-9.0093702253324401E-2</v>
      </c>
      <c r="H481" s="287">
        <f t="shared" si="77"/>
        <v>9.0093702253324401E-2</v>
      </c>
      <c r="I481" s="4" t="b">
        <f t="shared" si="78"/>
        <v>0</v>
      </c>
      <c r="J481" s="4" t="b">
        <f t="shared" si="79"/>
        <v>0</v>
      </c>
      <c r="K481" s="26">
        <f t="shared" si="80"/>
        <v>0</v>
      </c>
      <c r="L481" s="4">
        <f t="shared" si="81"/>
        <v>0</v>
      </c>
      <c r="M481" s="26" t="str">
        <f t="shared" si="82"/>
        <v/>
      </c>
      <c r="N481" s="288">
        <v>0</v>
      </c>
      <c r="O481" s="4">
        <v>0</v>
      </c>
      <c r="P481" s="75">
        <f t="shared" si="83"/>
        <v>0</v>
      </c>
      <c r="Q481" s="75">
        <f t="shared" si="84"/>
        <v>0</v>
      </c>
      <c r="R481" s="75">
        <f t="shared" si="85"/>
        <v>0</v>
      </c>
      <c r="S481" s="4">
        <v>0</v>
      </c>
      <c r="T481" s="4">
        <v>0</v>
      </c>
      <c r="U481" s="4">
        <f t="shared" si="86"/>
        <v>0</v>
      </c>
      <c r="V481" s="4">
        <v>0</v>
      </c>
      <c r="W481" s="49">
        <v>0</v>
      </c>
      <c r="X481" s="4">
        <v>1</v>
      </c>
      <c r="Y481" s="118" t="s">
        <v>22</v>
      </c>
      <c r="Z481" s="118" t="s">
        <v>30</v>
      </c>
      <c r="AA481" s="289">
        <v>0.19047600000000001</v>
      </c>
      <c r="AB481" s="81" t="str">
        <f t="shared" si="87"/>
        <v>Ppc-f6p</v>
      </c>
    </row>
    <row r="482" spans="1:28" x14ac:dyDescent="0.3">
      <c r="A482" s="15" t="s">
        <v>15</v>
      </c>
      <c r="B482" s="265" t="s">
        <v>235</v>
      </c>
      <c r="C482" s="47">
        <v>-0.15203380415269299</v>
      </c>
      <c r="D482" s="47">
        <v>-0.12403130315293601</v>
      </c>
      <c r="E482" s="47">
        <v>-0.18120970239574399</v>
      </c>
      <c r="F482" s="47">
        <v>-9.0000168898732594E-2</v>
      </c>
      <c r="G482" s="47">
        <v>-9.0000168898732594E-2</v>
      </c>
      <c r="H482" s="287">
        <f t="shared" si="77"/>
        <v>9.0000168898732594E-2</v>
      </c>
      <c r="I482" s="4" t="b">
        <f t="shared" si="78"/>
        <v>0</v>
      </c>
      <c r="J482" s="4" t="b">
        <f t="shared" si="79"/>
        <v>0</v>
      </c>
      <c r="K482" s="26">
        <f t="shared" si="80"/>
        <v>0</v>
      </c>
      <c r="L482" s="4">
        <f t="shared" si="81"/>
        <v>0</v>
      </c>
      <c r="M482" s="26" t="str">
        <f t="shared" si="82"/>
        <v/>
      </c>
      <c r="N482" s="288">
        <v>0</v>
      </c>
      <c r="O482" s="4">
        <v>0</v>
      </c>
      <c r="P482" s="75">
        <f t="shared" si="83"/>
        <v>0</v>
      </c>
      <c r="Q482" s="75">
        <f t="shared" si="84"/>
        <v>0</v>
      </c>
      <c r="R482" s="75">
        <f t="shared" si="85"/>
        <v>0</v>
      </c>
      <c r="S482" s="4">
        <v>0</v>
      </c>
      <c r="T482" s="4">
        <v>0</v>
      </c>
      <c r="U482" s="4">
        <f t="shared" si="86"/>
        <v>0</v>
      </c>
      <c r="V482" s="4">
        <v>0</v>
      </c>
      <c r="W482" s="49">
        <v>0</v>
      </c>
      <c r="X482" s="4">
        <v>2</v>
      </c>
      <c r="Y482" s="118" t="s">
        <v>28</v>
      </c>
      <c r="Z482" s="118" t="s">
        <v>30</v>
      </c>
      <c r="AA482" s="289">
        <v>0.25</v>
      </c>
      <c r="AB482" s="81" t="str">
        <f t="shared" si="87"/>
        <v>PckA-ser</v>
      </c>
    </row>
    <row r="483" spans="1:28" x14ac:dyDescent="0.3">
      <c r="A483" s="15" t="s">
        <v>5</v>
      </c>
      <c r="B483" s="265" t="s">
        <v>218</v>
      </c>
      <c r="C483" s="47">
        <v>-0.16977640709533701</v>
      </c>
      <c r="D483" s="47">
        <v>-0.231544639672776</v>
      </c>
      <c r="E483" s="47">
        <v>-0.30940936220106602</v>
      </c>
      <c r="F483" s="47">
        <v>-8.9993465859800795E-2</v>
      </c>
      <c r="G483" s="47">
        <v>-8.9993465859800795E-2</v>
      </c>
      <c r="H483" s="287">
        <f t="shared" si="77"/>
        <v>8.9993465859800795E-2</v>
      </c>
      <c r="I483" s="4" t="b">
        <f t="shared" si="78"/>
        <v>0</v>
      </c>
      <c r="J483" s="4" t="b">
        <f t="shared" si="79"/>
        <v>0</v>
      </c>
      <c r="K483" s="26">
        <f t="shared" si="80"/>
        <v>0</v>
      </c>
      <c r="L483" s="4">
        <f t="shared" si="81"/>
        <v>0</v>
      </c>
      <c r="M483" s="26" t="str">
        <f t="shared" si="82"/>
        <v/>
      </c>
      <c r="N483" s="288">
        <v>0</v>
      </c>
      <c r="O483" s="4">
        <v>0</v>
      </c>
      <c r="P483" s="75">
        <f t="shared" si="83"/>
        <v>0</v>
      </c>
      <c r="Q483" s="75">
        <f t="shared" si="84"/>
        <v>0</v>
      </c>
      <c r="R483" s="75">
        <f t="shared" si="85"/>
        <v>0</v>
      </c>
      <c r="S483" s="4">
        <v>0</v>
      </c>
      <c r="T483" s="4">
        <v>0</v>
      </c>
      <c r="U483" s="4">
        <f t="shared" si="86"/>
        <v>0</v>
      </c>
      <c r="V483" s="4">
        <v>0</v>
      </c>
      <c r="W483" s="49">
        <v>0</v>
      </c>
      <c r="X483" s="4">
        <v>3</v>
      </c>
      <c r="Y483" s="118" t="s">
        <v>23</v>
      </c>
      <c r="Z483" s="118" t="s">
        <v>30</v>
      </c>
      <c r="AA483" s="289">
        <v>0.42056100000000002</v>
      </c>
      <c r="AB483" s="81" t="str">
        <f t="shared" si="87"/>
        <v>AceB-cgmp</v>
      </c>
    </row>
    <row r="484" spans="1:28" x14ac:dyDescent="0.3">
      <c r="A484" s="15" t="s">
        <v>6</v>
      </c>
      <c r="B484" s="265" t="s">
        <v>85</v>
      </c>
      <c r="C484" s="47">
        <v>-0.2030654002624</v>
      </c>
      <c r="D484" s="47">
        <v>-0.20355436585138301</v>
      </c>
      <c r="E484" s="47">
        <v>-0.351652499324829</v>
      </c>
      <c r="F484" s="47">
        <v>-8.5348461788296401E-2</v>
      </c>
      <c r="G484" s="47">
        <v>-8.5348461788296401E-2</v>
      </c>
      <c r="H484" s="287">
        <f t="shared" si="77"/>
        <v>8.5348461788296401E-2</v>
      </c>
      <c r="I484" s="4" t="b">
        <f t="shared" si="78"/>
        <v>0</v>
      </c>
      <c r="J484" s="4" t="b">
        <f t="shared" si="79"/>
        <v>0</v>
      </c>
      <c r="K484" s="26">
        <f t="shared" si="80"/>
        <v>0</v>
      </c>
      <c r="L484" s="4">
        <f t="shared" si="81"/>
        <v>0</v>
      </c>
      <c r="M484" s="26" t="str">
        <f t="shared" si="82"/>
        <v/>
      </c>
      <c r="N484" s="288">
        <v>0</v>
      </c>
      <c r="O484" s="4">
        <v>0</v>
      </c>
      <c r="P484" s="75">
        <f t="shared" si="83"/>
        <v>0</v>
      </c>
      <c r="Q484" s="75">
        <f t="shared" si="84"/>
        <v>0</v>
      </c>
      <c r="R484" s="75">
        <f t="shared" si="85"/>
        <v>0</v>
      </c>
      <c r="S484" s="4">
        <v>0</v>
      </c>
      <c r="T484" s="4">
        <v>0</v>
      </c>
      <c r="U484" s="4">
        <f t="shared" si="86"/>
        <v>0</v>
      </c>
      <c r="V484" s="4">
        <v>0</v>
      </c>
      <c r="W484" s="49">
        <v>0</v>
      </c>
      <c r="X484" s="4">
        <v>3</v>
      </c>
      <c r="Y484" s="118" t="s">
        <v>23</v>
      </c>
      <c r="Z484" s="118" t="s">
        <v>30</v>
      </c>
      <c r="AA484" s="289">
        <v>0.57370500000000002</v>
      </c>
      <c r="AB484" s="81" t="str">
        <f t="shared" si="87"/>
        <v>GltA-adp</v>
      </c>
    </row>
    <row r="485" spans="1:28" x14ac:dyDescent="0.3">
      <c r="A485" s="15" t="s">
        <v>5</v>
      </c>
      <c r="B485" s="265" t="s">
        <v>237</v>
      </c>
      <c r="C485" s="47">
        <v>-0.103119680259791</v>
      </c>
      <c r="D485" s="47">
        <v>-0.10351847906849</v>
      </c>
      <c r="E485" s="47">
        <v>-0.123460556191615</v>
      </c>
      <c r="F485" s="47">
        <v>-8.5255066445684202E-2</v>
      </c>
      <c r="G485" s="47">
        <v>-8.5255066445684202E-2</v>
      </c>
      <c r="H485" s="287">
        <f t="shared" si="77"/>
        <v>8.5255066445684202E-2</v>
      </c>
      <c r="I485" s="4" t="b">
        <f t="shared" si="78"/>
        <v>0</v>
      </c>
      <c r="J485" s="4" t="b">
        <f t="shared" si="79"/>
        <v>0</v>
      </c>
      <c r="K485" s="26">
        <f t="shared" si="80"/>
        <v>0</v>
      </c>
      <c r="L485" s="4">
        <f t="shared" si="81"/>
        <v>0</v>
      </c>
      <c r="M485" s="26" t="str">
        <f t="shared" si="82"/>
        <v/>
      </c>
      <c r="N485" s="288">
        <v>0</v>
      </c>
      <c r="O485" s="4">
        <v>0</v>
      </c>
      <c r="P485" s="75">
        <f t="shared" si="83"/>
        <v>0</v>
      </c>
      <c r="Q485" s="75">
        <f t="shared" si="84"/>
        <v>0</v>
      </c>
      <c r="R485" s="75">
        <f t="shared" si="85"/>
        <v>0</v>
      </c>
      <c r="S485" s="4">
        <v>0</v>
      </c>
      <c r="T485" s="4">
        <v>0</v>
      </c>
      <c r="U485" s="4">
        <f t="shared" si="86"/>
        <v>0</v>
      </c>
      <c r="V485" s="4">
        <v>0</v>
      </c>
      <c r="W485" s="49">
        <v>0</v>
      </c>
      <c r="X485" s="4">
        <v>3</v>
      </c>
      <c r="Y485" s="118" t="s">
        <v>23</v>
      </c>
      <c r="Z485" s="118" t="s">
        <v>30</v>
      </c>
      <c r="AA485" s="289">
        <v>0.33333299999999999</v>
      </c>
      <c r="AB485" s="81" t="str">
        <f t="shared" si="87"/>
        <v>AceB-met</v>
      </c>
    </row>
    <row r="486" spans="1:28" x14ac:dyDescent="0.3">
      <c r="A486" s="15" t="s">
        <v>12</v>
      </c>
      <c r="B486" s="265" t="s">
        <v>293</v>
      </c>
      <c r="C486" s="47">
        <v>-0.17312766125198301</v>
      </c>
      <c r="D486" s="47">
        <v>-0.134515266107891</v>
      </c>
      <c r="E486" s="47">
        <v>-0.25425097961760701</v>
      </c>
      <c r="F486" s="47">
        <v>-8.5097060579497202E-2</v>
      </c>
      <c r="G486" s="47">
        <v>-8.5097060579497202E-2</v>
      </c>
      <c r="H486" s="287">
        <f t="shared" si="77"/>
        <v>8.5097060579497202E-2</v>
      </c>
      <c r="I486" s="4" t="b">
        <f t="shared" si="78"/>
        <v>0</v>
      </c>
      <c r="J486" s="4" t="b">
        <f t="shared" si="79"/>
        <v>0</v>
      </c>
      <c r="K486" s="26">
        <f t="shared" si="80"/>
        <v>0</v>
      </c>
      <c r="L486" s="4">
        <f t="shared" si="81"/>
        <v>0</v>
      </c>
      <c r="M486" s="26" t="str">
        <f t="shared" si="82"/>
        <v/>
      </c>
      <c r="N486" s="288">
        <v>0</v>
      </c>
      <c r="O486" s="4">
        <v>0</v>
      </c>
      <c r="P486" s="75">
        <f t="shared" si="83"/>
        <v>0</v>
      </c>
      <c r="Q486" s="75">
        <f t="shared" si="84"/>
        <v>0</v>
      </c>
      <c r="R486" s="75">
        <f t="shared" si="85"/>
        <v>0</v>
      </c>
      <c r="S486" s="4">
        <v>0</v>
      </c>
      <c r="T486" s="4">
        <v>0</v>
      </c>
      <c r="U486" s="4">
        <f t="shared" si="86"/>
        <v>0</v>
      </c>
      <c r="V486" s="4">
        <v>0</v>
      </c>
      <c r="W486" s="49">
        <v>0</v>
      </c>
      <c r="X486" s="4">
        <v>2</v>
      </c>
      <c r="Y486" s="118" t="s">
        <v>25</v>
      </c>
      <c r="Z486" s="118" t="s">
        <v>30</v>
      </c>
      <c r="AA486" s="289">
        <v>1.7857000000000001E-2</v>
      </c>
      <c r="AB486" s="81" t="str">
        <f t="shared" si="87"/>
        <v>Pta-hser</v>
      </c>
    </row>
    <row r="487" spans="1:28" x14ac:dyDescent="0.3">
      <c r="A487" s="15" t="s">
        <v>14</v>
      </c>
      <c r="B487" s="265" t="s">
        <v>100</v>
      </c>
      <c r="C487" s="47">
        <v>-0.233672151900534</v>
      </c>
      <c r="D487" s="47">
        <v>-0.21100710675993201</v>
      </c>
      <c r="E487" s="47">
        <v>-0.40116175712195501</v>
      </c>
      <c r="F487" s="47">
        <v>-8.3928222037044697E-2</v>
      </c>
      <c r="G487" s="47">
        <v>-8.3928222037044697E-2</v>
      </c>
      <c r="H487" s="287">
        <f t="shared" si="77"/>
        <v>8.3928222037044697E-2</v>
      </c>
      <c r="I487" s="4" t="b">
        <f t="shared" si="78"/>
        <v>0</v>
      </c>
      <c r="J487" s="4" t="b">
        <f t="shared" si="79"/>
        <v>0</v>
      </c>
      <c r="K487" s="26">
        <f t="shared" si="80"/>
        <v>0</v>
      </c>
      <c r="L487" s="4">
        <f t="shared" si="81"/>
        <v>0</v>
      </c>
      <c r="M487" s="26" t="str">
        <f t="shared" si="82"/>
        <v/>
      </c>
      <c r="N487" s="288">
        <v>0</v>
      </c>
      <c r="O487" s="4">
        <v>0</v>
      </c>
      <c r="P487" s="75">
        <f t="shared" si="83"/>
        <v>0</v>
      </c>
      <c r="Q487" s="75">
        <f t="shared" si="84"/>
        <v>0</v>
      </c>
      <c r="R487" s="75">
        <f t="shared" si="85"/>
        <v>0</v>
      </c>
      <c r="S487" s="4">
        <v>0</v>
      </c>
      <c r="T487" s="4">
        <v>0</v>
      </c>
      <c r="U487" s="4">
        <f t="shared" si="86"/>
        <v>0</v>
      </c>
      <c r="V487" s="4">
        <v>0</v>
      </c>
      <c r="W487" s="49">
        <v>0</v>
      </c>
      <c r="X487" s="4">
        <v>3</v>
      </c>
      <c r="Y487" s="118" t="s">
        <v>27</v>
      </c>
      <c r="Z487" s="118" t="s">
        <v>30</v>
      </c>
      <c r="AA487" s="289">
        <v>0.57370500000000002</v>
      </c>
      <c r="AB487" s="81" t="str">
        <f t="shared" si="87"/>
        <v>PfkA-coa</v>
      </c>
    </row>
    <row r="488" spans="1:28" x14ac:dyDescent="0.3">
      <c r="A488" s="15" t="s">
        <v>130</v>
      </c>
      <c r="B488" s="265" t="s">
        <v>273</v>
      </c>
      <c r="C488" s="47">
        <v>-0.102918303675921</v>
      </c>
      <c r="D488" s="47">
        <v>-0.10777203910824</v>
      </c>
      <c r="E488" s="47">
        <v>-0.130665466207078</v>
      </c>
      <c r="F488" s="47">
        <v>-8.35803301373364E-2</v>
      </c>
      <c r="G488" s="47">
        <v>-8.35803301373364E-2</v>
      </c>
      <c r="H488" s="287">
        <f t="shared" si="77"/>
        <v>8.35803301373364E-2</v>
      </c>
      <c r="I488" s="4" t="b">
        <f t="shared" si="78"/>
        <v>0</v>
      </c>
      <c r="J488" s="4" t="b">
        <f t="shared" si="79"/>
        <v>0</v>
      </c>
      <c r="K488" s="26">
        <f t="shared" si="80"/>
        <v>0</v>
      </c>
      <c r="L488" s="4">
        <f t="shared" si="81"/>
        <v>0</v>
      </c>
      <c r="M488" s="26" t="str">
        <f t="shared" si="82"/>
        <v/>
      </c>
      <c r="N488" s="288">
        <v>0</v>
      </c>
      <c r="O488" s="4">
        <v>0</v>
      </c>
      <c r="P488" s="75">
        <f t="shared" si="83"/>
        <v>0</v>
      </c>
      <c r="Q488" s="75">
        <f t="shared" si="84"/>
        <v>0</v>
      </c>
      <c r="R488" s="75">
        <f t="shared" si="85"/>
        <v>0</v>
      </c>
      <c r="S488" s="4">
        <v>0</v>
      </c>
      <c r="T488" s="4">
        <v>0</v>
      </c>
      <c r="U488" s="4">
        <f t="shared" si="86"/>
        <v>0</v>
      </c>
      <c r="V488" s="4">
        <v>0</v>
      </c>
      <c r="W488" s="49">
        <v>0</v>
      </c>
      <c r="X488" s="4">
        <v>1</v>
      </c>
      <c r="Y488" s="118" t="s">
        <v>22</v>
      </c>
      <c r="Z488" s="118" t="s">
        <v>30</v>
      </c>
      <c r="AA488" s="289">
        <v>0.205674</v>
      </c>
      <c r="AB488" s="81" t="str">
        <f t="shared" si="87"/>
        <v>Icd-glyc</v>
      </c>
    </row>
    <row r="489" spans="1:28" x14ac:dyDescent="0.3">
      <c r="A489" s="15" t="s">
        <v>12</v>
      </c>
      <c r="B489" s="265" t="s">
        <v>123</v>
      </c>
      <c r="C489" s="47">
        <v>-0.106198434999091</v>
      </c>
      <c r="D489" s="47">
        <v>-0.103150316188956</v>
      </c>
      <c r="E489" s="47">
        <v>-0.128241297151787</v>
      </c>
      <c r="F489" s="47">
        <v>-8.2849820832100005E-2</v>
      </c>
      <c r="G489" s="47">
        <v>-8.2849820832100005E-2</v>
      </c>
      <c r="H489" s="287">
        <f t="shared" si="77"/>
        <v>8.2849820832100005E-2</v>
      </c>
      <c r="I489" s="4" t="b">
        <f t="shared" si="78"/>
        <v>0</v>
      </c>
      <c r="J489" s="4" t="b">
        <f t="shared" si="79"/>
        <v>0</v>
      </c>
      <c r="K489" s="26">
        <f t="shared" si="80"/>
        <v>0</v>
      </c>
      <c r="L489" s="4">
        <f t="shared" si="81"/>
        <v>0</v>
      </c>
      <c r="M489" s="26" t="str">
        <f t="shared" si="82"/>
        <v/>
      </c>
      <c r="N489" s="288">
        <v>0</v>
      </c>
      <c r="O489" s="4">
        <v>0</v>
      </c>
      <c r="P489" s="75">
        <f t="shared" si="83"/>
        <v>0</v>
      </c>
      <c r="Q489" s="75">
        <f t="shared" si="84"/>
        <v>0</v>
      </c>
      <c r="R489" s="75">
        <f t="shared" si="85"/>
        <v>0</v>
      </c>
      <c r="S489" s="4">
        <v>0</v>
      </c>
      <c r="T489" s="4">
        <v>0</v>
      </c>
      <c r="U489" s="4">
        <f t="shared" si="86"/>
        <v>0</v>
      </c>
      <c r="V489" s="4">
        <v>-1</v>
      </c>
      <c r="W489" s="49">
        <v>0</v>
      </c>
      <c r="X489" s="4">
        <v>2</v>
      </c>
      <c r="Y489" s="118" t="s">
        <v>25</v>
      </c>
      <c r="Z489" s="118" t="s">
        <v>30</v>
      </c>
      <c r="AA489" s="289">
        <v>1.7857000000000001E-2</v>
      </c>
      <c r="AB489" s="81" t="str">
        <f t="shared" si="87"/>
        <v>Pta-succ</v>
      </c>
    </row>
    <row r="490" spans="1:28" x14ac:dyDescent="0.3">
      <c r="A490" s="15" t="s">
        <v>6</v>
      </c>
      <c r="B490" s="265" t="s">
        <v>208</v>
      </c>
      <c r="C490" s="47">
        <v>-0.21009878253893399</v>
      </c>
      <c r="D490" s="47">
        <v>-0.198798744637074</v>
      </c>
      <c r="E490" s="47">
        <v>-0.31062947351908698</v>
      </c>
      <c r="F490" s="47">
        <v>-8.2169741391157902E-2</v>
      </c>
      <c r="G490" s="47">
        <v>-8.2169741391157902E-2</v>
      </c>
      <c r="H490" s="287">
        <f t="shared" si="77"/>
        <v>8.2169741391157902E-2</v>
      </c>
      <c r="I490" s="4" t="b">
        <f t="shared" si="78"/>
        <v>0</v>
      </c>
      <c r="J490" s="4" t="b">
        <f t="shared" si="79"/>
        <v>0</v>
      </c>
      <c r="K490" s="26">
        <f t="shared" si="80"/>
        <v>0</v>
      </c>
      <c r="L490" s="4">
        <f t="shared" si="81"/>
        <v>0</v>
      </c>
      <c r="M490" s="26" t="str">
        <f t="shared" si="82"/>
        <v/>
      </c>
      <c r="N490" s="288">
        <v>0</v>
      </c>
      <c r="O490" s="4">
        <v>0</v>
      </c>
      <c r="P490" s="75">
        <f t="shared" si="83"/>
        <v>0</v>
      </c>
      <c r="Q490" s="75">
        <f t="shared" si="84"/>
        <v>0</v>
      </c>
      <c r="R490" s="75">
        <f t="shared" si="85"/>
        <v>0</v>
      </c>
      <c r="S490" s="4">
        <v>0</v>
      </c>
      <c r="T490" s="4">
        <v>0</v>
      </c>
      <c r="U490" s="4">
        <f t="shared" si="86"/>
        <v>0</v>
      </c>
      <c r="V490" s="4">
        <v>0</v>
      </c>
      <c r="W490" s="49">
        <v>0</v>
      </c>
      <c r="X490" s="4">
        <v>3</v>
      </c>
      <c r="Y490" s="118" t="s">
        <v>23</v>
      </c>
      <c r="Z490" s="118" t="s">
        <v>30</v>
      </c>
      <c r="AA490" s="289">
        <v>0.32352900000000001</v>
      </c>
      <c r="AB490" s="81" t="str">
        <f t="shared" si="87"/>
        <v>GltA-ump</v>
      </c>
    </row>
    <row r="491" spans="1:28" x14ac:dyDescent="0.3">
      <c r="A491" s="15" t="s">
        <v>15</v>
      </c>
      <c r="B491" s="265" t="s">
        <v>175</v>
      </c>
      <c r="C491" s="47">
        <v>-0.34439258879895202</v>
      </c>
      <c r="D491" s="47">
        <v>-0.14593354300168099</v>
      </c>
      <c r="E491" s="47">
        <v>-0.67352991487701697</v>
      </c>
      <c r="F491" s="47">
        <v>-8.1725252387014197E-2</v>
      </c>
      <c r="G491" s="47">
        <v>-8.1725252387014197E-2</v>
      </c>
      <c r="H491" s="287">
        <f t="shared" si="77"/>
        <v>8.1725252387014197E-2</v>
      </c>
      <c r="I491" s="4" t="b">
        <f t="shared" si="78"/>
        <v>0</v>
      </c>
      <c r="J491" s="4" t="b">
        <f t="shared" si="79"/>
        <v>0</v>
      </c>
      <c r="K491" s="26">
        <f t="shared" si="80"/>
        <v>0</v>
      </c>
      <c r="L491" s="4">
        <f t="shared" si="81"/>
        <v>0</v>
      </c>
      <c r="M491" s="26" t="str">
        <f t="shared" si="82"/>
        <v/>
      </c>
      <c r="N491" s="288">
        <v>0</v>
      </c>
      <c r="O491" s="4">
        <v>0</v>
      </c>
      <c r="P491" s="75">
        <f t="shared" si="83"/>
        <v>0</v>
      </c>
      <c r="Q491" s="75">
        <f t="shared" si="84"/>
        <v>0</v>
      </c>
      <c r="R491" s="75">
        <f t="shared" si="85"/>
        <v>0</v>
      </c>
      <c r="S491" s="4">
        <v>0</v>
      </c>
      <c r="T491" s="4">
        <v>0</v>
      </c>
      <c r="U491" s="4">
        <f t="shared" si="86"/>
        <v>0</v>
      </c>
      <c r="V491" s="4">
        <v>0</v>
      </c>
      <c r="W491" s="49">
        <v>0</v>
      </c>
      <c r="X491" s="4">
        <v>2</v>
      </c>
      <c r="Y491" s="118" t="s">
        <v>28</v>
      </c>
      <c r="Z491" s="118" t="s">
        <v>30</v>
      </c>
      <c r="AA491" s="289">
        <v>0.42857099999999998</v>
      </c>
      <c r="AB491" s="81" t="str">
        <f t="shared" si="87"/>
        <v>PckA-r5p</v>
      </c>
    </row>
    <row r="492" spans="1:28" x14ac:dyDescent="0.3">
      <c r="A492" s="15" t="s">
        <v>12</v>
      </c>
      <c r="B492" s="265" t="s">
        <v>233</v>
      </c>
      <c r="C492" s="47">
        <v>-9.4887450252033906E-2</v>
      </c>
      <c r="D492" s="47">
        <v>-9.0504553104418697E-2</v>
      </c>
      <c r="E492" s="47">
        <v>-0.101381142355025</v>
      </c>
      <c r="F492" s="47">
        <v>-8.0477967674123393E-2</v>
      </c>
      <c r="G492" s="47">
        <v>-8.0477967674123393E-2</v>
      </c>
      <c r="H492" s="287">
        <f t="shared" si="77"/>
        <v>8.0477967674123393E-2</v>
      </c>
      <c r="I492" s="4" t="b">
        <f t="shared" si="78"/>
        <v>0</v>
      </c>
      <c r="J492" s="4" t="b">
        <f t="shared" si="79"/>
        <v>0</v>
      </c>
      <c r="K492" s="26">
        <f t="shared" si="80"/>
        <v>0</v>
      </c>
      <c r="L492" s="4">
        <f t="shared" si="81"/>
        <v>0</v>
      </c>
      <c r="M492" s="26" t="str">
        <f t="shared" si="82"/>
        <v/>
      </c>
      <c r="N492" s="288">
        <v>0</v>
      </c>
      <c r="O492" s="4">
        <v>0</v>
      </c>
      <c r="P492" s="75">
        <f t="shared" si="83"/>
        <v>0</v>
      </c>
      <c r="Q492" s="75">
        <f t="shared" si="84"/>
        <v>0</v>
      </c>
      <c r="R492" s="75">
        <f t="shared" si="85"/>
        <v>0</v>
      </c>
      <c r="S492" s="4">
        <v>0</v>
      </c>
      <c r="T492" s="4">
        <v>0</v>
      </c>
      <c r="U492" s="4">
        <f t="shared" si="86"/>
        <v>0</v>
      </c>
      <c r="V492" s="4">
        <v>0</v>
      </c>
      <c r="W492" s="49">
        <v>0</v>
      </c>
      <c r="X492" s="4">
        <v>2</v>
      </c>
      <c r="Y492" s="118" t="s">
        <v>25</v>
      </c>
      <c r="Z492" s="118" t="s">
        <v>30</v>
      </c>
      <c r="AA492" s="289">
        <v>0</v>
      </c>
      <c r="AB492" s="81" t="str">
        <f t="shared" si="87"/>
        <v>Pta-gly</v>
      </c>
    </row>
    <row r="493" spans="1:28" x14ac:dyDescent="0.3">
      <c r="A493" s="15" t="s">
        <v>106</v>
      </c>
      <c r="B493" s="265" t="s">
        <v>182</v>
      </c>
      <c r="C493" s="47">
        <v>-0.117360735504349</v>
      </c>
      <c r="D493" s="47">
        <v>-0.114395950166772</v>
      </c>
      <c r="E493" s="47">
        <v>-0.13266301767650901</v>
      </c>
      <c r="F493" s="47">
        <v>-7.9357609985129807E-2</v>
      </c>
      <c r="G493" s="47">
        <v>-7.9357609985129807E-2</v>
      </c>
      <c r="H493" s="287">
        <f t="shared" si="77"/>
        <v>7.9357609985129807E-2</v>
      </c>
      <c r="I493" s="4" t="b">
        <f t="shared" si="78"/>
        <v>0</v>
      </c>
      <c r="J493" s="4" t="b">
        <f t="shared" si="79"/>
        <v>0</v>
      </c>
      <c r="K493" s="26">
        <f t="shared" si="80"/>
        <v>0</v>
      </c>
      <c r="L493" s="4">
        <f t="shared" si="81"/>
        <v>0</v>
      </c>
      <c r="M493" s="26" t="str">
        <f t="shared" si="82"/>
        <v/>
      </c>
      <c r="N493" s="288">
        <v>0</v>
      </c>
      <c r="O493" s="4">
        <v>0</v>
      </c>
      <c r="P493" s="75">
        <f t="shared" si="83"/>
        <v>0</v>
      </c>
      <c r="Q493" s="75">
        <f t="shared" si="84"/>
        <v>0</v>
      </c>
      <c r="R493" s="75">
        <f t="shared" si="85"/>
        <v>0</v>
      </c>
      <c r="S493" s="4">
        <v>0</v>
      </c>
      <c r="T493" s="4">
        <v>0</v>
      </c>
      <c r="U493" s="4">
        <f t="shared" si="86"/>
        <v>0</v>
      </c>
      <c r="V493" s="4">
        <v>0</v>
      </c>
      <c r="W493" s="49">
        <v>0</v>
      </c>
      <c r="X493" s="4">
        <v>3</v>
      </c>
      <c r="Y493" s="118" t="s">
        <v>19</v>
      </c>
      <c r="Z493" s="118" t="s">
        <v>30</v>
      </c>
      <c r="AA493" s="289">
        <v>0.23966899999999999</v>
      </c>
      <c r="AB493" s="81" t="str">
        <f t="shared" si="87"/>
        <v>Acs-cit</v>
      </c>
    </row>
    <row r="494" spans="1:28" x14ac:dyDescent="0.3">
      <c r="A494" s="15" t="s">
        <v>6</v>
      </c>
      <c r="B494" s="265" t="s">
        <v>177</v>
      </c>
      <c r="C494" s="47">
        <v>-0.16911246084109399</v>
      </c>
      <c r="D494" s="47">
        <v>-0.12605606008699499</v>
      </c>
      <c r="E494" s="47">
        <v>-0.24269506068986599</v>
      </c>
      <c r="F494" s="47">
        <v>-7.9240669717219797E-2</v>
      </c>
      <c r="G494" s="47">
        <v>-7.9240669717219797E-2</v>
      </c>
      <c r="H494" s="287">
        <f t="shared" si="77"/>
        <v>7.9240669717219797E-2</v>
      </c>
      <c r="I494" s="4" t="b">
        <f t="shared" si="78"/>
        <v>0</v>
      </c>
      <c r="J494" s="4" t="b">
        <f t="shared" si="79"/>
        <v>0</v>
      </c>
      <c r="K494" s="26">
        <f t="shared" si="80"/>
        <v>0</v>
      </c>
      <c r="L494" s="4">
        <f t="shared" si="81"/>
        <v>0</v>
      </c>
      <c r="M494" s="26" t="str">
        <f t="shared" si="82"/>
        <v/>
      </c>
      <c r="N494" s="288">
        <v>0</v>
      </c>
      <c r="O494" s="4">
        <v>0</v>
      </c>
      <c r="P494" s="75">
        <f t="shared" si="83"/>
        <v>0</v>
      </c>
      <c r="Q494" s="75">
        <f t="shared" si="84"/>
        <v>0</v>
      </c>
      <c r="R494" s="75">
        <f t="shared" si="85"/>
        <v>0</v>
      </c>
      <c r="S494" s="4">
        <v>0</v>
      </c>
      <c r="T494" s="4">
        <v>0</v>
      </c>
      <c r="U494" s="4">
        <f t="shared" si="86"/>
        <v>0</v>
      </c>
      <c r="V494" s="4">
        <v>0</v>
      </c>
      <c r="W494" s="49">
        <v>0</v>
      </c>
      <c r="X494" s="4">
        <v>3</v>
      </c>
      <c r="Y494" s="118" t="s">
        <v>23</v>
      </c>
      <c r="Z494" s="118" t="s">
        <v>30</v>
      </c>
      <c r="AA494" s="289">
        <v>0.17647099999999999</v>
      </c>
      <c r="AB494" s="81" t="str">
        <f t="shared" si="87"/>
        <v>GltA-e4p</v>
      </c>
    </row>
    <row r="495" spans="1:28" x14ac:dyDescent="0.3">
      <c r="A495" s="15" t="s">
        <v>10</v>
      </c>
      <c r="B495" s="265" t="s">
        <v>199</v>
      </c>
      <c r="C495" s="47">
        <v>-8.0647742974057204E-2</v>
      </c>
      <c r="D495" s="47">
        <v>-8.84681568999892E-2</v>
      </c>
      <c r="E495" s="47">
        <v>-9.1557440823229599E-2</v>
      </c>
      <c r="F495" s="47">
        <v>-7.8473630504328207E-2</v>
      </c>
      <c r="G495" s="47">
        <v>-7.8473630504328207E-2</v>
      </c>
      <c r="H495" s="287">
        <f t="shared" si="77"/>
        <v>7.8473630504328207E-2</v>
      </c>
      <c r="I495" s="4" t="b">
        <f t="shared" si="78"/>
        <v>0</v>
      </c>
      <c r="J495" s="4" t="b">
        <f t="shared" si="79"/>
        <v>0</v>
      </c>
      <c r="K495" s="26">
        <f t="shared" si="80"/>
        <v>0</v>
      </c>
      <c r="L495" s="4">
        <f t="shared" si="81"/>
        <v>0</v>
      </c>
      <c r="M495" s="26" t="str">
        <f t="shared" si="82"/>
        <v/>
      </c>
      <c r="N495" s="288">
        <v>0</v>
      </c>
      <c r="O495" s="4">
        <v>0</v>
      </c>
      <c r="P495" s="75">
        <f t="shared" si="83"/>
        <v>0</v>
      </c>
      <c r="Q495" s="75">
        <f t="shared" si="84"/>
        <v>0</v>
      </c>
      <c r="R495" s="75">
        <f t="shared" si="85"/>
        <v>0</v>
      </c>
      <c r="S495" s="4">
        <v>0</v>
      </c>
      <c r="T495" s="4">
        <v>0</v>
      </c>
      <c r="U495" s="4">
        <f t="shared" si="86"/>
        <v>0</v>
      </c>
      <c r="V495" s="4">
        <v>0</v>
      </c>
      <c r="W495" s="49">
        <v>0</v>
      </c>
      <c r="X495" s="4">
        <v>1</v>
      </c>
      <c r="Y495" s="118" t="s">
        <v>22</v>
      </c>
      <c r="Z495" s="118" t="s">
        <v>31</v>
      </c>
      <c r="AA495" s="289">
        <v>0.240506</v>
      </c>
      <c r="AB495" s="81" t="str">
        <f t="shared" si="87"/>
        <v>Eda-gtp</v>
      </c>
    </row>
    <row r="496" spans="1:28" x14ac:dyDescent="0.3">
      <c r="A496" s="15" t="s">
        <v>16</v>
      </c>
      <c r="B496" s="265" t="s">
        <v>208</v>
      </c>
      <c r="C496" s="47">
        <v>-0.120637299888277</v>
      </c>
      <c r="D496" s="47">
        <v>-0.12147985789700499</v>
      </c>
      <c r="E496" s="47">
        <v>-0.16359975732087201</v>
      </c>
      <c r="F496" s="47">
        <v>-7.8272926967231093E-2</v>
      </c>
      <c r="G496" s="47">
        <v>-7.8272926967231093E-2</v>
      </c>
      <c r="H496" s="287">
        <f t="shared" si="77"/>
        <v>7.8272926967231093E-2</v>
      </c>
      <c r="I496" s="4" t="b">
        <f t="shared" si="78"/>
        <v>0</v>
      </c>
      <c r="J496" s="4" t="b">
        <f t="shared" si="79"/>
        <v>0</v>
      </c>
      <c r="K496" s="26">
        <f t="shared" si="80"/>
        <v>0</v>
      </c>
      <c r="L496" s="4">
        <f t="shared" si="81"/>
        <v>0</v>
      </c>
      <c r="M496" s="26" t="str">
        <f t="shared" si="82"/>
        <v/>
      </c>
      <c r="N496" s="288">
        <v>0</v>
      </c>
      <c r="O496" s="4">
        <v>0</v>
      </c>
      <c r="P496" s="75">
        <f t="shared" si="83"/>
        <v>0</v>
      </c>
      <c r="Q496" s="75">
        <f t="shared" si="84"/>
        <v>0</v>
      </c>
      <c r="R496" s="75">
        <f t="shared" si="85"/>
        <v>0</v>
      </c>
      <c r="S496" s="4">
        <v>0</v>
      </c>
      <c r="T496" s="4">
        <v>0</v>
      </c>
      <c r="U496" s="4">
        <f t="shared" si="86"/>
        <v>0</v>
      </c>
      <c r="V496" s="4">
        <v>0</v>
      </c>
      <c r="W496" s="49">
        <v>0</v>
      </c>
      <c r="X496" s="4">
        <v>1</v>
      </c>
      <c r="Y496" s="118" t="s">
        <v>21</v>
      </c>
      <c r="Z496" s="118" t="s">
        <v>31</v>
      </c>
      <c r="AA496" s="289">
        <v>0.50793699999999997</v>
      </c>
      <c r="AB496" s="81" t="str">
        <f t="shared" si="87"/>
        <v>Fbp-ump</v>
      </c>
    </row>
    <row r="497" spans="1:28" x14ac:dyDescent="0.3">
      <c r="A497" s="15" t="s">
        <v>58</v>
      </c>
      <c r="B497" s="265" t="s">
        <v>163</v>
      </c>
      <c r="C497" s="47">
        <v>-0.25486461989312698</v>
      </c>
      <c r="D497" s="47">
        <v>-0.24101504800970999</v>
      </c>
      <c r="E497" s="47">
        <v>-0.40334968539288801</v>
      </c>
      <c r="F497" s="47">
        <v>-7.8009958109270805E-2</v>
      </c>
      <c r="G497" s="47">
        <v>-7.8009958109270805E-2</v>
      </c>
      <c r="H497" s="287">
        <f t="shared" si="77"/>
        <v>7.8009958109270805E-2</v>
      </c>
      <c r="I497" s="4" t="b">
        <f t="shared" si="78"/>
        <v>0</v>
      </c>
      <c r="J497" s="4" t="b">
        <f t="shared" si="79"/>
        <v>0</v>
      </c>
      <c r="K497" s="26">
        <f t="shared" si="80"/>
        <v>0</v>
      </c>
      <c r="L497" s="4">
        <f t="shared" si="81"/>
        <v>0</v>
      </c>
      <c r="M497" s="26" t="str">
        <f t="shared" si="82"/>
        <v/>
      </c>
      <c r="N497" s="288">
        <v>0</v>
      </c>
      <c r="O497" s="4">
        <v>0</v>
      </c>
      <c r="P497" s="75">
        <f t="shared" si="83"/>
        <v>0</v>
      </c>
      <c r="Q497" s="75">
        <f t="shared" si="84"/>
        <v>0</v>
      </c>
      <c r="R497" s="75">
        <f t="shared" si="85"/>
        <v>0</v>
      </c>
      <c r="S497" s="4">
        <v>0</v>
      </c>
      <c r="T497" s="4">
        <v>0</v>
      </c>
      <c r="U497" s="4">
        <f t="shared" si="86"/>
        <v>0</v>
      </c>
      <c r="V497" s="4">
        <v>0</v>
      </c>
      <c r="W497" s="49">
        <v>0</v>
      </c>
      <c r="X497" s="4">
        <v>3</v>
      </c>
      <c r="Y497" s="118" t="s">
        <v>19</v>
      </c>
      <c r="Z497" s="118" t="s">
        <v>30</v>
      </c>
      <c r="AA497" s="289">
        <v>0.48270200000000002</v>
      </c>
      <c r="AB497" s="81" t="str">
        <f t="shared" si="87"/>
        <v>Gnd-udpg</v>
      </c>
    </row>
    <row r="498" spans="1:28" x14ac:dyDescent="0.3">
      <c r="A498" s="15" t="s">
        <v>58</v>
      </c>
      <c r="B498" s="265" t="s">
        <v>229</v>
      </c>
      <c r="C498" s="47">
        <v>-0.228802906344442</v>
      </c>
      <c r="D498" s="47">
        <v>-0.15407130297838001</v>
      </c>
      <c r="E498" s="47">
        <v>-0.33814323760385201</v>
      </c>
      <c r="F498" s="47">
        <v>-7.7242998932460602E-2</v>
      </c>
      <c r="G498" s="47">
        <v>-7.7242998932460602E-2</v>
      </c>
      <c r="H498" s="287">
        <f t="shared" si="77"/>
        <v>7.7242998932460602E-2</v>
      </c>
      <c r="I498" s="4" t="b">
        <f t="shared" si="78"/>
        <v>0</v>
      </c>
      <c r="J498" s="4" t="b">
        <f t="shared" si="79"/>
        <v>0</v>
      </c>
      <c r="K498" s="26">
        <f t="shared" si="80"/>
        <v>0</v>
      </c>
      <c r="L498" s="4">
        <f t="shared" si="81"/>
        <v>0</v>
      </c>
      <c r="M498" s="26" t="str">
        <f t="shared" si="82"/>
        <v/>
      </c>
      <c r="N498" s="288">
        <v>0</v>
      </c>
      <c r="O498" s="4">
        <v>0</v>
      </c>
      <c r="P498" s="75">
        <f t="shared" si="83"/>
        <v>0</v>
      </c>
      <c r="Q498" s="75">
        <f t="shared" si="84"/>
        <v>0</v>
      </c>
      <c r="R498" s="75">
        <f t="shared" si="85"/>
        <v>0</v>
      </c>
      <c r="S498" s="4">
        <v>0</v>
      </c>
      <c r="T498" s="4">
        <v>0</v>
      </c>
      <c r="U498" s="4">
        <f t="shared" si="86"/>
        <v>0</v>
      </c>
      <c r="V498" s="4">
        <v>0</v>
      </c>
      <c r="W498" s="49">
        <v>0</v>
      </c>
      <c r="X498" s="4">
        <v>3</v>
      </c>
      <c r="Y498" s="118" t="s">
        <v>19</v>
      </c>
      <c r="Z498" s="118" t="s">
        <v>30</v>
      </c>
      <c r="AA498" s="289">
        <v>0.21621599999999999</v>
      </c>
      <c r="AB498" s="81" t="str">
        <f t="shared" si="87"/>
        <v>Gnd-panto</v>
      </c>
    </row>
    <row r="499" spans="1:28" x14ac:dyDescent="0.3">
      <c r="A499" s="15" t="s">
        <v>130</v>
      </c>
      <c r="B499" s="265" t="s">
        <v>239</v>
      </c>
      <c r="C499" s="47">
        <v>-0.10477902960497699</v>
      </c>
      <c r="D499" s="47">
        <v>-0.117055034688425</v>
      </c>
      <c r="E499" s="47">
        <v>-0.150458453160943</v>
      </c>
      <c r="F499" s="47">
        <v>-7.6977595313089203E-2</v>
      </c>
      <c r="G499" s="47">
        <v>-7.6977595313089203E-2</v>
      </c>
      <c r="H499" s="287">
        <f t="shared" si="77"/>
        <v>7.6977595313089203E-2</v>
      </c>
      <c r="I499" s="4" t="b">
        <f t="shared" si="78"/>
        <v>0</v>
      </c>
      <c r="J499" s="4" t="b">
        <f t="shared" si="79"/>
        <v>0</v>
      </c>
      <c r="K499" s="26">
        <f t="shared" si="80"/>
        <v>0</v>
      </c>
      <c r="L499" s="4">
        <f t="shared" si="81"/>
        <v>0</v>
      </c>
      <c r="M499" s="26" t="str">
        <f t="shared" si="82"/>
        <v/>
      </c>
      <c r="N499" s="288">
        <v>0</v>
      </c>
      <c r="O499" s="4">
        <v>0</v>
      </c>
      <c r="P499" s="75">
        <f t="shared" si="83"/>
        <v>0</v>
      </c>
      <c r="Q499" s="75">
        <f t="shared" si="84"/>
        <v>0</v>
      </c>
      <c r="R499" s="75">
        <f t="shared" si="85"/>
        <v>0</v>
      </c>
      <c r="S499" s="4">
        <v>0</v>
      </c>
      <c r="T499" s="4">
        <v>0</v>
      </c>
      <c r="U499" s="4">
        <f t="shared" si="86"/>
        <v>0</v>
      </c>
      <c r="V499" s="4">
        <v>1</v>
      </c>
      <c r="W499" s="49">
        <v>0</v>
      </c>
      <c r="X499" s="4">
        <v>1</v>
      </c>
      <c r="Y499" s="118" t="s">
        <v>22</v>
      </c>
      <c r="Z499" s="118" t="s">
        <v>30</v>
      </c>
      <c r="AA499" s="289">
        <v>0.538462</v>
      </c>
      <c r="AB499" s="81" t="str">
        <f t="shared" si="87"/>
        <v>Icd-asp</v>
      </c>
    </row>
    <row r="500" spans="1:28" x14ac:dyDescent="0.3">
      <c r="A500" s="15" t="s">
        <v>5</v>
      </c>
      <c r="B500" s="265" t="s">
        <v>229</v>
      </c>
      <c r="C500" s="47">
        <v>-0.256246405016676</v>
      </c>
      <c r="D500" s="47">
        <v>-0.14146461844455299</v>
      </c>
      <c r="E500" s="47">
        <v>-0.516894533061658</v>
      </c>
      <c r="F500" s="47">
        <v>-7.5877941286780798E-2</v>
      </c>
      <c r="G500" s="47">
        <v>-7.5877941286780798E-2</v>
      </c>
      <c r="H500" s="287">
        <f t="shared" si="77"/>
        <v>7.5877941286780798E-2</v>
      </c>
      <c r="I500" s="4" t="b">
        <f t="shared" si="78"/>
        <v>0</v>
      </c>
      <c r="J500" s="4" t="b">
        <f t="shared" si="79"/>
        <v>0</v>
      </c>
      <c r="K500" s="26">
        <f t="shared" si="80"/>
        <v>0</v>
      </c>
      <c r="L500" s="4">
        <f t="shared" si="81"/>
        <v>0</v>
      </c>
      <c r="M500" s="26" t="str">
        <f t="shared" si="82"/>
        <v/>
      </c>
      <c r="N500" s="288">
        <v>0</v>
      </c>
      <c r="O500" s="4">
        <v>0</v>
      </c>
      <c r="P500" s="75">
        <f t="shared" si="83"/>
        <v>0</v>
      </c>
      <c r="Q500" s="75">
        <f t="shared" si="84"/>
        <v>0</v>
      </c>
      <c r="R500" s="75">
        <f t="shared" si="85"/>
        <v>0</v>
      </c>
      <c r="S500" s="4">
        <v>0</v>
      </c>
      <c r="T500" s="4">
        <v>0</v>
      </c>
      <c r="U500" s="4">
        <f t="shared" si="86"/>
        <v>0</v>
      </c>
      <c r="V500" s="4">
        <v>0</v>
      </c>
      <c r="W500" s="49">
        <v>0</v>
      </c>
      <c r="X500" s="4">
        <v>3</v>
      </c>
      <c r="Y500" s="118" t="s">
        <v>23</v>
      </c>
      <c r="Z500" s="118" t="s">
        <v>30</v>
      </c>
      <c r="AA500" s="289">
        <v>0.21546999999999999</v>
      </c>
      <c r="AB500" s="81" t="str">
        <f t="shared" si="87"/>
        <v>AceB-panto</v>
      </c>
    </row>
    <row r="501" spans="1:28" x14ac:dyDescent="0.3">
      <c r="A501" s="15" t="s">
        <v>1</v>
      </c>
      <c r="B501" s="265" t="s">
        <v>233</v>
      </c>
      <c r="C501" s="47">
        <v>-0.16976913974050001</v>
      </c>
      <c r="D501" s="47">
        <v>-0.110743893775491</v>
      </c>
      <c r="E501" s="47">
        <v>-0.25413899983336302</v>
      </c>
      <c r="F501" s="47">
        <v>-7.5100201711894896E-2</v>
      </c>
      <c r="G501" s="47">
        <v>-7.5100201711894896E-2</v>
      </c>
      <c r="H501" s="287">
        <f t="shared" si="77"/>
        <v>7.5100201711894896E-2</v>
      </c>
      <c r="I501" s="4" t="b">
        <f t="shared" si="78"/>
        <v>0</v>
      </c>
      <c r="J501" s="4" t="b">
        <f t="shared" si="79"/>
        <v>0</v>
      </c>
      <c r="K501" s="26">
        <f t="shared" si="80"/>
        <v>0</v>
      </c>
      <c r="L501" s="4">
        <f t="shared" si="81"/>
        <v>0</v>
      </c>
      <c r="M501" s="26" t="str">
        <f t="shared" si="82"/>
        <v/>
      </c>
      <c r="N501" s="288">
        <v>0</v>
      </c>
      <c r="O501" s="4">
        <v>0</v>
      </c>
      <c r="P501" s="75">
        <f t="shared" si="83"/>
        <v>0</v>
      </c>
      <c r="Q501" s="75">
        <f t="shared" si="84"/>
        <v>0</v>
      </c>
      <c r="R501" s="75">
        <f t="shared" si="85"/>
        <v>0</v>
      </c>
      <c r="S501" s="4">
        <v>0</v>
      </c>
      <c r="T501" s="4">
        <v>0</v>
      </c>
      <c r="U501" s="4">
        <f t="shared" si="86"/>
        <v>0</v>
      </c>
      <c r="V501" s="4">
        <v>0</v>
      </c>
      <c r="W501" s="49">
        <v>0</v>
      </c>
      <c r="X501" s="4">
        <v>2</v>
      </c>
      <c r="Y501" s="118" t="s">
        <v>20</v>
      </c>
      <c r="Z501" s="118" t="s">
        <v>30</v>
      </c>
      <c r="AA501" s="289">
        <v>0.33333299999999999</v>
      </c>
      <c r="AB501" s="81" t="str">
        <f t="shared" si="87"/>
        <v>MaeA-gly</v>
      </c>
    </row>
    <row r="502" spans="1:28" x14ac:dyDescent="0.3">
      <c r="A502" s="15" t="s">
        <v>6</v>
      </c>
      <c r="B502" s="265" t="s">
        <v>202</v>
      </c>
      <c r="C502" s="47">
        <v>-0.17150845159929801</v>
      </c>
      <c r="D502" s="47">
        <v>-0.18559188655697101</v>
      </c>
      <c r="E502" s="47">
        <v>-0.276538628090161</v>
      </c>
      <c r="F502" s="47">
        <v>-7.4371378103379696E-2</v>
      </c>
      <c r="G502" s="47">
        <v>-7.4371378103379696E-2</v>
      </c>
      <c r="H502" s="287">
        <f t="shared" si="77"/>
        <v>7.4371378103379696E-2</v>
      </c>
      <c r="I502" s="4" t="b">
        <f t="shared" si="78"/>
        <v>0</v>
      </c>
      <c r="J502" s="4" t="b">
        <f t="shared" si="79"/>
        <v>0</v>
      </c>
      <c r="K502" s="26">
        <f t="shared" si="80"/>
        <v>0</v>
      </c>
      <c r="L502" s="4">
        <f t="shared" si="81"/>
        <v>0</v>
      </c>
      <c r="M502" s="26" t="str">
        <f t="shared" si="82"/>
        <v/>
      </c>
      <c r="N502" s="288">
        <v>0</v>
      </c>
      <c r="O502" s="4">
        <v>0</v>
      </c>
      <c r="P502" s="75">
        <f t="shared" si="83"/>
        <v>0</v>
      </c>
      <c r="Q502" s="75">
        <f t="shared" si="84"/>
        <v>0</v>
      </c>
      <c r="R502" s="75">
        <f t="shared" si="85"/>
        <v>0</v>
      </c>
      <c r="S502" s="4">
        <v>0</v>
      </c>
      <c r="T502" s="4">
        <v>0</v>
      </c>
      <c r="U502" s="4">
        <f t="shared" si="86"/>
        <v>0</v>
      </c>
      <c r="V502" s="4">
        <v>0</v>
      </c>
      <c r="W502" s="49">
        <v>0</v>
      </c>
      <c r="X502" s="4">
        <v>3</v>
      </c>
      <c r="Y502" s="118" t="s">
        <v>23</v>
      </c>
      <c r="Z502" s="118" t="s">
        <v>30</v>
      </c>
      <c r="AA502" s="289">
        <v>0.32596700000000001</v>
      </c>
      <c r="AB502" s="81" t="str">
        <f t="shared" si="87"/>
        <v>GltA-cmp</v>
      </c>
    </row>
    <row r="503" spans="1:28" x14ac:dyDescent="0.3">
      <c r="A503" s="15" t="s">
        <v>5</v>
      </c>
      <c r="B503" s="265" t="s">
        <v>165</v>
      </c>
      <c r="C503" s="47">
        <v>-0.18396497885301499</v>
      </c>
      <c r="D503" s="47">
        <v>-0.19099678454327601</v>
      </c>
      <c r="E503" s="47">
        <v>-0.36273886460719201</v>
      </c>
      <c r="F503" s="47">
        <v>-7.4365533939388898E-2</v>
      </c>
      <c r="G503" s="47">
        <v>-7.4365533939388898E-2</v>
      </c>
      <c r="H503" s="287">
        <f t="shared" si="77"/>
        <v>7.4365533939388898E-2</v>
      </c>
      <c r="I503" s="4" t="b">
        <f t="shared" si="78"/>
        <v>0</v>
      </c>
      <c r="J503" s="4" t="b">
        <f t="shared" si="79"/>
        <v>0</v>
      </c>
      <c r="K503" s="26">
        <f t="shared" si="80"/>
        <v>0</v>
      </c>
      <c r="L503" s="4">
        <f t="shared" si="81"/>
        <v>0</v>
      </c>
      <c r="M503" s="26" t="str">
        <f t="shared" si="82"/>
        <v/>
      </c>
      <c r="N503" s="288">
        <v>0</v>
      </c>
      <c r="O503" s="4">
        <v>0</v>
      </c>
      <c r="P503" s="75">
        <f t="shared" si="83"/>
        <v>0</v>
      </c>
      <c r="Q503" s="75">
        <f t="shared" si="84"/>
        <v>0</v>
      </c>
      <c r="R503" s="75">
        <f t="shared" si="85"/>
        <v>0</v>
      </c>
      <c r="S503" s="4">
        <v>0</v>
      </c>
      <c r="T503" s="4">
        <v>0</v>
      </c>
      <c r="U503" s="4">
        <f t="shared" si="86"/>
        <v>0</v>
      </c>
      <c r="V503" s="4">
        <v>0</v>
      </c>
      <c r="W503" s="49">
        <v>0</v>
      </c>
      <c r="X503" s="4">
        <v>3</v>
      </c>
      <c r="Y503" s="118" t="s">
        <v>23</v>
      </c>
      <c r="Z503" s="118" t="s">
        <v>30</v>
      </c>
      <c r="AA503" s="289">
        <v>0.27906999999999998</v>
      </c>
      <c r="AB503" s="81" t="str">
        <f t="shared" si="87"/>
        <v>AceB-bpg</v>
      </c>
    </row>
    <row r="504" spans="1:28" x14ac:dyDescent="0.3">
      <c r="A504" s="15" t="s">
        <v>1</v>
      </c>
      <c r="B504" s="265" t="s">
        <v>273</v>
      </c>
      <c r="C504" s="47">
        <v>-0.147861542070791</v>
      </c>
      <c r="D504" s="47">
        <v>-0.16952650359218999</v>
      </c>
      <c r="E504" s="47">
        <v>-0.19633693908829999</v>
      </c>
      <c r="F504" s="47">
        <v>-7.4318253103676804E-2</v>
      </c>
      <c r="G504" s="47">
        <v>-7.4318253103676804E-2</v>
      </c>
      <c r="H504" s="287">
        <f t="shared" si="77"/>
        <v>7.4318253103676804E-2</v>
      </c>
      <c r="I504" s="4" t="b">
        <f t="shared" si="78"/>
        <v>0</v>
      </c>
      <c r="J504" s="4" t="b">
        <f t="shared" si="79"/>
        <v>0</v>
      </c>
      <c r="K504" s="26">
        <f t="shared" si="80"/>
        <v>0</v>
      </c>
      <c r="L504" s="4">
        <f t="shared" si="81"/>
        <v>0</v>
      </c>
      <c r="M504" s="26" t="str">
        <f t="shared" si="82"/>
        <v/>
      </c>
      <c r="N504" s="288">
        <v>0</v>
      </c>
      <c r="O504" s="4">
        <v>0</v>
      </c>
      <c r="P504" s="75">
        <f t="shared" si="83"/>
        <v>0</v>
      </c>
      <c r="Q504" s="75">
        <f t="shared" si="84"/>
        <v>0</v>
      </c>
      <c r="R504" s="75">
        <f t="shared" si="85"/>
        <v>0</v>
      </c>
      <c r="S504" s="4">
        <v>0</v>
      </c>
      <c r="T504" s="4">
        <v>0</v>
      </c>
      <c r="U504" s="4">
        <f t="shared" si="86"/>
        <v>0</v>
      </c>
      <c r="V504" s="4">
        <v>0</v>
      </c>
      <c r="W504" s="49">
        <v>0</v>
      </c>
      <c r="X504" s="4">
        <v>2</v>
      </c>
      <c r="Y504" s="118" t="s">
        <v>20</v>
      </c>
      <c r="Z504" s="118" t="s">
        <v>30</v>
      </c>
      <c r="AA504" s="289">
        <v>0.18181800000000001</v>
      </c>
      <c r="AB504" s="81" t="str">
        <f t="shared" si="87"/>
        <v>MaeA-glyc</v>
      </c>
    </row>
    <row r="505" spans="1:28" x14ac:dyDescent="0.3">
      <c r="A505" s="15" t="s">
        <v>1</v>
      </c>
      <c r="B505" s="265" t="s">
        <v>235</v>
      </c>
      <c r="C505" s="47">
        <v>-0.22425445218126899</v>
      </c>
      <c r="D505" s="47">
        <v>-0.122823242220928</v>
      </c>
      <c r="E505" s="47">
        <v>-0.37145187225082599</v>
      </c>
      <c r="F505" s="47">
        <v>-7.3536304495458699E-2</v>
      </c>
      <c r="G505" s="47">
        <v>-7.3536304495458699E-2</v>
      </c>
      <c r="H505" s="287">
        <f t="shared" si="77"/>
        <v>7.3536304495458699E-2</v>
      </c>
      <c r="I505" s="4" t="b">
        <f t="shared" si="78"/>
        <v>0</v>
      </c>
      <c r="J505" s="4" t="b">
        <f t="shared" si="79"/>
        <v>0</v>
      </c>
      <c r="K505" s="26">
        <f t="shared" si="80"/>
        <v>0</v>
      </c>
      <c r="L505" s="4">
        <f t="shared" si="81"/>
        <v>0</v>
      </c>
      <c r="M505" s="26" t="str">
        <f t="shared" si="82"/>
        <v/>
      </c>
      <c r="N505" s="288">
        <v>0</v>
      </c>
      <c r="O505" s="4">
        <v>0</v>
      </c>
      <c r="P505" s="75">
        <f t="shared" si="83"/>
        <v>0</v>
      </c>
      <c r="Q505" s="75">
        <f t="shared" si="84"/>
        <v>0</v>
      </c>
      <c r="R505" s="75">
        <f t="shared" si="85"/>
        <v>0</v>
      </c>
      <c r="S505" s="4">
        <v>0</v>
      </c>
      <c r="T505" s="4">
        <v>0</v>
      </c>
      <c r="U505" s="4">
        <f t="shared" si="86"/>
        <v>0</v>
      </c>
      <c r="V505" s="4">
        <v>0</v>
      </c>
      <c r="W505" s="49">
        <v>0</v>
      </c>
      <c r="X505" s="4">
        <v>2</v>
      </c>
      <c r="Y505" s="118" t="s">
        <v>20</v>
      </c>
      <c r="Z505" s="118" t="s">
        <v>30</v>
      </c>
      <c r="AA505" s="289">
        <v>0.4</v>
      </c>
      <c r="AB505" s="81" t="str">
        <f t="shared" si="87"/>
        <v>MaeA-ser</v>
      </c>
    </row>
    <row r="506" spans="1:28" x14ac:dyDescent="0.3">
      <c r="A506" s="15" t="s">
        <v>3</v>
      </c>
      <c r="B506" s="265" t="s">
        <v>204</v>
      </c>
      <c r="C506" s="47">
        <v>-0.13810657041629401</v>
      </c>
      <c r="D506" s="47">
        <v>-0.11973862402968299</v>
      </c>
      <c r="E506" s="47">
        <v>-0.197175975585441</v>
      </c>
      <c r="F506" s="47">
        <v>-7.3370558421420304E-2</v>
      </c>
      <c r="G506" s="47">
        <v>-7.3370558421420304E-2</v>
      </c>
      <c r="H506" s="287">
        <f t="shared" si="77"/>
        <v>7.3370558421420304E-2</v>
      </c>
      <c r="I506" s="4" t="b">
        <f t="shared" si="78"/>
        <v>0</v>
      </c>
      <c r="J506" s="4" t="b">
        <f t="shared" si="79"/>
        <v>0</v>
      </c>
      <c r="K506" s="26">
        <f t="shared" si="80"/>
        <v>0</v>
      </c>
      <c r="L506" s="4">
        <f t="shared" si="81"/>
        <v>0</v>
      </c>
      <c r="M506" s="26" t="str">
        <f t="shared" si="82"/>
        <v/>
      </c>
      <c r="N506" s="288">
        <v>0</v>
      </c>
      <c r="O506" s="4">
        <v>0</v>
      </c>
      <c r="P506" s="75">
        <f t="shared" si="83"/>
        <v>0</v>
      </c>
      <c r="Q506" s="75">
        <f t="shared" si="84"/>
        <v>0</v>
      </c>
      <c r="R506" s="75">
        <f t="shared" si="85"/>
        <v>0</v>
      </c>
      <c r="S506" s="4">
        <v>0</v>
      </c>
      <c r="T506" s="4">
        <v>0</v>
      </c>
      <c r="U506" s="4">
        <f t="shared" si="86"/>
        <v>0</v>
      </c>
      <c r="V506" s="4">
        <v>0</v>
      </c>
      <c r="W506" s="49">
        <v>0</v>
      </c>
      <c r="X506" s="4">
        <v>1</v>
      </c>
      <c r="Y506" s="118" t="s">
        <v>21</v>
      </c>
      <c r="Z506" s="118" t="s">
        <v>31</v>
      </c>
      <c r="AA506" s="289">
        <v>0.36807800000000002</v>
      </c>
      <c r="AB506" s="81" t="str">
        <f t="shared" si="87"/>
        <v>Edd-cdp</v>
      </c>
    </row>
    <row r="507" spans="1:28" x14ac:dyDescent="0.3">
      <c r="A507" s="15" t="s">
        <v>7</v>
      </c>
      <c r="B507" s="265" t="s">
        <v>273</v>
      </c>
      <c r="C507" s="47">
        <v>-0.15740254718923499</v>
      </c>
      <c r="D507" s="47">
        <v>-0.15995481065379399</v>
      </c>
      <c r="E507" s="47">
        <v>-0.23016576476078901</v>
      </c>
      <c r="F507" s="47">
        <v>-7.2595846354998703E-2</v>
      </c>
      <c r="G507" s="47">
        <v>-7.2595846354998703E-2</v>
      </c>
      <c r="H507" s="287">
        <f t="shared" si="77"/>
        <v>7.2595846354998703E-2</v>
      </c>
      <c r="I507" s="4" t="b">
        <f t="shared" si="78"/>
        <v>0</v>
      </c>
      <c r="J507" s="4" t="b">
        <f t="shared" si="79"/>
        <v>0</v>
      </c>
      <c r="K507" s="26">
        <f t="shared" si="80"/>
        <v>0</v>
      </c>
      <c r="L507" s="4">
        <f t="shared" si="81"/>
        <v>0</v>
      </c>
      <c r="M507" s="26" t="str">
        <f t="shared" si="82"/>
        <v/>
      </c>
      <c r="N507" s="288">
        <v>0</v>
      </c>
      <c r="O507" s="4">
        <v>0</v>
      </c>
      <c r="P507" s="75">
        <f t="shared" si="83"/>
        <v>0</v>
      </c>
      <c r="Q507" s="75">
        <f t="shared" si="84"/>
        <v>0</v>
      </c>
      <c r="R507" s="75">
        <f t="shared" si="85"/>
        <v>0</v>
      </c>
      <c r="S507" s="4">
        <v>0</v>
      </c>
      <c r="T507" s="4">
        <v>0</v>
      </c>
      <c r="U507" s="4">
        <f t="shared" si="86"/>
        <v>0</v>
      </c>
      <c r="V507" s="4">
        <v>0</v>
      </c>
      <c r="W507" s="49">
        <v>0</v>
      </c>
      <c r="X507" s="4">
        <v>2</v>
      </c>
      <c r="Y507" s="118" t="s">
        <v>20</v>
      </c>
      <c r="Z507" s="118" t="s">
        <v>30</v>
      </c>
      <c r="AA507" s="289">
        <v>0</v>
      </c>
      <c r="AB507" s="81" t="str">
        <f t="shared" si="87"/>
        <v>PykF-glyc</v>
      </c>
    </row>
    <row r="508" spans="1:28" x14ac:dyDescent="0.3">
      <c r="A508" s="15" t="s">
        <v>3</v>
      </c>
      <c r="B508" s="265" t="s">
        <v>291</v>
      </c>
      <c r="C508" s="47">
        <v>-7.3506307375660496E-2</v>
      </c>
      <c r="D508" s="47">
        <v>-7.4333620043890505E-2</v>
      </c>
      <c r="E508" s="47">
        <v>-7.7403185118652601E-2</v>
      </c>
      <c r="F508" s="47">
        <v>-6.9741483410586003E-2</v>
      </c>
      <c r="G508" s="47">
        <v>-6.9741483410586003E-2</v>
      </c>
      <c r="H508" s="287">
        <f t="shared" si="77"/>
        <v>6.9741483410586003E-2</v>
      </c>
      <c r="I508" s="4" t="b">
        <f t="shared" si="78"/>
        <v>0</v>
      </c>
      <c r="J508" s="4" t="b">
        <f t="shared" si="79"/>
        <v>0</v>
      </c>
      <c r="K508" s="26">
        <f t="shared" si="80"/>
        <v>0</v>
      </c>
      <c r="L508" s="4">
        <f t="shared" si="81"/>
        <v>0</v>
      </c>
      <c r="M508" s="26" t="str">
        <f t="shared" si="82"/>
        <v/>
      </c>
      <c r="N508" s="288">
        <v>0</v>
      </c>
      <c r="O508" s="4">
        <v>0</v>
      </c>
      <c r="P508" s="75">
        <f t="shared" si="83"/>
        <v>0</v>
      </c>
      <c r="Q508" s="75">
        <f t="shared" si="84"/>
        <v>0</v>
      </c>
      <c r="R508" s="75">
        <f t="shared" si="85"/>
        <v>0</v>
      </c>
      <c r="S508" s="4">
        <v>0</v>
      </c>
      <c r="T508" s="4">
        <v>0</v>
      </c>
      <c r="U508" s="4">
        <f t="shared" si="86"/>
        <v>0</v>
      </c>
      <c r="V508" s="4">
        <v>0</v>
      </c>
      <c r="W508" s="49">
        <v>0</v>
      </c>
      <c r="X508" s="4">
        <v>1</v>
      </c>
      <c r="Y508" s="118" t="s">
        <v>21</v>
      </c>
      <c r="Z508" s="118" t="s">
        <v>31</v>
      </c>
      <c r="AA508" s="289">
        <v>0.31868099999999999</v>
      </c>
      <c r="AB508" s="81" t="str">
        <f t="shared" si="87"/>
        <v>Edd-leu</v>
      </c>
    </row>
    <row r="509" spans="1:28" x14ac:dyDescent="0.3">
      <c r="A509" s="15" t="s">
        <v>92</v>
      </c>
      <c r="B509" s="265" t="s">
        <v>225</v>
      </c>
      <c r="C509" s="47">
        <v>-0.139916314717632</v>
      </c>
      <c r="D509" s="47">
        <v>-0.122248045105984</v>
      </c>
      <c r="E509" s="47">
        <v>-0.20937273750100499</v>
      </c>
      <c r="F509" s="47">
        <v>-6.8695372011586903E-2</v>
      </c>
      <c r="G509" s="47">
        <v>-6.8695372011586903E-2</v>
      </c>
      <c r="H509" s="287">
        <f t="shared" si="77"/>
        <v>6.8695372011586903E-2</v>
      </c>
      <c r="I509" s="4" t="b">
        <f t="shared" si="78"/>
        <v>0</v>
      </c>
      <c r="J509" s="4" t="b">
        <f t="shared" si="79"/>
        <v>0</v>
      </c>
      <c r="K509" s="26">
        <f t="shared" si="80"/>
        <v>0</v>
      </c>
      <c r="L509" s="4">
        <f t="shared" si="81"/>
        <v>0</v>
      </c>
      <c r="M509" s="26" t="str">
        <f t="shared" si="82"/>
        <v/>
      </c>
      <c r="N509" s="288">
        <v>0</v>
      </c>
      <c r="O509" s="4">
        <v>0</v>
      </c>
      <c r="P509" s="75">
        <f t="shared" si="83"/>
        <v>0</v>
      </c>
      <c r="Q509" s="75">
        <f t="shared" si="84"/>
        <v>0</v>
      </c>
      <c r="R509" s="75">
        <f t="shared" si="85"/>
        <v>0</v>
      </c>
      <c r="S509" s="4">
        <v>0</v>
      </c>
      <c r="T509" s="4">
        <v>0</v>
      </c>
      <c r="U509" s="4">
        <f t="shared" si="86"/>
        <v>0</v>
      </c>
      <c r="V509" s="4">
        <v>0</v>
      </c>
      <c r="W509" s="49">
        <v>0</v>
      </c>
      <c r="X509" s="4">
        <v>1</v>
      </c>
      <c r="Y509" s="118" t="s">
        <v>22</v>
      </c>
      <c r="Z509" s="118" t="s">
        <v>30</v>
      </c>
      <c r="AA509" s="289">
        <v>0.19047600000000001</v>
      </c>
      <c r="AB509" s="81" t="str">
        <f t="shared" si="87"/>
        <v>Ppc-glca-6p</v>
      </c>
    </row>
    <row r="510" spans="1:28" x14ac:dyDescent="0.3">
      <c r="A510" s="15" t="s">
        <v>58</v>
      </c>
      <c r="B510" s="265" t="s">
        <v>208</v>
      </c>
      <c r="C510" s="47">
        <v>-0.21106264681224801</v>
      </c>
      <c r="D510" s="47">
        <v>-0.18494557516986199</v>
      </c>
      <c r="E510" s="47">
        <v>-0.26346321174151699</v>
      </c>
      <c r="F510" s="47">
        <v>-6.85353401548012E-2</v>
      </c>
      <c r="G510" s="47">
        <v>-6.85353401548012E-2</v>
      </c>
      <c r="H510" s="287">
        <f t="shared" si="77"/>
        <v>6.85353401548012E-2</v>
      </c>
      <c r="I510" s="4" t="b">
        <f t="shared" si="78"/>
        <v>0</v>
      </c>
      <c r="J510" s="4" t="b">
        <f t="shared" si="79"/>
        <v>0</v>
      </c>
      <c r="K510" s="26">
        <f t="shared" si="80"/>
        <v>0</v>
      </c>
      <c r="L510" s="4">
        <f t="shared" si="81"/>
        <v>0</v>
      </c>
      <c r="M510" s="26" t="str">
        <f t="shared" si="82"/>
        <v/>
      </c>
      <c r="N510" s="288">
        <v>0</v>
      </c>
      <c r="O510" s="4">
        <v>0</v>
      </c>
      <c r="P510" s="75">
        <f t="shared" si="83"/>
        <v>0</v>
      </c>
      <c r="Q510" s="75">
        <f t="shared" si="84"/>
        <v>0</v>
      </c>
      <c r="R510" s="75">
        <f t="shared" si="85"/>
        <v>0</v>
      </c>
      <c r="S510" s="4">
        <v>0</v>
      </c>
      <c r="T510" s="4">
        <v>0</v>
      </c>
      <c r="U510" s="4">
        <f t="shared" si="86"/>
        <v>0</v>
      </c>
      <c r="V510" s="4">
        <v>0</v>
      </c>
      <c r="W510" s="49">
        <v>0</v>
      </c>
      <c r="X510" s="4">
        <v>3</v>
      </c>
      <c r="Y510" s="118" t="s">
        <v>19</v>
      </c>
      <c r="Z510" s="118" t="s">
        <v>30</v>
      </c>
      <c r="AA510" s="289">
        <v>0.42857099999999998</v>
      </c>
      <c r="AB510" s="81" t="str">
        <f t="shared" si="87"/>
        <v>Gnd-ump</v>
      </c>
    </row>
    <row r="511" spans="1:28" x14ac:dyDescent="0.3">
      <c r="A511" s="15" t="s">
        <v>2</v>
      </c>
      <c r="B511" s="265" t="s">
        <v>216</v>
      </c>
      <c r="C511" s="47">
        <v>-0.11501588958442199</v>
      </c>
      <c r="D511" s="47">
        <v>-0.10208923854223401</v>
      </c>
      <c r="E511" s="47">
        <v>-0.15123515050644401</v>
      </c>
      <c r="F511" s="47">
        <v>-6.7071279404114906E-2</v>
      </c>
      <c r="G511" s="47">
        <v>-6.7071279404114906E-2</v>
      </c>
      <c r="H511" s="287">
        <f t="shared" si="77"/>
        <v>6.7071279404114906E-2</v>
      </c>
      <c r="I511" s="4" t="b">
        <f t="shared" si="78"/>
        <v>0</v>
      </c>
      <c r="J511" s="4" t="b">
        <f t="shared" si="79"/>
        <v>0</v>
      </c>
      <c r="K511" s="26">
        <f t="shared" si="80"/>
        <v>0</v>
      </c>
      <c r="L511" s="4">
        <f t="shared" si="81"/>
        <v>0</v>
      </c>
      <c r="M511" s="26" t="str">
        <f t="shared" si="82"/>
        <v/>
      </c>
      <c r="N511" s="288">
        <v>0</v>
      </c>
      <c r="O511" s="4">
        <v>0</v>
      </c>
      <c r="P511" s="75">
        <f t="shared" si="83"/>
        <v>0</v>
      </c>
      <c r="Q511" s="75">
        <f t="shared" si="84"/>
        <v>0</v>
      </c>
      <c r="R511" s="75">
        <f t="shared" si="85"/>
        <v>0</v>
      </c>
      <c r="S511" s="4">
        <v>0</v>
      </c>
      <c r="T511" s="4">
        <v>0</v>
      </c>
      <c r="U511" s="4">
        <f t="shared" si="86"/>
        <v>0</v>
      </c>
      <c r="V511" s="4">
        <v>0</v>
      </c>
      <c r="W511" s="49">
        <v>0</v>
      </c>
      <c r="X511" s="4">
        <v>2</v>
      </c>
      <c r="Y511" s="118" t="s">
        <v>20</v>
      </c>
      <c r="Z511" s="118" t="s">
        <v>30</v>
      </c>
      <c r="AA511" s="289">
        <v>0.78217800000000004</v>
      </c>
      <c r="AB511" s="81" t="str">
        <f t="shared" si="87"/>
        <v>PykA-camp</v>
      </c>
    </row>
    <row r="512" spans="1:28" x14ac:dyDescent="0.3">
      <c r="A512" s="15" t="s">
        <v>92</v>
      </c>
      <c r="B512" s="265" t="s">
        <v>273</v>
      </c>
      <c r="C512" s="47">
        <v>-7.2685855011867098E-2</v>
      </c>
      <c r="D512" s="47">
        <v>-7.3116337775104998E-2</v>
      </c>
      <c r="E512" s="47">
        <v>-7.9571359912404493E-2</v>
      </c>
      <c r="F512" s="47">
        <v>-6.5087964019170497E-2</v>
      </c>
      <c r="G512" s="47">
        <v>-6.5087964019170497E-2</v>
      </c>
      <c r="H512" s="287">
        <f t="shared" si="77"/>
        <v>6.5087964019170497E-2</v>
      </c>
      <c r="I512" s="4" t="b">
        <f t="shared" si="78"/>
        <v>0</v>
      </c>
      <c r="J512" s="4" t="b">
        <f t="shared" si="79"/>
        <v>0</v>
      </c>
      <c r="K512" s="26">
        <f t="shared" si="80"/>
        <v>0</v>
      </c>
      <c r="L512" s="4">
        <f t="shared" si="81"/>
        <v>0</v>
      </c>
      <c r="M512" s="26" t="str">
        <f t="shared" si="82"/>
        <v/>
      </c>
      <c r="N512" s="288">
        <v>0</v>
      </c>
      <c r="O512" s="4">
        <v>0</v>
      </c>
      <c r="P512" s="75">
        <f t="shared" si="83"/>
        <v>0</v>
      </c>
      <c r="Q512" s="75">
        <f t="shared" si="84"/>
        <v>0</v>
      </c>
      <c r="R512" s="75">
        <f t="shared" si="85"/>
        <v>0</v>
      </c>
      <c r="S512" s="4">
        <v>0</v>
      </c>
      <c r="T512" s="4">
        <v>0</v>
      </c>
      <c r="U512" s="4">
        <f t="shared" si="86"/>
        <v>0</v>
      </c>
      <c r="V512" s="4">
        <v>0</v>
      </c>
      <c r="W512" s="49">
        <v>0</v>
      </c>
      <c r="X512" s="4">
        <v>1</v>
      </c>
      <c r="Y512" s="118" t="s">
        <v>22</v>
      </c>
      <c r="Z512" s="118" t="s">
        <v>30</v>
      </c>
      <c r="AA512" s="289">
        <v>0</v>
      </c>
      <c r="AB512" s="81" t="str">
        <f t="shared" si="87"/>
        <v>Ppc-glyc</v>
      </c>
    </row>
    <row r="513" spans="1:28" x14ac:dyDescent="0.3">
      <c r="A513" s="15" t="s">
        <v>15</v>
      </c>
      <c r="B513" s="265" t="s">
        <v>264</v>
      </c>
      <c r="C513" s="47">
        <v>-0.35616296598701302</v>
      </c>
      <c r="D513" s="47">
        <v>-0.32645230358421001</v>
      </c>
      <c r="E513" s="47">
        <v>-0.66385680254076396</v>
      </c>
      <c r="F513" s="47">
        <v>-6.4088762696654394E-2</v>
      </c>
      <c r="G513" s="47">
        <v>-6.4088762696654394E-2</v>
      </c>
      <c r="H513" s="287">
        <f t="shared" si="77"/>
        <v>6.4088762696654394E-2</v>
      </c>
      <c r="I513" s="4" t="b">
        <f t="shared" si="78"/>
        <v>0</v>
      </c>
      <c r="J513" s="4" t="b">
        <f t="shared" si="79"/>
        <v>0</v>
      </c>
      <c r="K513" s="26">
        <f t="shared" si="80"/>
        <v>0</v>
      </c>
      <c r="L513" s="4">
        <f t="shared" si="81"/>
        <v>0</v>
      </c>
      <c r="M513" s="26" t="str">
        <f t="shared" si="82"/>
        <v/>
      </c>
      <c r="N513" s="288">
        <v>0</v>
      </c>
      <c r="O513" s="4">
        <v>0</v>
      </c>
      <c r="P513" s="75">
        <f t="shared" si="83"/>
        <v>0</v>
      </c>
      <c r="Q513" s="75">
        <f t="shared" si="84"/>
        <v>0</v>
      </c>
      <c r="R513" s="75">
        <f t="shared" si="85"/>
        <v>0</v>
      </c>
      <c r="S513" s="4">
        <v>0</v>
      </c>
      <c r="T513" s="4">
        <v>0</v>
      </c>
      <c r="U513" s="4">
        <f t="shared" si="86"/>
        <v>0</v>
      </c>
      <c r="V513" s="4">
        <v>0</v>
      </c>
      <c r="W513" s="49">
        <v>0</v>
      </c>
      <c r="X513" s="4">
        <v>2</v>
      </c>
      <c r="Y513" s="118" t="s">
        <v>28</v>
      </c>
      <c r="Z513" s="118" t="s">
        <v>30</v>
      </c>
      <c r="AA513" s="289">
        <v>0.64490899999999995</v>
      </c>
      <c r="AB513" s="81" t="str">
        <f t="shared" si="87"/>
        <v>PckA-dttp</v>
      </c>
    </row>
    <row r="514" spans="1:28" x14ac:dyDescent="0.3">
      <c r="A514" s="15" t="s">
        <v>5</v>
      </c>
      <c r="B514" s="265" t="s">
        <v>216</v>
      </c>
      <c r="C514" s="47">
        <v>-0.16015357573460601</v>
      </c>
      <c r="D514" s="47">
        <v>-0.20390276874021401</v>
      </c>
      <c r="E514" s="47">
        <v>-0.29206211863716902</v>
      </c>
      <c r="F514" s="47">
        <v>-6.3583831095240601E-2</v>
      </c>
      <c r="G514" s="47">
        <v>-6.3583831095240601E-2</v>
      </c>
      <c r="H514" s="287">
        <f t="shared" ref="H514:H577" si="88">ABS(G514)</f>
        <v>6.3583831095240601E-2</v>
      </c>
      <c r="I514" s="4" t="b">
        <f t="shared" ref="I514:I577" si="89">H514&gt;1.131</f>
        <v>0</v>
      </c>
      <c r="J514" s="4" t="b">
        <f t="shared" ref="J514:J577" si="90">H514&gt;(1.131/2)</f>
        <v>0</v>
      </c>
      <c r="K514" s="26">
        <f t="shared" ref="K514:K577" si="91">IF(AND(C514&lt;0,I514=TRUE),"inhibitor",IF(AND(C514&gt;0,I514=TRUE),"activator",))</f>
        <v>0</v>
      </c>
      <c r="L514" s="4">
        <f t="shared" ref="L514:L577" si="92">IF(AND(OR(K514="inhibitor",K514="activator"),H514&gt;2),"strong",)</f>
        <v>0</v>
      </c>
      <c r="M514" s="26" t="str">
        <f t="shared" ref="M514:M577" si="93">IF(AND(OR(K514="inhibitor",K514="activator"),AND(S514=0,T514=0,V514=0)),"novel",IF(OR(K514="inhibitor",K514="activator"),"known",""))</f>
        <v/>
      </c>
      <c r="N514" s="288">
        <v>0</v>
      </c>
      <c r="O514" s="4">
        <v>0</v>
      </c>
      <c r="P514" s="75">
        <f t="shared" ref="P514:P577" si="94">IF(OR(S514&lt;&gt;0,T514&lt;&gt;0,U514&lt;&gt;0),1,0)</f>
        <v>0</v>
      </c>
      <c r="Q514" s="75">
        <f t="shared" ref="Q514:Q577" si="95">IF(AND(S514&lt;&gt;0,T514=0),1,0)</f>
        <v>0</v>
      </c>
      <c r="R514" s="75">
        <f t="shared" ref="R514:R577" si="96">IF(AND(S514=0,T514&lt;&gt;0),1,0)</f>
        <v>0</v>
      </c>
      <c r="S514" s="4">
        <v>0</v>
      </c>
      <c r="T514" s="4">
        <v>0</v>
      </c>
      <c r="U514" s="4">
        <f t="shared" ref="U514:U577" si="97">IF(AND(S514&lt;&gt;0,T514&lt;&gt;0),1,0)</f>
        <v>0</v>
      </c>
      <c r="V514" s="4">
        <v>0</v>
      </c>
      <c r="W514" s="49">
        <v>0</v>
      </c>
      <c r="X514" s="4">
        <v>3</v>
      </c>
      <c r="Y514" s="118" t="s">
        <v>23</v>
      </c>
      <c r="Z514" s="118" t="s">
        <v>30</v>
      </c>
      <c r="AA514" s="289">
        <v>0.46198800000000001</v>
      </c>
      <c r="AB514" s="81" t="str">
        <f t="shared" si="87"/>
        <v>AceB-camp</v>
      </c>
    </row>
    <row r="515" spans="1:28" x14ac:dyDescent="0.3">
      <c r="A515" s="15" t="s">
        <v>15</v>
      </c>
      <c r="B515" s="265" t="s">
        <v>67</v>
      </c>
      <c r="C515" s="47">
        <v>-0.31459958956753198</v>
      </c>
      <c r="D515" s="47">
        <v>-0.19224183111336601</v>
      </c>
      <c r="E515" s="47">
        <v>-0.58862212594021301</v>
      </c>
      <c r="F515" s="47">
        <v>-6.2073936837101197E-2</v>
      </c>
      <c r="G515" s="47">
        <v>-6.2073936837101197E-2</v>
      </c>
      <c r="H515" s="287">
        <f t="shared" si="88"/>
        <v>6.2073936837101197E-2</v>
      </c>
      <c r="I515" s="4" t="b">
        <f t="shared" si="89"/>
        <v>0</v>
      </c>
      <c r="J515" s="4" t="b">
        <f t="shared" si="90"/>
        <v>0</v>
      </c>
      <c r="K515" s="26">
        <f t="shared" si="91"/>
        <v>0</v>
      </c>
      <c r="L515" s="4">
        <f t="shared" si="92"/>
        <v>0</v>
      </c>
      <c r="M515" s="26" t="str">
        <f t="shared" si="93"/>
        <v/>
      </c>
      <c r="N515" s="288">
        <v>0</v>
      </c>
      <c r="O515" s="4">
        <v>0</v>
      </c>
      <c r="P515" s="75">
        <f t="shared" si="94"/>
        <v>0</v>
      </c>
      <c r="Q515" s="75">
        <f t="shared" si="95"/>
        <v>0</v>
      </c>
      <c r="R515" s="75">
        <f t="shared" si="96"/>
        <v>0</v>
      </c>
      <c r="S515" s="4">
        <v>0</v>
      </c>
      <c r="T515" s="4">
        <v>0</v>
      </c>
      <c r="U515" s="4">
        <f t="shared" si="97"/>
        <v>0</v>
      </c>
      <c r="V515" s="4">
        <v>0</v>
      </c>
      <c r="W515" s="49">
        <v>0</v>
      </c>
      <c r="X515" s="4">
        <v>2</v>
      </c>
      <c r="Y515" s="118" t="s">
        <v>28</v>
      </c>
      <c r="Z515" s="118" t="s">
        <v>30</v>
      </c>
      <c r="AA515" s="289">
        <v>0.25748500000000002</v>
      </c>
      <c r="AB515" s="81" t="str">
        <f t="shared" ref="AB515:AB578" si="98">A515&amp;"-"&amp;B515</f>
        <v>PckA-ru5p</v>
      </c>
    </row>
    <row r="516" spans="1:28" x14ac:dyDescent="0.3">
      <c r="A516" s="15" t="s">
        <v>12</v>
      </c>
      <c r="B516" s="265" t="s">
        <v>396</v>
      </c>
      <c r="C516" s="47">
        <v>-6.7053147349268802E-2</v>
      </c>
      <c r="D516" s="47">
        <v>-6.5947448860439795E-2</v>
      </c>
      <c r="E516" s="47">
        <v>-6.7470082290313899E-2</v>
      </c>
      <c r="F516" s="47">
        <v>-6.1389166898135498E-2</v>
      </c>
      <c r="G516" s="47">
        <v>-6.1389166898135498E-2</v>
      </c>
      <c r="H516" s="287">
        <f t="shared" si="88"/>
        <v>6.1389166898135498E-2</v>
      </c>
      <c r="I516" s="4" t="b">
        <f t="shared" si="89"/>
        <v>0</v>
      </c>
      <c r="J516" s="4" t="b">
        <f t="shared" si="90"/>
        <v>0</v>
      </c>
      <c r="K516" s="26">
        <f t="shared" si="91"/>
        <v>0</v>
      </c>
      <c r="L516" s="4">
        <f t="shared" si="92"/>
        <v>0</v>
      </c>
      <c r="M516" s="26" t="str">
        <f t="shared" si="93"/>
        <v/>
      </c>
      <c r="N516" s="288">
        <v>0</v>
      </c>
      <c r="O516" s="4">
        <v>0</v>
      </c>
      <c r="P516" s="75">
        <f t="shared" si="94"/>
        <v>0</v>
      </c>
      <c r="Q516" s="75">
        <f t="shared" si="95"/>
        <v>0</v>
      </c>
      <c r="R516" s="75">
        <f t="shared" si="96"/>
        <v>0</v>
      </c>
      <c r="S516" s="4">
        <v>0</v>
      </c>
      <c r="T516" s="4">
        <v>0</v>
      </c>
      <c r="U516" s="4">
        <f t="shared" si="97"/>
        <v>0</v>
      </c>
      <c r="V516" s="4">
        <v>0</v>
      </c>
      <c r="W516" s="49">
        <v>0</v>
      </c>
      <c r="X516" s="4">
        <v>2</v>
      </c>
      <c r="Y516" s="118" t="s">
        <v>25</v>
      </c>
      <c r="Z516" s="118" t="s">
        <v>30</v>
      </c>
      <c r="AA516" s="289">
        <v>3.5088000000000001E-2</v>
      </c>
      <c r="AB516" s="81" t="str">
        <f t="shared" si="98"/>
        <v>Pta-spermi</v>
      </c>
    </row>
    <row r="517" spans="1:28" x14ac:dyDescent="0.3">
      <c r="A517" s="15" t="s">
        <v>5</v>
      </c>
      <c r="B517" s="265" t="s">
        <v>195</v>
      </c>
      <c r="C517" s="47">
        <v>-0.14584275108115799</v>
      </c>
      <c r="D517" s="47">
        <v>-0.103749899440468</v>
      </c>
      <c r="E517" s="47">
        <v>-0.19273972390944599</v>
      </c>
      <c r="F517" s="47">
        <v>-6.11771100060007E-2</v>
      </c>
      <c r="G517" s="47">
        <v>-6.11771100060007E-2</v>
      </c>
      <c r="H517" s="287">
        <f t="shared" si="88"/>
        <v>6.11771100060007E-2</v>
      </c>
      <c r="I517" s="4" t="b">
        <f t="shared" si="89"/>
        <v>0</v>
      </c>
      <c r="J517" s="4" t="b">
        <f t="shared" si="90"/>
        <v>0</v>
      </c>
      <c r="K517" s="26">
        <f t="shared" si="91"/>
        <v>0</v>
      </c>
      <c r="L517" s="4">
        <f t="shared" si="92"/>
        <v>0</v>
      </c>
      <c r="M517" s="26" t="str">
        <f t="shared" si="93"/>
        <v/>
      </c>
      <c r="N517" s="288">
        <v>0</v>
      </c>
      <c r="O517" s="4">
        <v>0</v>
      </c>
      <c r="P517" s="75">
        <f t="shared" si="94"/>
        <v>0</v>
      </c>
      <c r="Q517" s="75">
        <f t="shared" si="95"/>
        <v>0</v>
      </c>
      <c r="R517" s="75">
        <f t="shared" si="96"/>
        <v>0</v>
      </c>
      <c r="S517" s="4">
        <v>0</v>
      </c>
      <c r="T517" s="4">
        <v>0</v>
      </c>
      <c r="U517" s="4">
        <f t="shared" si="97"/>
        <v>0</v>
      </c>
      <c r="V517" s="4">
        <v>0</v>
      </c>
      <c r="W517" s="49">
        <v>0</v>
      </c>
      <c r="X517" s="4">
        <v>3</v>
      </c>
      <c r="Y517" s="118" t="s">
        <v>23</v>
      </c>
      <c r="Z517" s="118" t="s">
        <v>30</v>
      </c>
      <c r="AA517" s="289">
        <v>0.450382</v>
      </c>
      <c r="AB517" s="81" t="str">
        <f t="shared" si="98"/>
        <v>AceB-gmp</v>
      </c>
    </row>
    <row r="518" spans="1:28" x14ac:dyDescent="0.3">
      <c r="A518" s="15" t="s">
        <v>10</v>
      </c>
      <c r="B518" s="265" t="s">
        <v>297</v>
      </c>
      <c r="C518" s="47">
        <v>-0.15388203301789699</v>
      </c>
      <c r="D518" s="47">
        <v>-0.14489551730665801</v>
      </c>
      <c r="E518" s="47">
        <v>-0.22835300227986</v>
      </c>
      <c r="F518" s="47">
        <v>-6.0671073432611897E-2</v>
      </c>
      <c r="G518" s="47">
        <v>-6.0671073432611897E-2</v>
      </c>
      <c r="H518" s="287">
        <f t="shared" si="88"/>
        <v>6.0671073432611897E-2</v>
      </c>
      <c r="I518" s="4" t="b">
        <f t="shared" si="89"/>
        <v>0</v>
      </c>
      <c r="J518" s="4" t="b">
        <f t="shared" si="90"/>
        <v>0</v>
      </c>
      <c r="K518" s="26">
        <f t="shared" si="91"/>
        <v>0</v>
      </c>
      <c r="L518" s="4">
        <f t="shared" si="92"/>
        <v>0</v>
      </c>
      <c r="M518" s="26" t="str">
        <f t="shared" si="93"/>
        <v/>
      </c>
      <c r="N518" s="288">
        <v>0</v>
      </c>
      <c r="O518" s="4">
        <v>0</v>
      </c>
      <c r="P518" s="75">
        <f t="shared" si="94"/>
        <v>0</v>
      </c>
      <c r="Q518" s="75">
        <f t="shared" si="95"/>
        <v>0</v>
      </c>
      <c r="R518" s="75">
        <f t="shared" si="96"/>
        <v>0</v>
      </c>
      <c r="S518" s="4">
        <v>0</v>
      </c>
      <c r="T518" s="4">
        <v>0</v>
      </c>
      <c r="U518" s="4">
        <f t="shared" si="97"/>
        <v>0</v>
      </c>
      <c r="V518" s="4">
        <v>0</v>
      </c>
      <c r="W518" s="49">
        <v>0</v>
      </c>
      <c r="X518" s="4">
        <v>1</v>
      </c>
      <c r="Y518" s="118" t="s">
        <v>22</v>
      </c>
      <c r="Z518" s="118" t="s">
        <v>31</v>
      </c>
      <c r="AA518" s="289">
        <v>0.13333300000000001</v>
      </c>
      <c r="AB518" s="81" t="str">
        <f t="shared" si="98"/>
        <v>Eda-shik</v>
      </c>
    </row>
    <row r="519" spans="1:28" x14ac:dyDescent="0.3">
      <c r="A519" s="15" t="s">
        <v>2</v>
      </c>
      <c r="B519" s="265" t="s">
        <v>250</v>
      </c>
      <c r="C519" s="47">
        <v>-0.23019518953065099</v>
      </c>
      <c r="D519" s="47">
        <v>-0.25007599642429301</v>
      </c>
      <c r="E519" s="47">
        <v>-0.398767827161503</v>
      </c>
      <c r="F519" s="47">
        <v>-6.0416467662217303E-2</v>
      </c>
      <c r="G519" s="47">
        <v>-6.0416467662217303E-2</v>
      </c>
      <c r="H519" s="287">
        <f t="shared" si="88"/>
        <v>6.0416467662217303E-2</v>
      </c>
      <c r="I519" s="4" t="b">
        <f t="shared" si="89"/>
        <v>0</v>
      </c>
      <c r="J519" s="4" t="b">
        <f t="shared" si="90"/>
        <v>0</v>
      </c>
      <c r="K519" s="26">
        <f t="shared" si="91"/>
        <v>0</v>
      </c>
      <c r="L519" s="4">
        <f t="shared" si="92"/>
        <v>0</v>
      </c>
      <c r="M519" s="26" t="str">
        <f t="shared" si="93"/>
        <v/>
      </c>
      <c r="N519" s="288">
        <v>0</v>
      </c>
      <c r="O519" s="4">
        <v>0</v>
      </c>
      <c r="P519" s="75">
        <f t="shared" si="94"/>
        <v>0</v>
      </c>
      <c r="Q519" s="75">
        <f t="shared" si="95"/>
        <v>0</v>
      </c>
      <c r="R519" s="75">
        <f t="shared" si="96"/>
        <v>0</v>
      </c>
      <c r="S519" s="4">
        <v>0</v>
      </c>
      <c r="T519" s="4">
        <v>0</v>
      </c>
      <c r="U519" s="4">
        <f t="shared" si="97"/>
        <v>0</v>
      </c>
      <c r="V519" s="4">
        <v>0</v>
      </c>
      <c r="W519" s="49">
        <v>0</v>
      </c>
      <c r="X519" s="4">
        <v>2</v>
      </c>
      <c r="Y519" s="118" t="s">
        <v>20</v>
      </c>
      <c r="Z519" s="118" t="s">
        <v>30</v>
      </c>
      <c r="AA519" s="289">
        <v>0.49741800000000003</v>
      </c>
      <c r="AB519" s="81" t="str">
        <f t="shared" si="98"/>
        <v>PykA-fad</v>
      </c>
    </row>
    <row r="520" spans="1:28" x14ac:dyDescent="0.3">
      <c r="A520" s="15" t="s">
        <v>7</v>
      </c>
      <c r="B520" s="265" t="s">
        <v>287</v>
      </c>
      <c r="C520" s="47">
        <v>-0.27224542824277997</v>
      </c>
      <c r="D520" s="47">
        <v>-0.27476017022517002</v>
      </c>
      <c r="E520" s="47">
        <v>-0.49137414759728798</v>
      </c>
      <c r="F520" s="47">
        <v>-5.9360019198304602E-2</v>
      </c>
      <c r="G520" s="47">
        <v>-5.9360019198304602E-2</v>
      </c>
      <c r="H520" s="287">
        <f t="shared" si="88"/>
        <v>5.9360019198304602E-2</v>
      </c>
      <c r="I520" s="4" t="b">
        <f t="shared" si="89"/>
        <v>0</v>
      </c>
      <c r="J520" s="4" t="b">
        <f t="shared" si="90"/>
        <v>0</v>
      </c>
      <c r="K520" s="26">
        <f t="shared" si="91"/>
        <v>0</v>
      </c>
      <c r="L520" s="4">
        <f t="shared" si="92"/>
        <v>0</v>
      </c>
      <c r="M520" s="26" t="str">
        <f t="shared" si="93"/>
        <v/>
      </c>
      <c r="N520" s="288">
        <v>0</v>
      </c>
      <c r="O520" s="4">
        <v>0</v>
      </c>
      <c r="P520" s="75">
        <f t="shared" si="94"/>
        <v>0</v>
      </c>
      <c r="Q520" s="75">
        <f t="shared" si="95"/>
        <v>0</v>
      </c>
      <c r="R520" s="75">
        <f t="shared" si="96"/>
        <v>0</v>
      </c>
      <c r="S520" s="4">
        <v>0</v>
      </c>
      <c r="T520" s="4">
        <v>0</v>
      </c>
      <c r="U520" s="4">
        <f t="shared" si="97"/>
        <v>0</v>
      </c>
      <c r="V520" s="4">
        <v>0</v>
      </c>
      <c r="W520" s="49">
        <v>0</v>
      </c>
      <c r="X520" s="4">
        <v>2</v>
      </c>
      <c r="Y520" s="118" t="s">
        <v>20</v>
      </c>
      <c r="Z520" s="118" t="s">
        <v>30</v>
      </c>
      <c r="AA520" s="289">
        <v>0.14285700000000001</v>
      </c>
      <c r="AB520" s="81" t="str">
        <f t="shared" si="98"/>
        <v>PykF-his</v>
      </c>
    </row>
    <row r="521" spans="1:28" x14ac:dyDescent="0.3">
      <c r="A521" s="15" t="s">
        <v>106</v>
      </c>
      <c r="B521" s="265" t="s">
        <v>259</v>
      </c>
      <c r="C521" s="47">
        <v>-0.17492569689460899</v>
      </c>
      <c r="D521" s="47">
        <v>-0.114068172546269</v>
      </c>
      <c r="E521" s="47">
        <v>-0.238346890961395</v>
      </c>
      <c r="F521" s="47">
        <v>-5.8542543841042502E-2</v>
      </c>
      <c r="G521" s="47">
        <v>-5.8542543841042502E-2</v>
      </c>
      <c r="H521" s="287">
        <f t="shared" si="88"/>
        <v>5.8542543841042502E-2</v>
      </c>
      <c r="I521" s="4" t="b">
        <f t="shared" si="89"/>
        <v>0</v>
      </c>
      <c r="J521" s="4" t="b">
        <f t="shared" si="90"/>
        <v>0</v>
      </c>
      <c r="K521" s="26">
        <f t="shared" si="91"/>
        <v>0</v>
      </c>
      <c r="L521" s="4">
        <f t="shared" si="92"/>
        <v>0</v>
      </c>
      <c r="M521" s="26" t="str">
        <f t="shared" si="93"/>
        <v/>
      </c>
      <c r="N521" s="288">
        <v>0</v>
      </c>
      <c r="O521" s="4">
        <v>0</v>
      </c>
      <c r="P521" s="75">
        <f t="shared" si="94"/>
        <v>0</v>
      </c>
      <c r="Q521" s="75">
        <f t="shared" si="95"/>
        <v>0</v>
      </c>
      <c r="R521" s="75">
        <f t="shared" si="96"/>
        <v>0</v>
      </c>
      <c r="S521" s="4">
        <v>0</v>
      </c>
      <c r="T521" s="4">
        <v>0</v>
      </c>
      <c r="U521" s="4">
        <f t="shared" si="97"/>
        <v>0</v>
      </c>
      <c r="V521" s="4">
        <v>0</v>
      </c>
      <c r="W521" s="49">
        <v>0</v>
      </c>
      <c r="X521" s="4">
        <v>3</v>
      </c>
      <c r="Y521" s="118" t="s">
        <v>19</v>
      </c>
      <c r="Z521" s="118" t="s">
        <v>30</v>
      </c>
      <c r="AA521" s="289">
        <v>0.16666700000000001</v>
      </c>
      <c r="AB521" s="81" t="str">
        <f t="shared" si="98"/>
        <v>Acs-acon</v>
      </c>
    </row>
    <row r="522" spans="1:28" x14ac:dyDescent="0.3">
      <c r="A522" s="15" t="s">
        <v>92</v>
      </c>
      <c r="B522" s="265" t="s">
        <v>161</v>
      </c>
      <c r="C522" s="47">
        <v>-0.13834991173231301</v>
      </c>
      <c r="D522" s="47">
        <v>-0.139756256853244</v>
      </c>
      <c r="E522" s="47">
        <v>-0.20413994303616401</v>
      </c>
      <c r="F522" s="47">
        <v>-5.8151058397718197E-2</v>
      </c>
      <c r="G522" s="47">
        <v>-5.8151058397718197E-2</v>
      </c>
      <c r="H522" s="287">
        <f t="shared" si="88"/>
        <v>5.8151058397718197E-2</v>
      </c>
      <c r="I522" s="4" t="b">
        <f t="shared" si="89"/>
        <v>0</v>
      </c>
      <c r="J522" s="4" t="b">
        <f t="shared" si="90"/>
        <v>0</v>
      </c>
      <c r="K522" s="26">
        <f t="shared" si="91"/>
        <v>0</v>
      </c>
      <c r="L522" s="4">
        <f t="shared" si="92"/>
        <v>0</v>
      </c>
      <c r="M522" s="26" t="str">
        <f t="shared" si="93"/>
        <v/>
      </c>
      <c r="N522" s="288">
        <v>0</v>
      </c>
      <c r="O522" s="4">
        <v>0</v>
      </c>
      <c r="P522" s="75">
        <f t="shared" si="94"/>
        <v>0</v>
      </c>
      <c r="Q522" s="75">
        <f t="shared" si="95"/>
        <v>0</v>
      </c>
      <c r="R522" s="75">
        <f t="shared" si="96"/>
        <v>0</v>
      </c>
      <c r="S522" s="4">
        <v>0</v>
      </c>
      <c r="T522" s="4">
        <v>0</v>
      </c>
      <c r="U522" s="4">
        <f t="shared" si="97"/>
        <v>0</v>
      </c>
      <c r="V522" s="4">
        <v>0</v>
      </c>
      <c r="W522" s="49">
        <v>0</v>
      </c>
      <c r="X522" s="4">
        <v>1</v>
      </c>
      <c r="Y522" s="118" t="s">
        <v>22</v>
      </c>
      <c r="Z522" s="118" t="s">
        <v>30</v>
      </c>
      <c r="AA522" s="289">
        <v>0.28571400000000002</v>
      </c>
      <c r="AB522" s="81" t="str">
        <f t="shared" si="98"/>
        <v>Ppc-dhap</v>
      </c>
    </row>
    <row r="523" spans="1:28" x14ac:dyDescent="0.3">
      <c r="A523" s="15" t="s">
        <v>2</v>
      </c>
      <c r="B523" s="265" t="s">
        <v>76</v>
      </c>
      <c r="C523" s="47">
        <v>-0.216334014180529</v>
      </c>
      <c r="D523" s="47">
        <v>-0.246646737636497</v>
      </c>
      <c r="E523" s="47">
        <v>-0.40805882538190602</v>
      </c>
      <c r="F523" s="47">
        <v>-5.8017136791892902E-2</v>
      </c>
      <c r="G523" s="47">
        <v>-5.8017136791892902E-2</v>
      </c>
      <c r="H523" s="287">
        <f t="shared" si="88"/>
        <v>5.8017136791892902E-2</v>
      </c>
      <c r="I523" s="4" t="b">
        <f t="shared" si="89"/>
        <v>0</v>
      </c>
      <c r="J523" s="4" t="b">
        <f t="shared" si="90"/>
        <v>0</v>
      </c>
      <c r="K523" s="26">
        <f t="shared" si="91"/>
        <v>0</v>
      </c>
      <c r="L523" s="4">
        <f t="shared" si="92"/>
        <v>0</v>
      </c>
      <c r="M523" s="26" t="str">
        <f t="shared" si="93"/>
        <v/>
      </c>
      <c r="N523" s="288">
        <v>0</v>
      </c>
      <c r="O523" s="4">
        <v>0</v>
      </c>
      <c r="P523" s="75">
        <f t="shared" si="94"/>
        <v>0</v>
      </c>
      <c r="Q523" s="75">
        <f t="shared" si="95"/>
        <v>0</v>
      </c>
      <c r="R523" s="75">
        <f t="shared" si="96"/>
        <v>0</v>
      </c>
      <c r="S523" s="4">
        <v>0</v>
      </c>
      <c r="T523" s="4">
        <v>0</v>
      </c>
      <c r="U523" s="4">
        <f t="shared" si="97"/>
        <v>0</v>
      </c>
      <c r="V523" s="4">
        <v>0</v>
      </c>
      <c r="W523" s="49">
        <v>0</v>
      </c>
      <c r="X523" s="4">
        <v>2</v>
      </c>
      <c r="Y523" s="118" t="s">
        <v>20</v>
      </c>
      <c r="Z523" s="118" t="s">
        <v>30</v>
      </c>
      <c r="AA523" s="289">
        <v>0.18181800000000001</v>
      </c>
      <c r="AB523" s="81" t="str">
        <f t="shared" si="98"/>
        <v>PykA-mal</v>
      </c>
    </row>
    <row r="524" spans="1:28" x14ac:dyDescent="0.3">
      <c r="A524" s="15" t="s">
        <v>16</v>
      </c>
      <c r="B524" s="265" t="s">
        <v>262</v>
      </c>
      <c r="C524" s="47">
        <v>-7.1307439497583794E-2</v>
      </c>
      <c r="D524" s="47">
        <v>-6.8791819888984404E-2</v>
      </c>
      <c r="E524" s="47">
        <v>-9.2612956734080903E-2</v>
      </c>
      <c r="F524" s="47">
        <v>-5.4383506312125997E-2</v>
      </c>
      <c r="G524" s="47">
        <v>-5.4383506312125997E-2</v>
      </c>
      <c r="H524" s="287">
        <f t="shared" si="88"/>
        <v>5.4383506312125997E-2</v>
      </c>
      <c r="I524" s="4" t="b">
        <f t="shared" si="89"/>
        <v>0</v>
      </c>
      <c r="J524" s="4" t="b">
        <f t="shared" si="90"/>
        <v>0</v>
      </c>
      <c r="K524" s="26">
        <f t="shared" si="91"/>
        <v>0</v>
      </c>
      <c r="L524" s="4">
        <f t="shared" si="92"/>
        <v>0</v>
      </c>
      <c r="M524" s="26" t="str">
        <f t="shared" si="93"/>
        <v/>
      </c>
      <c r="N524" s="288">
        <v>0</v>
      </c>
      <c r="O524" s="4">
        <v>0</v>
      </c>
      <c r="P524" s="75">
        <f t="shared" si="94"/>
        <v>0</v>
      </c>
      <c r="Q524" s="75">
        <f t="shared" si="95"/>
        <v>0</v>
      </c>
      <c r="R524" s="75">
        <f t="shared" si="96"/>
        <v>0</v>
      </c>
      <c r="S524" s="4">
        <v>0</v>
      </c>
      <c r="T524" s="4">
        <v>0</v>
      </c>
      <c r="U524" s="4">
        <f t="shared" si="97"/>
        <v>0</v>
      </c>
      <c r="V524" s="4">
        <v>0</v>
      </c>
      <c r="W524" s="49">
        <v>0</v>
      </c>
      <c r="X524" s="4">
        <v>1</v>
      </c>
      <c r="Y524" s="118" t="s">
        <v>21</v>
      </c>
      <c r="Z524" s="118" t="s">
        <v>31</v>
      </c>
      <c r="AA524" s="289">
        <v>0.397059</v>
      </c>
      <c r="AB524" s="81" t="str">
        <f t="shared" si="98"/>
        <v>Fbp-dtmp</v>
      </c>
    </row>
    <row r="525" spans="1:28" x14ac:dyDescent="0.3">
      <c r="A525" s="15" t="s">
        <v>106</v>
      </c>
      <c r="B525" s="265" t="s">
        <v>167</v>
      </c>
      <c r="C525" s="47">
        <v>-0.19051773031574601</v>
      </c>
      <c r="D525" s="47">
        <v>-0.24957916893753601</v>
      </c>
      <c r="E525" s="47">
        <v>-0.29264444486866797</v>
      </c>
      <c r="F525" s="47">
        <v>-5.3423724905253399E-2</v>
      </c>
      <c r="G525" s="47">
        <v>-5.3423724905253399E-2</v>
      </c>
      <c r="H525" s="287">
        <f t="shared" si="88"/>
        <v>5.3423724905253399E-2</v>
      </c>
      <c r="I525" s="4" t="b">
        <f t="shared" si="89"/>
        <v>0</v>
      </c>
      <c r="J525" s="4" t="b">
        <f t="shared" si="90"/>
        <v>0</v>
      </c>
      <c r="K525" s="26">
        <f t="shared" si="91"/>
        <v>0</v>
      </c>
      <c r="L525" s="4">
        <f t="shared" si="92"/>
        <v>0</v>
      </c>
      <c r="M525" s="26" t="str">
        <f t="shared" si="93"/>
        <v/>
      </c>
      <c r="N525" s="288">
        <v>0</v>
      </c>
      <c r="O525" s="4">
        <v>0</v>
      </c>
      <c r="P525" s="75">
        <f t="shared" si="94"/>
        <v>0</v>
      </c>
      <c r="Q525" s="75">
        <f t="shared" si="95"/>
        <v>0</v>
      </c>
      <c r="R525" s="75">
        <f t="shared" si="96"/>
        <v>0</v>
      </c>
      <c r="S525" s="4">
        <v>0</v>
      </c>
      <c r="T525" s="4">
        <v>0</v>
      </c>
      <c r="U525" s="4">
        <f t="shared" si="97"/>
        <v>0</v>
      </c>
      <c r="V525" s="4">
        <v>0</v>
      </c>
      <c r="W525" s="49">
        <v>0</v>
      </c>
      <c r="X525" s="4">
        <v>3</v>
      </c>
      <c r="Y525" s="118" t="s">
        <v>19</v>
      </c>
      <c r="Z525" s="118" t="s">
        <v>30</v>
      </c>
      <c r="AA525" s="289">
        <v>0.28712900000000002</v>
      </c>
      <c r="AB525" s="81" t="str">
        <f t="shared" si="98"/>
        <v>Acs-3pg</v>
      </c>
    </row>
    <row r="526" spans="1:28" x14ac:dyDescent="0.3">
      <c r="A526" s="15" t="s">
        <v>6</v>
      </c>
      <c r="B526" s="265" t="s">
        <v>267</v>
      </c>
      <c r="C526" s="47">
        <v>-0.12600561249206099</v>
      </c>
      <c r="D526" s="47">
        <v>-0.100357361437669</v>
      </c>
      <c r="E526" s="47">
        <v>-0.20702027967859099</v>
      </c>
      <c r="F526" s="47">
        <v>-5.2655892957045002E-2</v>
      </c>
      <c r="G526" s="47">
        <v>-5.2655892957045002E-2</v>
      </c>
      <c r="H526" s="287">
        <f t="shared" si="88"/>
        <v>5.2655892957045002E-2</v>
      </c>
      <c r="I526" s="4" t="b">
        <f t="shared" si="89"/>
        <v>0</v>
      </c>
      <c r="J526" s="4" t="b">
        <f t="shared" si="90"/>
        <v>0</v>
      </c>
      <c r="K526" s="26">
        <f t="shared" si="91"/>
        <v>0</v>
      </c>
      <c r="L526" s="4">
        <f t="shared" si="92"/>
        <v>0</v>
      </c>
      <c r="M526" s="26" t="str">
        <f t="shared" si="93"/>
        <v/>
      </c>
      <c r="N526" s="288">
        <v>0</v>
      </c>
      <c r="O526" s="4">
        <v>0</v>
      </c>
      <c r="P526" s="75">
        <f t="shared" si="94"/>
        <v>0</v>
      </c>
      <c r="Q526" s="75">
        <f t="shared" si="95"/>
        <v>0</v>
      </c>
      <c r="R526" s="75">
        <f t="shared" si="96"/>
        <v>0</v>
      </c>
      <c r="S526" s="4">
        <v>0</v>
      </c>
      <c r="T526" s="4">
        <v>0</v>
      </c>
      <c r="U526" s="4">
        <f t="shared" si="97"/>
        <v>0</v>
      </c>
      <c r="V526" s="4">
        <v>0</v>
      </c>
      <c r="W526" s="49">
        <v>0</v>
      </c>
      <c r="X526" s="4">
        <v>3</v>
      </c>
      <c r="Y526" s="118" t="s">
        <v>23</v>
      </c>
      <c r="Z526" s="118" t="s">
        <v>30</v>
      </c>
      <c r="AA526" s="289">
        <v>0.134021</v>
      </c>
      <c r="AB526" s="81" t="str">
        <f t="shared" si="98"/>
        <v>GltA-g1p</v>
      </c>
    </row>
    <row r="527" spans="1:28" x14ac:dyDescent="0.3">
      <c r="A527" s="15" t="s">
        <v>58</v>
      </c>
      <c r="B527" s="265" t="s">
        <v>245</v>
      </c>
      <c r="C527" s="47">
        <v>-0.40933880871226003</v>
      </c>
      <c r="D527" s="47">
        <v>-0.35320452875566</v>
      </c>
      <c r="E527" s="47">
        <v>-0.69487649795322604</v>
      </c>
      <c r="F527" s="47">
        <v>-5.16968592809844E-2</v>
      </c>
      <c r="G527" s="47">
        <v>-5.16968592809844E-2</v>
      </c>
      <c r="H527" s="287">
        <f t="shared" si="88"/>
        <v>5.16968592809844E-2</v>
      </c>
      <c r="I527" s="4" t="b">
        <f t="shared" si="89"/>
        <v>0</v>
      </c>
      <c r="J527" s="4" t="b">
        <f t="shared" si="90"/>
        <v>0</v>
      </c>
      <c r="K527" s="26">
        <f t="shared" si="91"/>
        <v>0</v>
      </c>
      <c r="L527" s="4">
        <f t="shared" si="92"/>
        <v>0</v>
      </c>
      <c r="M527" s="26" t="str">
        <f t="shared" si="93"/>
        <v/>
      </c>
      <c r="N527" s="288">
        <v>0</v>
      </c>
      <c r="O527" s="4">
        <v>0</v>
      </c>
      <c r="P527" s="75">
        <f t="shared" si="94"/>
        <v>0</v>
      </c>
      <c r="Q527" s="75">
        <f t="shared" si="95"/>
        <v>0</v>
      </c>
      <c r="R527" s="75">
        <f t="shared" si="96"/>
        <v>0</v>
      </c>
      <c r="S527" s="4">
        <v>0</v>
      </c>
      <c r="T527" s="4">
        <v>0</v>
      </c>
      <c r="U527" s="4">
        <f t="shared" si="97"/>
        <v>0</v>
      </c>
      <c r="V527" s="4">
        <v>0</v>
      </c>
      <c r="W527" s="49">
        <v>0</v>
      </c>
      <c r="X527" s="4">
        <v>3</v>
      </c>
      <c r="Y527" s="118" t="s">
        <v>19</v>
      </c>
      <c r="Z527" s="118" t="s">
        <v>30</v>
      </c>
      <c r="AA527" s="289">
        <v>9.5617999999999995E-2</v>
      </c>
      <c r="AB527" s="81" t="str">
        <f t="shared" si="98"/>
        <v>Gnd-gluth-o</v>
      </c>
    </row>
    <row r="528" spans="1:28" x14ac:dyDescent="0.3">
      <c r="A528" s="15" t="s">
        <v>5</v>
      </c>
      <c r="B528" s="265" t="s">
        <v>204</v>
      </c>
      <c r="C528" s="47">
        <v>-0.12798483182037901</v>
      </c>
      <c r="D528" s="47">
        <v>-0.120647718745898</v>
      </c>
      <c r="E528" s="47">
        <v>-0.23018267105049101</v>
      </c>
      <c r="F528" s="47">
        <v>-5.0906647455336997E-2</v>
      </c>
      <c r="G528" s="47">
        <v>-5.0906647455336997E-2</v>
      </c>
      <c r="H528" s="287">
        <f t="shared" si="88"/>
        <v>5.0906647455336997E-2</v>
      </c>
      <c r="I528" s="4" t="b">
        <f t="shared" si="89"/>
        <v>0</v>
      </c>
      <c r="J528" s="4" t="b">
        <f t="shared" si="90"/>
        <v>0</v>
      </c>
      <c r="K528" s="26">
        <f t="shared" si="91"/>
        <v>0</v>
      </c>
      <c r="L528" s="4">
        <f t="shared" si="92"/>
        <v>0</v>
      </c>
      <c r="M528" s="26" t="str">
        <f t="shared" si="93"/>
        <v/>
      </c>
      <c r="N528" s="288">
        <v>0</v>
      </c>
      <c r="O528" s="4">
        <v>0</v>
      </c>
      <c r="P528" s="75">
        <f t="shared" si="94"/>
        <v>0</v>
      </c>
      <c r="Q528" s="75">
        <f t="shared" si="95"/>
        <v>0</v>
      </c>
      <c r="R528" s="75">
        <f t="shared" si="96"/>
        <v>0</v>
      </c>
      <c r="S528" s="4">
        <v>0</v>
      </c>
      <c r="T528" s="4">
        <v>0</v>
      </c>
      <c r="U528" s="4">
        <f t="shared" si="97"/>
        <v>0</v>
      </c>
      <c r="V528" s="4">
        <v>0</v>
      </c>
      <c r="W528" s="49">
        <v>0</v>
      </c>
      <c r="X528" s="4">
        <v>3</v>
      </c>
      <c r="Y528" s="118" t="s">
        <v>23</v>
      </c>
      <c r="Z528" s="118" t="s">
        <v>30</v>
      </c>
      <c r="AA528" s="289">
        <v>0.39963199999999999</v>
      </c>
      <c r="AB528" s="81" t="str">
        <f t="shared" si="98"/>
        <v>AceB-cdp</v>
      </c>
    </row>
    <row r="529" spans="1:28" x14ac:dyDescent="0.3">
      <c r="A529" s="15" t="s">
        <v>92</v>
      </c>
      <c r="B529" s="265" t="s">
        <v>235</v>
      </c>
      <c r="C529" s="47">
        <v>-5.9486543788429998E-2</v>
      </c>
      <c r="D529" s="47">
        <v>-6.0292297417521401E-2</v>
      </c>
      <c r="E529" s="47">
        <v>-6.8293954318261699E-2</v>
      </c>
      <c r="F529" s="47">
        <v>-5.0748524746650502E-2</v>
      </c>
      <c r="G529" s="47">
        <v>-5.0748524746650502E-2</v>
      </c>
      <c r="H529" s="287">
        <f t="shared" si="88"/>
        <v>5.0748524746650502E-2</v>
      </c>
      <c r="I529" s="4" t="b">
        <f t="shared" si="89"/>
        <v>0</v>
      </c>
      <c r="J529" s="4" t="b">
        <f t="shared" si="90"/>
        <v>0</v>
      </c>
      <c r="K529" s="26">
        <f t="shared" si="91"/>
        <v>0</v>
      </c>
      <c r="L529" s="4">
        <f t="shared" si="92"/>
        <v>0</v>
      </c>
      <c r="M529" s="26" t="str">
        <f t="shared" si="93"/>
        <v/>
      </c>
      <c r="N529" s="288">
        <v>0</v>
      </c>
      <c r="O529" s="4">
        <v>0</v>
      </c>
      <c r="P529" s="75">
        <f t="shared" si="94"/>
        <v>0</v>
      </c>
      <c r="Q529" s="75">
        <f t="shared" si="95"/>
        <v>0</v>
      </c>
      <c r="R529" s="75">
        <f t="shared" si="96"/>
        <v>0</v>
      </c>
      <c r="S529" s="4">
        <v>0</v>
      </c>
      <c r="T529" s="4">
        <v>0</v>
      </c>
      <c r="U529" s="4">
        <f t="shared" si="97"/>
        <v>0</v>
      </c>
      <c r="V529" s="4">
        <v>0</v>
      </c>
      <c r="W529" s="49">
        <v>0</v>
      </c>
      <c r="X529" s="4">
        <v>1</v>
      </c>
      <c r="Y529" s="118" t="s">
        <v>22</v>
      </c>
      <c r="Z529" s="118" t="s">
        <v>30</v>
      </c>
      <c r="AA529" s="289">
        <v>0.26126100000000002</v>
      </c>
      <c r="AB529" s="81" t="str">
        <f t="shared" si="98"/>
        <v>Ppc-ser</v>
      </c>
    </row>
    <row r="530" spans="1:28" x14ac:dyDescent="0.3">
      <c r="A530" s="15" t="s">
        <v>15</v>
      </c>
      <c r="B530" s="265" t="s">
        <v>66</v>
      </c>
      <c r="C530" s="47">
        <v>-0.40096996956514702</v>
      </c>
      <c r="D530" s="47">
        <v>-0.25787601118154502</v>
      </c>
      <c r="E530" s="47">
        <v>-0.91285843893664997</v>
      </c>
      <c r="F530" s="47">
        <v>-5.0240575344101902E-2</v>
      </c>
      <c r="G530" s="47">
        <v>-5.0240575344101902E-2</v>
      </c>
      <c r="H530" s="287">
        <f t="shared" si="88"/>
        <v>5.0240575344101902E-2</v>
      </c>
      <c r="I530" s="4" t="b">
        <f t="shared" si="89"/>
        <v>0</v>
      </c>
      <c r="J530" s="4" t="b">
        <f t="shared" si="90"/>
        <v>0</v>
      </c>
      <c r="K530" s="26">
        <f t="shared" si="91"/>
        <v>0</v>
      </c>
      <c r="L530" s="4">
        <f t="shared" si="92"/>
        <v>0</v>
      </c>
      <c r="M530" s="26" t="str">
        <f t="shared" si="93"/>
        <v/>
      </c>
      <c r="N530" s="288">
        <v>0</v>
      </c>
      <c r="O530" s="4">
        <v>0</v>
      </c>
      <c r="P530" s="75">
        <f t="shared" si="94"/>
        <v>0</v>
      </c>
      <c r="Q530" s="75">
        <f t="shared" si="95"/>
        <v>0</v>
      </c>
      <c r="R530" s="75">
        <f t="shared" si="96"/>
        <v>0</v>
      </c>
      <c r="S530" s="4">
        <v>0</v>
      </c>
      <c r="T530" s="4">
        <v>0</v>
      </c>
      <c r="U530" s="4">
        <f t="shared" si="97"/>
        <v>0</v>
      </c>
      <c r="V530" s="4">
        <v>0</v>
      </c>
      <c r="W530" s="49">
        <v>0</v>
      </c>
      <c r="X530" s="4">
        <v>2</v>
      </c>
      <c r="Y530" s="118" t="s">
        <v>28</v>
      </c>
      <c r="Z530" s="118" t="s">
        <v>30</v>
      </c>
      <c r="AA530" s="289">
        <v>0.55172399999999999</v>
      </c>
      <c r="AB530" s="81" t="str">
        <f t="shared" si="98"/>
        <v>PckA-nadp+</v>
      </c>
    </row>
    <row r="531" spans="1:28" x14ac:dyDescent="0.3">
      <c r="A531" s="15" t="s">
        <v>92</v>
      </c>
      <c r="B531" s="265" t="s">
        <v>78</v>
      </c>
      <c r="C531" s="47">
        <v>-6.2275931607395203E-2</v>
      </c>
      <c r="D531" s="47">
        <v>-6.4642385618576201E-2</v>
      </c>
      <c r="E531" s="47">
        <v>-7.4434470999226496E-2</v>
      </c>
      <c r="F531" s="47">
        <v>-5.0077757862036103E-2</v>
      </c>
      <c r="G531" s="47">
        <v>-5.0077757862036103E-2</v>
      </c>
      <c r="H531" s="287">
        <f t="shared" si="88"/>
        <v>5.0077757862036103E-2</v>
      </c>
      <c r="I531" s="4" t="b">
        <f t="shared" si="89"/>
        <v>0</v>
      </c>
      <c r="J531" s="4" t="b">
        <f t="shared" si="90"/>
        <v>0</v>
      </c>
      <c r="K531" s="26">
        <f t="shared" si="91"/>
        <v>0</v>
      </c>
      <c r="L531" s="4">
        <f t="shared" si="92"/>
        <v>0</v>
      </c>
      <c r="M531" s="26" t="str">
        <f t="shared" si="93"/>
        <v/>
      </c>
      <c r="N531" s="288">
        <v>0</v>
      </c>
      <c r="O531" s="4">
        <v>0</v>
      </c>
      <c r="P531" s="75">
        <f t="shared" si="94"/>
        <v>0</v>
      </c>
      <c r="Q531" s="75">
        <f t="shared" si="95"/>
        <v>0</v>
      </c>
      <c r="R531" s="75">
        <f t="shared" si="96"/>
        <v>0</v>
      </c>
      <c r="S531" s="4">
        <v>0</v>
      </c>
      <c r="T531" s="4">
        <v>0</v>
      </c>
      <c r="U531" s="4">
        <f t="shared" si="97"/>
        <v>0</v>
      </c>
      <c r="V531" s="4">
        <v>-1</v>
      </c>
      <c r="W531" s="49">
        <v>0</v>
      </c>
      <c r="X531" s="4">
        <v>1</v>
      </c>
      <c r="Y531" s="118" t="s">
        <v>22</v>
      </c>
      <c r="Z531" s="118" t="s">
        <v>30</v>
      </c>
      <c r="AA531" s="289">
        <v>0.60493799999999998</v>
      </c>
      <c r="AB531" s="81" t="str">
        <f t="shared" si="98"/>
        <v>Ppc-pyr</v>
      </c>
    </row>
    <row r="532" spans="1:28" x14ac:dyDescent="0.3">
      <c r="A532" s="15" t="s">
        <v>3</v>
      </c>
      <c r="B532" s="265" t="s">
        <v>222</v>
      </c>
      <c r="C532" s="47">
        <v>-6.9422451911441405E-2</v>
      </c>
      <c r="D532" s="47">
        <v>-6.8814674296851105E-2</v>
      </c>
      <c r="E532" s="47">
        <v>-9.2509601797700097E-2</v>
      </c>
      <c r="F532" s="47">
        <v>-4.84891892256617E-2</v>
      </c>
      <c r="G532" s="47">
        <v>-4.84891892256617E-2</v>
      </c>
      <c r="H532" s="287">
        <f t="shared" si="88"/>
        <v>4.84891892256617E-2</v>
      </c>
      <c r="I532" s="4" t="b">
        <f t="shared" si="89"/>
        <v>0</v>
      </c>
      <c r="J532" s="4" t="b">
        <f t="shared" si="90"/>
        <v>0</v>
      </c>
      <c r="K532" s="26">
        <f t="shared" si="91"/>
        <v>0</v>
      </c>
      <c r="L532" s="4">
        <f t="shared" si="92"/>
        <v>0</v>
      </c>
      <c r="M532" s="26" t="str">
        <f t="shared" si="93"/>
        <v/>
      </c>
      <c r="N532" s="288">
        <v>0</v>
      </c>
      <c r="O532" s="4">
        <v>0</v>
      </c>
      <c r="P532" s="75">
        <f t="shared" si="94"/>
        <v>0</v>
      </c>
      <c r="Q532" s="75">
        <f t="shared" si="95"/>
        <v>0</v>
      </c>
      <c r="R532" s="75">
        <f t="shared" si="96"/>
        <v>0</v>
      </c>
      <c r="S532" s="4">
        <v>0</v>
      </c>
      <c r="T532" s="4">
        <v>0</v>
      </c>
      <c r="U532" s="4">
        <f t="shared" si="97"/>
        <v>0</v>
      </c>
      <c r="V532" s="4">
        <v>0</v>
      </c>
      <c r="W532" s="49">
        <v>0</v>
      </c>
      <c r="X532" s="4">
        <v>1</v>
      </c>
      <c r="Y532" s="118" t="s">
        <v>21</v>
      </c>
      <c r="Z532" s="118" t="s">
        <v>31</v>
      </c>
      <c r="AA532" s="289">
        <v>0.227273</v>
      </c>
      <c r="AB532" s="81" t="str">
        <f t="shared" si="98"/>
        <v>Edd-phepyr</v>
      </c>
    </row>
    <row r="533" spans="1:28" x14ac:dyDescent="0.3">
      <c r="A533" s="15" t="s">
        <v>2</v>
      </c>
      <c r="B533" s="265" t="s">
        <v>297</v>
      </c>
      <c r="C533" s="47">
        <v>-0.16665852763693201</v>
      </c>
      <c r="D533" s="47">
        <v>-0.13466715849368899</v>
      </c>
      <c r="E533" s="47">
        <v>-0.282316238988506</v>
      </c>
      <c r="F533" s="47">
        <v>-4.8393939413004197E-2</v>
      </c>
      <c r="G533" s="47">
        <v>-4.8393939413004197E-2</v>
      </c>
      <c r="H533" s="287">
        <f t="shared" si="88"/>
        <v>4.8393939413004197E-2</v>
      </c>
      <c r="I533" s="4" t="b">
        <f t="shared" si="89"/>
        <v>0</v>
      </c>
      <c r="J533" s="4" t="b">
        <f t="shared" si="90"/>
        <v>0</v>
      </c>
      <c r="K533" s="26">
        <f t="shared" si="91"/>
        <v>0</v>
      </c>
      <c r="L533" s="4">
        <f t="shared" si="92"/>
        <v>0</v>
      </c>
      <c r="M533" s="26" t="str">
        <f t="shared" si="93"/>
        <v/>
      </c>
      <c r="N533" s="288">
        <v>0</v>
      </c>
      <c r="O533" s="4">
        <v>0</v>
      </c>
      <c r="P533" s="75">
        <f t="shared" si="94"/>
        <v>0</v>
      </c>
      <c r="Q533" s="75">
        <f t="shared" si="95"/>
        <v>0</v>
      </c>
      <c r="R533" s="75">
        <f t="shared" si="96"/>
        <v>0</v>
      </c>
      <c r="S533" s="4">
        <v>0</v>
      </c>
      <c r="T533" s="4">
        <v>0</v>
      </c>
      <c r="U533" s="4">
        <f t="shared" si="97"/>
        <v>0</v>
      </c>
      <c r="V533" s="4">
        <v>0</v>
      </c>
      <c r="W533" s="49">
        <v>0</v>
      </c>
      <c r="X533" s="4">
        <v>2</v>
      </c>
      <c r="Y533" s="118" t="s">
        <v>20</v>
      </c>
      <c r="Z533" s="118" t="s">
        <v>30</v>
      </c>
      <c r="AA533" s="289">
        <v>0.22092999999999999</v>
      </c>
      <c r="AB533" s="81" t="str">
        <f t="shared" si="98"/>
        <v>PykA-shik</v>
      </c>
    </row>
    <row r="534" spans="1:28" x14ac:dyDescent="0.3">
      <c r="A534" s="15" t="s">
        <v>6</v>
      </c>
      <c r="B534" s="265" t="s">
        <v>271</v>
      </c>
      <c r="C534" s="47">
        <v>-0.21449533044144301</v>
      </c>
      <c r="D534" s="47">
        <v>-0.15546027225596401</v>
      </c>
      <c r="E534" s="47">
        <v>-0.32886140261338898</v>
      </c>
      <c r="F534" s="47">
        <v>-4.8053990998036297E-2</v>
      </c>
      <c r="G534" s="47">
        <v>-4.8053990998036297E-2</v>
      </c>
      <c r="H534" s="287">
        <f t="shared" si="88"/>
        <v>4.8053990998036297E-2</v>
      </c>
      <c r="I534" s="4" t="b">
        <f t="shared" si="89"/>
        <v>0</v>
      </c>
      <c r="J534" s="4" t="b">
        <f t="shared" si="90"/>
        <v>0</v>
      </c>
      <c r="K534" s="26">
        <f t="shared" si="91"/>
        <v>0</v>
      </c>
      <c r="L534" s="4">
        <f t="shared" si="92"/>
        <v>0</v>
      </c>
      <c r="M534" s="26" t="str">
        <f t="shared" si="93"/>
        <v/>
      </c>
      <c r="N534" s="288">
        <v>0</v>
      </c>
      <c r="O534" s="4">
        <v>0</v>
      </c>
      <c r="P534" s="75">
        <f t="shared" si="94"/>
        <v>0</v>
      </c>
      <c r="Q534" s="75">
        <f t="shared" si="95"/>
        <v>0</v>
      </c>
      <c r="R534" s="75">
        <f t="shared" si="96"/>
        <v>0</v>
      </c>
      <c r="S534" s="4">
        <v>0</v>
      </c>
      <c r="T534" s="4">
        <v>0</v>
      </c>
      <c r="U534" s="4">
        <f t="shared" si="97"/>
        <v>0</v>
      </c>
      <c r="V534" s="4">
        <v>0</v>
      </c>
      <c r="W534" s="49">
        <v>0</v>
      </c>
      <c r="X534" s="4">
        <v>3</v>
      </c>
      <c r="Y534" s="118" t="s">
        <v>23</v>
      </c>
      <c r="Z534" s="118" t="s">
        <v>30</v>
      </c>
      <c r="AA534" s="289">
        <v>0.14982599999999999</v>
      </c>
      <c r="AB534" s="81" t="str">
        <f t="shared" si="98"/>
        <v>GltA-f1p</v>
      </c>
    </row>
    <row r="535" spans="1:28" x14ac:dyDescent="0.3">
      <c r="A535" s="15" t="s">
        <v>92</v>
      </c>
      <c r="B535" s="265" t="s">
        <v>79</v>
      </c>
      <c r="C535" s="47">
        <v>-6.1207708272870302E-2</v>
      </c>
      <c r="D535" s="47">
        <v>-6.0292297417521401E-2</v>
      </c>
      <c r="E535" s="47">
        <v>-7.71475666804389E-2</v>
      </c>
      <c r="F535" s="47">
        <v>-4.7581245667967502E-2</v>
      </c>
      <c r="G535" s="47">
        <v>-4.7581245667967502E-2</v>
      </c>
      <c r="H535" s="287">
        <f t="shared" si="88"/>
        <v>4.7581245667967502E-2</v>
      </c>
      <c r="I535" s="4" t="b">
        <f t="shared" si="89"/>
        <v>0</v>
      </c>
      <c r="J535" s="4" t="b">
        <f t="shared" si="90"/>
        <v>0</v>
      </c>
      <c r="K535" s="26">
        <f t="shared" si="91"/>
        <v>0</v>
      </c>
      <c r="L535" s="4">
        <f t="shared" si="92"/>
        <v>0</v>
      </c>
      <c r="M535" s="26" t="str">
        <f t="shared" si="93"/>
        <v/>
      </c>
      <c r="N535" s="288">
        <v>0</v>
      </c>
      <c r="O535" s="4">
        <v>0</v>
      </c>
      <c r="P535" s="75">
        <f t="shared" si="94"/>
        <v>0</v>
      </c>
      <c r="Q535" s="75">
        <f t="shared" si="95"/>
        <v>0</v>
      </c>
      <c r="R535" s="75">
        <f t="shared" si="96"/>
        <v>0</v>
      </c>
      <c r="S535" s="4">
        <v>0</v>
      </c>
      <c r="T535" s="4">
        <v>0</v>
      </c>
      <c r="U535" s="4">
        <f t="shared" si="97"/>
        <v>0</v>
      </c>
      <c r="V535" s="4">
        <v>0</v>
      </c>
      <c r="W535" s="49">
        <v>0</v>
      </c>
      <c r="X535" s="4">
        <v>1</v>
      </c>
      <c r="Y535" s="118" t="s">
        <v>22</v>
      </c>
      <c r="Z535" s="118" t="s">
        <v>30</v>
      </c>
      <c r="AA535" s="289">
        <v>7.3445999999999997E-2</v>
      </c>
      <c r="AB535" s="81" t="str">
        <f t="shared" si="98"/>
        <v>Ppc-nadh</v>
      </c>
    </row>
    <row r="536" spans="1:28" x14ac:dyDescent="0.3">
      <c r="A536" s="15" t="s">
        <v>10</v>
      </c>
      <c r="B536" s="265" t="s">
        <v>204</v>
      </c>
      <c r="C536" s="47">
        <v>-5.1875883475991598E-2</v>
      </c>
      <c r="D536" s="47">
        <v>-5.3408865938808101E-2</v>
      </c>
      <c r="E536" s="47">
        <v>-5.7933788751877303E-2</v>
      </c>
      <c r="F536" s="47">
        <v>-4.7397627904946303E-2</v>
      </c>
      <c r="G536" s="47">
        <v>-4.7397627904946303E-2</v>
      </c>
      <c r="H536" s="287">
        <f t="shared" si="88"/>
        <v>4.7397627904946303E-2</v>
      </c>
      <c r="I536" s="4" t="b">
        <f t="shared" si="89"/>
        <v>0</v>
      </c>
      <c r="J536" s="4" t="b">
        <f t="shared" si="90"/>
        <v>0</v>
      </c>
      <c r="K536" s="26">
        <f t="shared" si="91"/>
        <v>0</v>
      </c>
      <c r="L536" s="4">
        <f t="shared" si="92"/>
        <v>0</v>
      </c>
      <c r="M536" s="26" t="str">
        <f t="shared" si="93"/>
        <v/>
      </c>
      <c r="N536" s="288">
        <v>0</v>
      </c>
      <c r="O536" s="4">
        <v>0</v>
      </c>
      <c r="P536" s="75">
        <f t="shared" si="94"/>
        <v>0</v>
      </c>
      <c r="Q536" s="75">
        <f t="shared" si="95"/>
        <v>0</v>
      </c>
      <c r="R536" s="75">
        <f t="shared" si="96"/>
        <v>0</v>
      </c>
      <c r="S536" s="4">
        <v>0</v>
      </c>
      <c r="T536" s="4">
        <v>0</v>
      </c>
      <c r="U536" s="4">
        <f t="shared" si="97"/>
        <v>0</v>
      </c>
      <c r="V536" s="4">
        <v>0</v>
      </c>
      <c r="W536" s="49">
        <v>0</v>
      </c>
      <c r="X536" s="4">
        <v>1</v>
      </c>
      <c r="Y536" s="118" t="s">
        <v>22</v>
      </c>
      <c r="Z536" s="118" t="s">
        <v>31</v>
      </c>
      <c r="AA536" s="289">
        <v>0.30158699999999999</v>
      </c>
      <c r="AB536" s="81" t="str">
        <f t="shared" si="98"/>
        <v>Eda-cdp</v>
      </c>
    </row>
    <row r="537" spans="1:28" x14ac:dyDescent="0.3">
      <c r="A537" s="15" t="s">
        <v>1</v>
      </c>
      <c r="B537" s="265" t="s">
        <v>227</v>
      </c>
      <c r="C537" s="47">
        <v>-0.141158891258435</v>
      </c>
      <c r="D537" s="47">
        <v>-0.177851368243122</v>
      </c>
      <c r="E537" s="47">
        <v>-0.24099535123531499</v>
      </c>
      <c r="F537" s="47">
        <v>-4.7207011950077302E-2</v>
      </c>
      <c r="G537" s="47">
        <v>-4.7207011950077302E-2</v>
      </c>
      <c r="H537" s="287">
        <f t="shared" si="88"/>
        <v>4.7207011950077302E-2</v>
      </c>
      <c r="I537" s="4" t="b">
        <f t="shared" si="89"/>
        <v>0</v>
      </c>
      <c r="J537" s="4" t="b">
        <f t="shared" si="90"/>
        <v>0</v>
      </c>
      <c r="K537" s="26">
        <f t="shared" si="91"/>
        <v>0</v>
      </c>
      <c r="L537" s="4">
        <f t="shared" si="92"/>
        <v>0</v>
      </c>
      <c r="M537" s="26" t="str">
        <f t="shared" si="93"/>
        <v/>
      </c>
      <c r="N537" s="288">
        <v>0</v>
      </c>
      <c r="O537" s="4">
        <v>0</v>
      </c>
      <c r="P537" s="75">
        <f t="shared" si="94"/>
        <v>0</v>
      </c>
      <c r="Q537" s="75">
        <f t="shared" si="95"/>
        <v>0</v>
      </c>
      <c r="R537" s="75">
        <f t="shared" si="96"/>
        <v>0</v>
      </c>
      <c r="S537" s="4">
        <v>0</v>
      </c>
      <c r="T537" s="4">
        <v>0</v>
      </c>
      <c r="U537" s="4">
        <f t="shared" si="97"/>
        <v>0</v>
      </c>
      <c r="V537" s="4">
        <v>0</v>
      </c>
      <c r="W537" s="49">
        <v>0</v>
      </c>
      <c r="X537" s="4">
        <v>2</v>
      </c>
      <c r="Y537" s="118" t="s">
        <v>20</v>
      </c>
      <c r="Z537" s="118" t="s">
        <v>30</v>
      </c>
      <c r="AA537" s="289">
        <v>0.14130400000000001</v>
      </c>
      <c r="AB537" s="81" t="str">
        <f t="shared" si="98"/>
        <v>MaeA-glcnac</v>
      </c>
    </row>
    <row r="538" spans="1:28" x14ac:dyDescent="0.3">
      <c r="A538" s="15" t="s">
        <v>58</v>
      </c>
      <c r="B538" s="265" t="s">
        <v>289</v>
      </c>
      <c r="C538" s="47">
        <v>-0.21995171388559401</v>
      </c>
      <c r="D538" s="47">
        <v>-0.202921751158497</v>
      </c>
      <c r="E538" s="47">
        <v>-0.35254275806837299</v>
      </c>
      <c r="F538" s="47">
        <v>-4.7097245642796999E-2</v>
      </c>
      <c r="G538" s="47">
        <v>-4.7097245642796999E-2</v>
      </c>
      <c r="H538" s="287">
        <f t="shared" si="88"/>
        <v>4.7097245642796999E-2</v>
      </c>
      <c r="I538" s="4" t="b">
        <f t="shared" si="89"/>
        <v>0</v>
      </c>
      <c r="J538" s="4" t="b">
        <f t="shared" si="90"/>
        <v>0</v>
      </c>
      <c r="K538" s="26">
        <f t="shared" si="91"/>
        <v>0</v>
      </c>
      <c r="L538" s="4">
        <f t="shared" si="92"/>
        <v>0</v>
      </c>
      <c r="M538" s="26" t="str">
        <f t="shared" si="93"/>
        <v/>
      </c>
      <c r="N538" s="288">
        <v>0</v>
      </c>
      <c r="O538" s="4">
        <v>0</v>
      </c>
      <c r="P538" s="75">
        <f t="shared" si="94"/>
        <v>0</v>
      </c>
      <c r="Q538" s="75">
        <f t="shared" si="95"/>
        <v>0</v>
      </c>
      <c r="R538" s="75">
        <f t="shared" si="96"/>
        <v>0</v>
      </c>
      <c r="S538" s="4">
        <v>0</v>
      </c>
      <c r="T538" s="4">
        <v>0</v>
      </c>
      <c r="U538" s="4">
        <f t="shared" si="97"/>
        <v>0</v>
      </c>
      <c r="V538" s="4">
        <v>0</v>
      </c>
      <c r="W538" s="49">
        <v>0</v>
      </c>
      <c r="X538" s="4">
        <v>3</v>
      </c>
      <c r="Y538" s="118" t="s">
        <v>19</v>
      </c>
      <c r="Z538" s="118" t="s">
        <v>30</v>
      </c>
      <c r="AA538" s="289">
        <v>0.161826</v>
      </c>
      <c r="AB538" s="81" t="str">
        <f t="shared" si="98"/>
        <v>Gnd-phe</v>
      </c>
    </row>
    <row r="539" spans="1:28" x14ac:dyDescent="0.3">
      <c r="A539" s="15" t="s">
        <v>58</v>
      </c>
      <c r="B539" s="265" t="s">
        <v>133</v>
      </c>
      <c r="C539" s="47">
        <v>-0.20866223454485899</v>
      </c>
      <c r="D539" s="47">
        <v>-0.181566892082208</v>
      </c>
      <c r="E539" s="47">
        <v>-0.46711709465393297</v>
      </c>
      <c r="F539" s="47">
        <v>-4.5801117378361199E-2</v>
      </c>
      <c r="G539" s="47">
        <v>-4.5801117378361199E-2</v>
      </c>
      <c r="H539" s="287">
        <f t="shared" si="88"/>
        <v>4.5801117378361199E-2</v>
      </c>
      <c r="I539" s="4" t="b">
        <f t="shared" si="89"/>
        <v>0</v>
      </c>
      <c r="J539" s="4" t="b">
        <f t="shared" si="90"/>
        <v>0</v>
      </c>
      <c r="K539" s="26">
        <f t="shared" si="91"/>
        <v>0</v>
      </c>
      <c r="L539" s="4">
        <f t="shared" si="92"/>
        <v>0</v>
      </c>
      <c r="M539" s="26" t="str">
        <f t="shared" si="93"/>
        <v/>
      </c>
      <c r="N539" s="288">
        <v>0</v>
      </c>
      <c r="O539" s="4">
        <v>0</v>
      </c>
      <c r="P539" s="75">
        <f t="shared" si="94"/>
        <v>0</v>
      </c>
      <c r="Q539" s="75">
        <f t="shared" si="95"/>
        <v>0</v>
      </c>
      <c r="R539" s="75">
        <f t="shared" si="96"/>
        <v>0</v>
      </c>
      <c r="S539" s="4">
        <v>0</v>
      </c>
      <c r="T539" s="4">
        <v>0</v>
      </c>
      <c r="U539" s="4">
        <f t="shared" si="97"/>
        <v>0</v>
      </c>
      <c r="V539" s="4">
        <v>0</v>
      </c>
      <c r="W539" s="49">
        <v>0</v>
      </c>
      <c r="X539" s="4">
        <v>3</v>
      </c>
      <c r="Y539" s="118" t="s">
        <v>19</v>
      </c>
      <c r="Z539" s="118" t="s">
        <v>30</v>
      </c>
      <c r="AA539" s="289">
        <v>0.1</v>
      </c>
      <c r="AB539" s="81" t="str">
        <f t="shared" si="98"/>
        <v>Gnd-akg</v>
      </c>
    </row>
    <row r="540" spans="1:28" x14ac:dyDescent="0.3">
      <c r="A540" s="15" t="s">
        <v>5</v>
      </c>
      <c r="B540" s="265" t="s">
        <v>264</v>
      </c>
      <c r="C540" s="47">
        <v>-0.15975399110624799</v>
      </c>
      <c r="D540" s="47">
        <v>-9.5658106476790905E-2</v>
      </c>
      <c r="E540" s="47">
        <v>-0.348949895747586</v>
      </c>
      <c r="F540" s="47">
        <v>-4.5276478585952101E-2</v>
      </c>
      <c r="G540" s="47">
        <v>-4.5276478585952101E-2</v>
      </c>
      <c r="H540" s="287">
        <f t="shared" si="88"/>
        <v>4.5276478585952101E-2</v>
      </c>
      <c r="I540" s="4" t="b">
        <f t="shared" si="89"/>
        <v>0</v>
      </c>
      <c r="J540" s="4" t="b">
        <f t="shared" si="90"/>
        <v>0</v>
      </c>
      <c r="K540" s="26">
        <f t="shared" si="91"/>
        <v>0</v>
      </c>
      <c r="L540" s="4">
        <f t="shared" si="92"/>
        <v>0</v>
      </c>
      <c r="M540" s="26" t="str">
        <f t="shared" si="93"/>
        <v/>
      </c>
      <c r="N540" s="288">
        <v>0</v>
      </c>
      <c r="O540" s="4">
        <v>0</v>
      </c>
      <c r="P540" s="75">
        <f t="shared" si="94"/>
        <v>0</v>
      </c>
      <c r="Q540" s="75">
        <f t="shared" si="95"/>
        <v>0</v>
      </c>
      <c r="R540" s="75">
        <f t="shared" si="96"/>
        <v>0</v>
      </c>
      <c r="S540" s="4">
        <v>0</v>
      </c>
      <c r="T540" s="4">
        <v>0</v>
      </c>
      <c r="U540" s="4">
        <f t="shared" si="97"/>
        <v>0</v>
      </c>
      <c r="V540" s="4">
        <v>0</v>
      </c>
      <c r="W540" s="49">
        <v>0</v>
      </c>
      <c r="X540" s="4">
        <v>3</v>
      </c>
      <c r="Y540" s="118" t="s">
        <v>23</v>
      </c>
      <c r="Z540" s="118" t="s">
        <v>30</v>
      </c>
      <c r="AA540" s="289">
        <v>0.34453800000000001</v>
      </c>
      <c r="AB540" s="81" t="str">
        <f t="shared" si="98"/>
        <v>AceB-dttp</v>
      </c>
    </row>
    <row r="541" spans="1:28" x14ac:dyDescent="0.3">
      <c r="A541" s="15" t="s">
        <v>114</v>
      </c>
      <c r="B541" s="265" t="s">
        <v>126</v>
      </c>
      <c r="C541" s="47">
        <v>-0.19928894876287001</v>
      </c>
      <c r="D541" s="47">
        <v>-0.13743300907258801</v>
      </c>
      <c r="E541" s="47">
        <v>-0.28157648045720801</v>
      </c>
      <c r="F541" s="47">
        <v>-4.4995816262994003E-2</v>
      </c>
      <c r="G541" s="47">
        <v>-4.4995816262994003E-2</v>
      </c>
      <c r="H541" s="287">
        <f t="shared" si="88"/>
        <v>4.4995816262994003E-2</v>
      </c>
      <c r="I541" s="4" t="b">
        <f t="shared" si="89"/>
        <v>0</v>
      </c>
      <c r="J541" s="4" t="b">
        <f t="shared" si="90"/>
        <v>0</v>
      </c>
      <c r="K541" s="26">
        <f t="shared" si="91"/>
        <v>0</v>
      </c>
      <c r="L541" s="4">
        <f t="shared" si="92"/>
        <v>0</v>
      </c>
      <c r="M541" s="26" t="str">
        <f t="shared" si="93"/>
        <v/>
      </c>
      <c r="N541" s="288">
        <v>0</v>
      </c>
      <c r="O541" s="4">
        <v>0</v>
      </c>
      <c r="P541" s="75">
        <f t="shared" si="94"/>
        <v>0</v>
      </c>
      <c r="Q541" s="75">
        <f t="shared" si="95"/>
        <v>0</v>
      </c>
      <c r="R541" s="75">
        <f t="shared" si="96"/>
        <v>0</v>
      </c>
      <c r="S541" s="4">
        <v>0</v>
      </c>
      <c r="T541" s="4">
        <v>0</v>
      </c>
      <c r="U541" s="4">
        <f t="shared" si="97"/>
        <v>0</v>
      </c>
      <c r="V541" s="4">
        <v>0</v>
      </c>
      <c r="W541" s="49">
        <v>0</v>
      </c>
      <c r="X541" s="4">
        <v>2</v>
      </c>
      <c r="Y541" s="118" t="s">
        <v>25</v>
      </c>
      <c r="Z541" s="118" t="s">
        <v>30</v>
      </c>
      <c r="AA541" s="289">
        <v>0.39318900000000001</v>
      </c>
      <c r="AB541" s="81" t="str">
        <f t="shared" si="98"/>
        <v>AckA-f6p</v>
      </c>
    </row>
    <row r="542" spans="1:28" x14ac:dyDescent="0.3">
      <c r="A542" s="15" t="s">
        <v>6</v>
      </c>
      <c r="B542" s="265" t="s">
        <v>293</v>
      </c>
      <c r="C542" s="47">
        <v>-0.11165530491922999</v>
      </c>
      <c r="D542" s="47">
        <v>-7.1746861064571898E-2</v>
      </c>
      <c r="E542" s="47">
        <v>-0.112253944797281</v>
      </c>
      <c r="F542" s="47">
        <v>-4.3649096435319799E-2</v>
      </c>
      <c r="G542" s="47">
        <v>-4.3649096435319799E-2</v>
      </c>
      <c r="H542" s="287">
        <f t="shared" si="88"/>
        <v>4.3649096435319799E-2</v>
      </c>
      <c r="I542" s="4" t="b">
        <f t="shared" si="89"/>
        <v>0</v>
      </c>
      <c r="J542" s="4" t="b">
        <f t="shared" si="90"/>
        <v>0</v>
      </c>
      <c r="K542" s="26">
        <f t="shared" si="91"/>
        <v>0</v>
      </c>
      <c r="L542" s="4">
        <f t="shared" si="92"/>
        <v>0</v>
      </c>
      <c r="M542" s="26" t="str">
        <f t="shared" si="93"/>
        <v/>
      </c>
      <c r="N542" s="288">
        <v>0</v>
      </c>
      <c r="O542" s="4">
        <v>0</v>
      </c>
      <c r="P542" s="75">
        <f t="shared" si="94"/>
        <v>0</v>
      </c>
      <c r="Q542" s="75">
        <f t="shared" si="95"/>
        <v>0</v>
      </c>
      <c r="R542" s="75">
        <f t="shared" si="96"/>
        <v>0</v>
      </c>
      <c r="S542" s="4">
        <v>0</v>
      </c>
      <c r="T542" s="4">
        <v>0</v>
      </c>
      <c r="U542" s="4">
        <f t="shared" si="97"/>
        <v>0</v>
      </c>
      <c r="V542" s="4">
        <v>0</v>
      </c>
      <c r="W542" s="49">
        <v>0</v>
      </c>
      <c r="X542" s="4">
        <v>3</v>
      </c>
      <c r="Y542" s="118" t="s">
        <v>23</v>
      </c>
      <c r="Z542" s="118" t="s">
        <v>30</v>
      </c>
      <c r="AA542" s="289">
        <v>0.26666699999999999</v>
      </c>
      <c r="AB542" s="81" t="str">
        <f t="shared" si="98"/>
        <v>GltA-hser</v>
      </c>
    </row>
    <row r="543" spans="1:28" x14ac:dyDescent="0.3">
      <c r="A543" s="15" t="s">
        <v>13</v>
      </c>
      <c r="B543" s="265" t="s">
        <v>262</v>
      </c>
      <c r="C543" s="47">
        <v>-0.11628037695742</v>
      </c>
      <c r="D543" s="47">
        <v>-0.11632268039838201</v>
      </c>
      <c r="E543" s="47">
        <v>-0.19199730240205101</v>
      </c>
      <c r="F543" s="47">
        <v>-4.3435381363575103E-2</v>
      </c>
      <c r="G543" s="47">
        <v>-4.3435381363575103E-2</v>
      </c>
      <c r="H543" s="287">
        <f t="shared" si="88"/>
        <v>4.3435381363575103E-2</v>
      </c>
      <c r="I543" s="4" t="b">
        <f t="shared" si="89"/>
        <v>0</v>
      </c>
      <c r="J543" s="4" t="b">
        <f t="shared" si="90"/>
        <v>0</v>
      </c>
      <c r="K543" s="26">
        <f t="shared" si="91"/>
        <v>0</v>
      </c>
      <c r="L543" s="4">
        <f t="shared" si="92"/>
        <v>0</v>
      </c>
      <c r="M543" s="26" t="str">
        <f t="shared" si="93"/>
        <v/>
      </c>
      <c r="N543" s="288">
        <v>0</v>
      </c>
      <c r="O543" s="4">
        <v>0</v>
      </c>
      <c r="P543" s="75">
        <f t="shared" si="94"/>
        <v>0</v>
      </c>
      <c r="Q543" s="75">
        <f t="shared" si="95"/>
        <v>0</v>
      </c>
      <c r="R543" s="75">
        <f t="shared" si="96"/>
        <v>0</v>
      </c>
      <c r="S543" s="4">
        <v>0</v>
      </c>
      <c r="T543" s="4">
        <v>0</v>
      </c>
      <c r="U543" s="4">
        <f t="shared" si="97"/>
        <v>0</v>
      </c>
      <c r="V543" s="4">
        <v>0</v>
      </c>
      <c r="W543" s="49">
        <v>0</v>
      </c>
      <c r="X543" s="4">
        <v>2</v>
      </c>
      <c r="Y543" s="118" t="s">
        <v>26</v>
      </c>
      <c r="Z543" s="118" t="s">
        <v>31</v>
      </c>
      <c r="AA543" s="289">
        <v>0</v>
      </c>
      <c r="AB543" s="81" t="str">
        <f t="shared" si="98"/>
        <v>AceA-dtmp</v>
      </c>
    </row>
    <row r="544" spans="1:28" x14ac:dyDescent="0.3">
      <c r="A544" s="15" t="s">
        <v>134</v>
      </c>
      <c r="B544" s="265" t="s">
        <v>289</v>
      </c>
      <c r="C544" s="47">
        <v>-0.133772632810988</v>
      </c>
      <c r="D544" s="47">
        <v>-0.13784855748390601</v>
      </c>
      <c r="E544" s="47">
        <v>-0.221871329854988</v>
      </c>
      <c r="F544" s="47">
        <v>-4.3100838729813497E-2</v>
      </c>
      <c r="G544" s="47">
        <v>-4.3100838729813497E-2</v>
      </c>
      <c r="H544" s="287">
        <f t="shared" si="88"/>
        <v>4.3100838729813497E-2</v>
      </c>
      <c r="I544" s="4" t="b">
        <f t="shared" si="89"/>
        <v>0</v>
      </c>
      <c r="J544" s="4" t="b">
        <f t="shared" si="90"/>
        <v>0</v>
      </c>
      <c r="K544" s="26">
        <f t="shared" si="91"/>
        <v>0</v>
      </c>
      <c r="L544" s="4">
        <f t="shared" si="92"/>
        <v>0</v>
      </c>
      <c r="M544" s="26" t="str">
        <f t="shared" si="93"/>
        <v/>
      </c>
      <c r="N544" s="288">
        <v>0</v>
      </c>
      <c r="O544" s="4">
        <v>0</v>
      </c>
      <c r="P544" s="75">
        <f t="shared" si="94"/>
        <v>0</v>
      </c>
      <c r="Q544" s="75">
        <f t="shared" si="95"/>
        <v>0</v>
      </c>
      <c r="R544" s="75">
        <f t="shared" si="96"/>
        <v>0</v>
      </c>
      <c r="S544" s="4">
        <v>0</v>
      </c>
      <c r="T544" s="4">
        <v>0</v>
      </c>
      <c r="U544" s="4">
        <f t="shared" si="97"/>
        <v>0</v>
      </c>
      <c r="V544" s="4">
        <v>0</v>
      </c>
      <c r="W544" s="49">
        <v>0</v>
      </c>
      <c r="X544" s="4">
        <v>1</v>
      </c>
      <c r="Y544" s="118" t="s">
        <v>29</v>
      </c>
      <c r="Z544" s="118" t="s">
        <v>30</v>
      </c>
      <c r="AA544" s="289">
        <v>0.25</v>
      </c>
      <c r="AB544" s="81" t="str">
        <f t="shared" si="98"/>
        <v>MaeB-phe</v>
      </c>
    </row>
    <row r="545" spans="1:28" x14ac:dyDescent="0.3">
      <c r="A545" s="15" t="s">
        <v>1</v>
      </c>
      <c r="B545" s="265" t="s">
        <v>68</v>
      </c>
      <c r="C545" s="47">
        <v>-0.41734398250016702</v>
      </c>
      <c r="D545" s="47">
        <v>-0.49955685332313299</v>
      </c>
      <c r="E545" s="47">
        <v>-0.80478206941772501</v>
      </c>
      <c r="F545" s="47">
        <v>-4.2094736836180403E-2</v>
      </c>
      <c r="G545" s="47">
        <v>-4.2094736836180403E-2</v>
      </c>
      <c r="H545" s="287">
        <f t="shared" si="88"/>
        <v>4.2094736836180403E-2</v>
      </c>
      <c r="I545" s="4" t="b">
        <f t="shared" si="89"/>
        <v>0</v>
      </c>
      <c r="J545" s="4" t="b">
        <f t="shared" si="90"/>
        <v>0</v>
      </c>
      <c r="K545" s="26">
        <f t="shared" si="91"/>
        <v>0</v>
      </c>
      <c r="L545" s="4">
        <f t="shared" si="92"/>
        <v>0</v>
      </c>
      <c r="M545" s="26" t="str">
        <f t="shared" si="93"/>
        <v/>
      </c>
      <c r="N545" s="288">
        <v>0</v>
      </c>
      <c r="O545" s="4">
        <v>0</v>
      </c>
      <c r="P545" s="75">
        <f t="shared" si="94"/>
        <v>0</v>
      </c>
      <c r="Q545" s="75">
        <f t="shared" si="95"/>
        <v>0</v>
      </c>
      <c r="R545" s="75">
        <f t="shared" si="96"/>
        <v>0</v>
      </c>
      <c r="S545" s="4">
        <v>0</v>
      </c>
      <c r="T545" s="4">
        <v>0</v>
      </c>
      <c r="U545" s="4">
        <f t="shared" si="97"/>
        <v>0</v>
      </c>
      <c r="V545" s="4">
        <v>0</v>
      </c>
      <c r="W545" s="49">
        <v>0</v>
      </c>
      <c r="X545" s="4">
        <v>2</v>
      </c>
      <c r="Y545" s="118" t="s">
        <v>20</v>
      </c>
      <c r="Z545" s="118" t="s">
        <v>30</v>
      </c>
      <c r="AA545" s="289">
        <v>0.91938600000000004</v>
      </c>
      <c r="AB545" s="81" t="str">
        <f t="shared" si="98"/>
        <v>MaeA-nadph</v>
      </c>
    </row>
    <row r="546" spans="1:28" x14ac:dyDescent="0.3">
      <c r="A546" s="15" t="s">
        <v>5</v>
      </c>
      <c r="B546" s="265" t="s">
        <v>297</v>
      </c>
      <c r="C546" s="47">
        <v>-9.1584799602770106E-2</v>
      </c>
      <c r="D546" s="47">
        <v>-5.5477579526564402E-2</v>
      </c>
      <c r="E546" s="47">
        <v>-0.141354320763692</v>
      </c>
      <c r="F546" s="47">
        <v>-4.1361240132743997E-2</v>
      </c>
      <c r="G546" s="47">
        <v>-4.1361240132743997E-2</v>
      </c>
      <c r="H546" s="287">
        <f t="shared" si="88"/>
        <v>4.1361240132743997E-2</v>
      </c>
      <c r="I546" s="4" t="b">
        <f t="shared" si="89"/>
        <v>0</v>
      </c>
      <c r="J546" s="4" t="b">
        <f t="shared" si="90"/>
        <v>0</v>
      </c>
      <c r="K546" s="26">
        <f t="shared" si="91"/>
        <v>0</v>
      </c>
      <c r="L546" s="4">
        <f t="shared" si="92"/>
        <v>0</v>
      </c>
      <c r="M546" s="26" t="str">
        <f t="shared" si="93"/>
        <v/>
      </c>
      <c r="N546" s="288">
        <v>0</v>
      </c>
      <c r="O546" s="4">
        <v>0</v>
      </c>
      <c r="P546" s="75">
        <f t="shared" si="94"/>
        <v>0</v>
      </c>
      <c r="Q546" s="75">
        <f t="shared" si="95"/>
        <v>0</v>
      </c>
      <c r="R546" s="75">
        <f t="shared" si="96"/>
        <v>0</v>
      </c>
      <c r="S546" s="4">
        <v>0</v>
      </c>
      <c r="T546" s="4">
        <v>0</v>
      </c>
      <c r="U546" s="4">
        <f t="shared" si="97"/>
        <v>0</v>
      </c>
      <c r="V546" s="4">
        <v>0</v>
      </c>
      <c r="W546" s="49">
        <v>0</v>
      </c>
      <c r="X546" s="4">
        <v>3</v>
      </c>
      <c r="Y546" s="118" t="s">
        <v>23</v>
      </c>
      <c r="Z546" s="118" t="s">
        <v>30</v>
      </c>
      <c r="AA546" s="289">
        <v>0.14285700000000001</v>
      </c>
      <c r="AB546" s="81" t="str">
        <f t="shared" si="98"/>
        <v>AceB-shik</v>
      </c>
    </row>
    <row r="547" spans="1:28" x14ac:dyDescent="0.3">
      <c r="A547" s="15" t="s">
        <v>6</v>
      </c>
      <c r="B547" s="265" t="s">
        <v>182</v>
      </c>
      <c r="C547" s="47">
        <v>-0.27595574957336599</v>
      </c>
      <c r="D547" s="47">
        <v>-0.17966523831529099</v>
      </c>
      <c r="E547" s="47">
        <v>-0.50899608817878295</v>
      </c>
      <c r="F547" s="47">
        <v>-3.8880823230405398E-2</v>
      </c>
      <c r="G547" s="47">
        <v>-3.8880823230405398E-2</v>
      </c>
      <c r="H547" s="287">
        <f t="shared" si="88"/>
        <v>3.8880823230405398E-2</v>
      </c>
      <c r="I547" s="4" t="b">
        <f t="shared" si="89"/>
        <v>0</v>
      </c>
      <c r="J547" s="4" t="b">
        <f t="shared" si="90"/>
        <v>0</v>
      </c>
      <c r="K547" s="26">
        <f t="shared" si="91"/>
        <v>0</v>
      </c>
      <c r="L547" s="4">
        <f t="shared" si="92"/>
        <v>0</v>
      </c>
      <c r="M547" s="26" t="str">
        <f t="shared" si="93"/>
        <v/>
      </c>
      <c r="N547" s="288">
        <v>0</v>
      </c>
      <c r="O547" s="4">
        <v>0</v>
      </c>
      <c r="P547" s="75">
        <f t="shared" si="94"/>
        <v>0</v>
      </c>
      <c r="Q547" s="75">
        <f t="shared" si="95"/>
        <v>0</v>
      </c>
      <c r="R547" s="75">
        <f t="shared" si="96"/>
        <v>0</v>
      </c>
      <c r="S547" s="4">
        <v>0</v>
      </c>
      <c r="T547" s="4">
        <v>0</v>
      </c>
      <c r="U547" s="4">
        <f t="shared" si="97"/>
        <v>0</v>
      </c>
      <c r="V547" s="4">
        <v>0</v>
      </c>
      <c r="W547" s="49">
        <v>0</v>
      </c>
      <c r="X547" s="4">
        <v>3</v>
      </c>
      <c r="Y547" s="118" t="s">
        <v>23</v>
      </c>
      <c r="Z547" s="118" t="s">
        <v>30</v>
      </c>
      <c r="AA547" s="289">
        <v>0.81818199999999996</v>
      </c>
      <c r="AB547" s="81" t="str">
        <f t="shared" si="98"/>
        <v>GltA-cit</v>
      </c>
    </row>
    <row r="548" spans="1:28" x14ac:dyDescent="0.3">
      <c r="A548" s="15" t="s">
        <v>130</v>
      </c>
      <c r="B548" s="265" t="s">
        <v>264</v>
      </c>
      <c r="C548" s="47">
        <v>-4.2950802436256E-2</v>
      </c>
      <c r="D548" s="47">
        <v>-4.4409732856658501E-2</v>
      </c>
      <c r="E548" s="47">
        <v>-4.9248289793039801E-2</v>
      </c>
      <c r="F548" s="47">
        <v>-3.7983463697225703E-2</v>
      </c>
      <c r="G548" s="47">
        <v>-3.7983463697225703E-2</v>
      </c>
      <c r="H548" s="287">
        <f t="shared" si="88"/>
        <v>3.7983463697225703E-2</v>
      </c>
      <c r="I548" s="4" t="b">
        <f t="shared" si="89"/>
        <v>0</v>
      </c>
      <c r="J548" s="4" t="b">
        <f t="shared" si="90"/>
        <v>0</v>
      </c>
      <c r="K548" s="26">
        <f t="shared" si="91"/>
        <v>0</v>
      </c>
      <c r="L548" s="4">
        <f t="shared" si="92"/>
        <v>0</v>
      </c>
      <c r="M548" s="26" t="str">
        <f t="shared" si="93"/>
        <v/>
      </c>
      <c r="N548" s="288">
        <v>0</v>
      </c>
      <c r="O548" s="4">
        <v>0</v>
      </c>
      <c r="P548" s="75">
        <f t="shared" si="94"/>
        <v>0</v>
      </c>
      <c r="Q548" s="75">
        <f t="shared" si="95"/>
        <v>0</v>
      </c>
      <c r="R548" s="75">
        <f t="shared" si="96"/>
        <v>0</v>
      </c>
      <c r="S548" s="4">
        <v>0</v>
      </c>
      <c r="T548" s="4">
        <v>0</v>
      </c>
      <c r="U548" s="4">
        <f t="shared" si="97"/>
        <v>0</v>
      </c>
      <c r="V548" s="4">
        <v>0</v>
      </c>
      <c r="W548" s="49">
        <v>0</v>
      </c>
      <c r="X548" s="4">
        <v>1</v>
      </c>
      <c r="Y548" s="118" t="s">
        <v>22</v>
      </c>
      <c r="Z548" s="118" t="s">
        <v>30</v>
      </c>
      <c r="AA548" s="289">
        <v>0.335505</v>
      </c>
      <c r="AB548" s="81" t="str">
        <f t="shared" si="98"/>
        <v>Icd-dttp</v>
      </c>
    </row>
    <row r="549" spans="1:28" x14ac:dyDescent="0.3">
      <c r="A549" s="15" t="s">
        <v>10</v>
      </c>
      <c r="B549" s="265" t="s">
        <v>218</v>
      </c>
      <c r="C549" s="47">
        <v>-5.5228461351396398E-2</v>
      </c>
      <c r="D549" s="47">
        <v>-5.3408865938808101E-2</v>
      </c>
      <c r="E549" s="47">
        <v>-7.0832217271098202E-2</v>
      </c>
      <c r="F549" s="47">
        <v>-3.6937856259907101E-2</v>
      </c>
      <c r="G549" s="47">
        <v>-3.6937856259907101E-2</v>
      </c>
      <c r="H549" s="287">
        <f t="shared" si="88"/>
        <v>3.6937856259907101E-2</v>
      </c>
      <c r="I549" s="4" t="b">
        <f t="shared" si="89"/>
        <v>0</v>
      </c>
      <c r="J549" s="4" t="b">
        <f t="shared" si="90"/>
        <v>0</v>
      </c>
      <c r="K549" s="26">
        <f t="shared" si="91"/>
        <v>0</v>
      </c>
      <c r="L549" s="4">
        <f t="shared" si="92"/>
        <v>0</v>
      </c>
      <c r="M549" s="26" t="str">
        <f t="shared" si="93"/>
        <v/>
      </c>
      <c r="N549" s="288">
        <v>0</v>
      </c>
      <c r="O549" s="4">
        <v>0</v>
      </c>
      <c r="P549" s="75">
        <f t="shared" si="94"/>
        <v>0</v>
      </c>
      <c r="Q549" s="75">
        <f t="shared" si="95"/>
        <v>0</v>
      </c>
      <c r="R549" s="75">
        <f t="shared" si="96"/>
        <v>0</v>
      </c>
      <c r="S549" s="4">
        <v>0</v>
      </c>
      <c r="T549" s="4">
        <v>0</v>
      </c>
      <c r="U549" s="4">
        <f t="shared" si="97"/>
        <v>0</v>
      </c>
      <c r="V549" s="4">
        <v>0</v>
      </c>
      <c r="W549" s="49">
        <v>0</v>
      </c>
      <c r="X549" s="4">
        <v>1</v>
      </c>
      <c r="Y549" s="118" t="s">
        <v>22</v>
      </c>
      <c r="Z549" s="118" t="s">
        <v>31</v>
      </c>
      <c r="AA549" s="289">
        <v>0.22806999999999999</v>
      </c>
      <c r="AB549" s="81" t="str">
        <f t="shared" si="98"/>
        <v>Eda-cgmp</v>
      </c>
    </row>
    <row r="550" spans="1:28" x14ac:dyDescent="0.3">
      <c r="A550" s="15" t="s">
        <v>5</v>
      </c>
      <c r="B550" s="265" t="s">
        <v>110</v>
      </c>
      <c r="C550" s="47">
        <v>-0.137767804574844</v>
      </c>
      <c r="D550" s="47">
        <v>-6.7603379165433602E-2</v>
      </c>
      <c r="E550" s="47">
        <v>-0.21140019700576501</v>
      </c>
      <c r="F550" s="47">
        <v>-3.6243080082191799E-2</v>
      </c>
      <c r="G550" s="47">
        <v>-3.6243080082191799E-2</v>
      </c>
      <c r="H550" s="287">
        <f t="shared" si="88"/>
        <v>3.6243080082191799E-2</v>
      </c>
      <c r="I550" s="4" t="b">
        <f t="shared" si="89"/>
        <v>0</v>
      </c>
      <c r="J550" s="4" t="b">
        <f t="shared" si="90"/>
        <v>0</v>
      </c>
      <c r="K550" s="26">
        <f t="shared" si="91"/>
        <v>0</v>
      </c>
      <c r="L550" s="4">
        <f t="shared" si="92"/>
        <v>0</v>
      </c>
      <c r="M550" s="26" t="str">
        <f t="shared" si="93"/>
        <v/>
      </c>
      <c r="N550" s="288">
        <v>0</v>
      </c>
      <c r="O550" s="4">
        <v>0</v>
      </c>
      <c r="P550" s="75">
        <f t="shared" si="94"/>
        <v>0</v>
      </c>
      <c r="Q550" s="75">
        <f t="shared" si="95"/>
        <v>0</v>
      </c>
      <c r="R550" s="75">
        <f t="shared" si="96"/>
        <v>0</v>
      </c>
      <c r="S550" s="4">
        <v>0</v>
      </c>
      <c r="T550" s="4">
        <v>0</v>
      </c>
      <c r="U550" s="4">
        <f t="shared" si="97"/>
        <v>0</v>
      </c>
      <c r="V550" s="4">
        <v>0</v>
      </c>
      <c r="W550" s="49">
        <v>0</v>
      </c>
      <c r="X550" s="4">
        <v>3</v>
      </c>
      <c r="Y550" s="118" t="s">
        <v>23</v>
      </c>
      <c r="Z550" s="118" t="s">
        <v>30</v>
      </c>
      <c r="AA550" s="289">
        <v>0.49402400000000002</v>
      </c>
      <c r="AB550" s="81" t="str">
        <f t="shared" si="98"/>
        <v>AceB-amp</v>
      </c>
    </row>
    <row r="551" spans="1:28" x14ac:dyDescent="0.3">
      <c r="A551" s="15" t="s">
        <v>12</v>
      </c>
      <c r="B551" s="265" t="s">
        <v>214</v>
      </c>
      <c r="C551" s="47">
        <v>-0.21421462627826701</v>
      </c>
      <c r="D551" s="47">
        <v>-0.374291523354702</v>
      </c>
      <c r="E551" s="47">
        <v>-0.38181537373651397</v>
      </c>
      <c r="F551" s="47">
        <v>-3.5202310398303398E-2</v>
      </c>
      <c r="G551" s="47">
        <v>-3.5202310398303398E-2</v>
      </c>
      <c r="H551" s="287">
        <f t="shared" si="88"/>
        <v>3.5202310398303398E-2</v>
      </c>
      <c r="I551" s="4" t="b">
        <f t="shared" si="89"/>
        <v>0</v>
      </c>
      <c r="J551" s="4" t="b">
        <f t="shared" si="90"/>
        <v>0</v>
      </c>
      <c r="K551" s="26">
        <f t="shared" si="91"/>
        <v>0</v>
      </c>
      <c r="L551" s="4">
        <f t="shared" si="92"/>
        <v>0</v>
      </c>
      <c r="M551" s="26" t="str">
        <f t="shared" si="93"/>
        <v/>
      </c>
      <c r="N551" s="288">
        <v>0</v>
      </c>
      <c r="O551" s="4">
        <v>0</v>
      </c>
      <c r="P551" s="75">
        <f t="shared" si="94"/>
        <v>0</v>
      </c>
      <c r="Q551" s="75">
        <f t="shared" si="95"/>
        <v>0</v>
      </c>
      <c r="R551" s="75">
        <f t="shared" si="96"/>
        <v>0</v>
      </c>
      <c r="S551" s="4">
        <v>0</v>
      </c>
      <c r="T551" s="4">
        <v>0</v>
      </c>
      <c r="U551" s="4">
        <f t="shared" si="97"/>
        <v>0</v>
      </c>
      <c r="V551" s="4">
        <v>0</v>
      </c>
      <c r="W551" s="49">
        <v>0</v>
      </c>
      <c r="X551" s="4">
        <v>2</v>
      </c>
      <c r="Y551" s="118" t="s">
        <v>25</v>
      </c>
      <c r="Z551" s="118" t="s">
        <v>30</v>
      </c>
      <c r="AA551" s="289">
        <v>0.46198800000000001</v>
      </c>
      <c r="AB551" s="81" t="str">
        <f t="shared" si="98"/>
        <v>Pta-imp</v>
      </c>
    </row>
    <row r="552" spans="1:28" x14ac:dyDescent="0.3">
      <c r="A552" s="15" t="s">
        <v>58</v>
      </c>
      <c r="B552" s="265" t="s">
        <v>123</v>
      </c>
      <c r="C552" s="47">
        <v>-7.5051665548438604E-2</v>
      </c>
      <c r="D552" s="47">
        <v>-6.3872690300379398E-2</v>
      </c>
      <c r="E552" s="47">
        <v>-0.116345991175712</v>
      </c>
      <c r="F552" s="47">
        <v>-3.38779500025422E-2</v>
      </c>
      <c r="G552" s="47">
        <v>-3.38779500025422E-2</v>
      </c>
      <c r="H552" s="287">
        <f t="shared" si="88"/>
        <v>3.38779500025422E-2</v>
      </c>
      <c r="I552" s="4" t="b">
        <f t="shared" si="89"/>
        <v>0</v>
      </c>
      <c r="J552" s="4" t="b">
        <f t="shared" si="90"/>
        <v>0</v>
      </c>
      <c r="K552" s="26">
        <f t="shared" si="91"/>
        <v>0</v>
      </c>
      <c r="L552" s="4">
        <f t="shared" si="92"/>
        <v>0</v>
      </c>
      <c r="M552" s="26" t="str">
        <f t="shared" si="93"/>
        <v/>
      </c>
      <c r="N552" s="288">
        <v>0</v>
      </c>
      <c r="O552" s="4">
        <v>0</v>
      </c>
      <c r="P552" s="75">
        <f t="shared" si="94"/>
        <v>0</v>
      </c>
      <c r="Q552" s="75">
        <f t="shared" si="95"/>
        <v>0</v>
      </c>
      <c r="R552" s="75">
        <f t="shared" si="96"/>
        <v>0</v>
      </c>
      <c r="S552" s="4">
        <v>0</v>
      </c>
      <c r="T552" s="4">
        <v>0</v>
      </c>
      <c r="U552" s="4">
        <f t="shared" si="97"/>
        <v>0</v>
      </c>
      <c r="V552" s="4">
        <v>0</v>
      </c>
      <c r="W552" s="49">
        <v>0</v>
      </c>
      <c r="X552" s="4">
        <v>3</v>
      </c>
      <c r="Y552" s="118" t="s">
        <v>19</v>
      </c>
      <c r="Z552" s="118" t="s">
        <v>30</v>
      </c>
      <c r="AA552" s="289">
        <v>0.19791700000000001</v>
      </c>
      <c r="AB552" s="81" t="str">
        <f t="shared" si="98"/>
        <v>Gnd-succ</v>
      </c>
    </row>
    <row r="553" spans="1:28" x14ac:dyDescent="0.3">
      <c r="A553" s="15" t="s">
        <v>3</v>
      </c>
      <c r="B553" s="265" t="s">
        <v>301</v>
      </c>
      <c r="C553" s="47">
        <v>-4.1445552943875398E-2</v>
      </c>
      <c r="D553" s="47">
        <v>-5.1517724791678703E-2</v>
      </c>
      <c r="E553" s="47">
        <v>-5.7566769464483698E-2</v>
      </c>
      <c r="F553" s="47">
        <v>-3.3521295497832698E-2</v>
      </c>
      <c r="G553" s="47">
        <v>-3.3521295497832698E-2</v>
      </c>
      <c r="H553" s="287">
        <f t="shared" si="88"/>
        <v>3.3521295497832698E-2</v>
      </c>
      <c r="I553" s="4" t="b">
        <f t="shared" si="89"/>
        <v>0</v>
      </c>
      <c r="J553" s="4" t="b">
        <f t="shared" si="90"/>
        <v>0</v>
      </c>
      <c r="K553" s="26">
        <f t="shared" si="91"/>
        <v>0</v>
      </c>
      <c r="L553" s="4">
        <f t="shared" si="92"/>
        <v>0</v>
      </c>
      <c r="M553" s="26" t="str">
        <f t="shared" si="93"/>
        <v/>
      </c>
      <c r="N553" s="288">
        <v>0</v>
      </c>
      <c r="O553" s="4">
        <v>0</v>
      </c>
      <c r="P553" s="75">
        <f t="shared" si="94"/>
        <v>0</v>
      </c>
      <c r="Q553" s="75">
        <f t="shared" si="95"/>
        <v>0</v>
      </c>
      <c r="R553" s="75">
        <f t="shared" si="96"/>
        <v>0</v>
      </c>
      <c r="S553" s="4">
        <v>0</v>
      </c>
      <c r="T553" s="4">
        <v>0</v>
      </c>
      <c r="U553" s="4">
        <f t="shared" si="97"/>
        <v>0</v>
      </c>
      <c r="V553" s="4">
        <v>0</v>
      </c>
      <c r="W553" s="49">
        <v>0</v>
      </c>
      <c r="X553" s="4">
        <v>1</v>
      </c>
      <c r="Y553" s="118" t="s">
        <v>21</v>
      </c>
      <c r="Z553" s="118" t="s">
        <v>31</v>
      </c>
      <c r="AA553" s="289">
        <v>0.15537799999999999</v>
      </c>
      <c r="AB553" s="81" t="str">
        <f t="shared" si="98"/>
        <v>Edd-cystath</v>
      </c>
    </row>
    <row r="554" spans="1:28" x14ac:dyDescent="0.3">
      <c r="A554" s="15" t="s">
        <v>106</v>
      </c>
      <c r="B554" s="265" t="s">
        <v>133</v>
      </c>
      <c r="C554" s="47">
        <v>-0.23170061898746999</v>
      </c>
      <c r="D554" s="47">
        <v>-0.20726279340147</v>
      </c>
      <c r="E554" s="47">
        <v>-0.45291258411287399</v>
      </c>
      <c r="F554" s="47">
        <v>-3.3352440720691101E-2</v>
      </c>
      <c r="G554" s="47">
        <v>-3.3352440720691101E-2</v>
      </c>
      <c r="H554" s="287">
        <f t="shared" si="88"/>
        <v>3.3352440720691101E-2</v>
      </c>
      <c r="I554" s="4" t="b">
        <f t="shared" si="89"/>
        <v>0</v>
      </c>
      <c r="J554" s="4" t="b">
        <f t="shared" si="90"/>
        <v>0</v>
      </c>
      <c r="K554" s="26">
        <f t="shared" si="91"/>
        <v>0</v>
      </c>
      <c r="L554" s="4">
        <f t="shared" si="92"/>
        <v>0</v>
      </c>
      <c r="M554" s="26" t="str">
        <f t="shared" si="93"/>
        <v/>
      </c>
      <c r="N554" s="288">
        <v>0</v>
      </c>
      <c r="O554" s="4">
        <v>0</v>
      </c>
      <c r="P554" s="75">
        <f t="shared" si="94"/>
        <v>0</v>
      </c>
      <c r="Q554" s="75">
        <f t="shared" si="95"/>
        <v>0</v>
      </c>
      <c r="R554" s="75">
        <f t="shared" si="96"/>
        <v>0</v>
      </c>
      <c r="S554" s="4">
        <v>0</v>
      </c>
      <c r="T554" s="4">
        <v>0</v>
      </c>
      <c r="U554" s="4">
        <f t="shared" si="97"/>
        <v>0</v>
      </c>
      <c r="V554" s="4">
        <v>0</v>
      </c>
      <c r="W554" s="49">
        <v>0</v>
      </c>
      <c r="X554" s="4">
        <v>3</v>
      </c>
      <c r="Y554" s="118" t="s">
        <v>19</v>
      </c>
      <c r="Z554" s="118" t="s">
        <v>30</v>
      </c>
      <c r="AA554" s="289">
        <v>0.2</v>
      </c>
      <c r="AB554" s="81" t="str">
        <f t="shared" si="98"/>
        <v>Acs-akg</v>
      </c>
    </row>
    <row r="555" spans="1:28" x14ac:dyDescent="0.3">
      <c r="A555" s="15" t="s">
        <v>10</v>
      </c>
      <c r="B555" s="265" t="s">
        <v>86</v>
      </c>
      <c r="C555" s="47">
        <v>-0.14262561103483501</v>
      </c>
      <c r="D555" s="47">
        <v>-0.14832743327561301</v>
      </c>
      <c r="E555" s="47">
        <v>-0.29373260745771501</v>
      </c>
      <c r="F555" s="47">
        <v>-3.3220717162501801E-2</v>
      </c>
      <c r="G555" s="47">
        <v>-3.3220717162501801E-2</v>
      </c>
      <c r="H555" s="287">
        <f t="shared" si="88"/>
        <v>3.3220717162501801E-2</v>
      </c>
      <c r="I555" s="4" t="b">
        <f t="shared" si="89"/>
        <v>0</v>
      </c>
      <c r="J555" s="4" t="b">
        <f t="shared" si="90"/>
        <v>0</v>
      </c>
      <c r="K555" s="26">
        <f t="shared" si="91"/>
        <v>0</v>
      </c>
      <c r="L555" s="4">
        <f t="shared" si="92"/>
        <v>0</v>
      </c>
      <c r="M555" s="26" t="str">
        <f t="shared" si="93"/>
        <v/>
      </c>
      <c r="N555" s="288">
        <v>0</v>
      </c>
      <c r="O555" s="4">
        <v>0</v>
      </c>
      <c r="P555" s="75">
        <f t="shared" si="94"/>
        <v>0</v>
      </c>
      <c r="Q555" s="75">
        <f t="shared" si="95"/>
        <v>0</v>
      </c>
      <c r="R555" s="75">
        <f t="shared" si="96"/>
        <v>0</v>
      </c>
      <c r="S555" s="4">
        <v>0</v>
      </c>
      <c r="T555" s="4">
        <v>0</v>
      </c>
      <c r="U555" s="4">
        <f t="shared" si="97"/>
        <v>0</v>
      </c>
      <c r="V555" s="4">
        <v>0</v>
      </c>
      <c r="W555" s="49">
        <v>0</v>
      </c>
      <c r="X555" s="4">
        <v>1</v>
      </c>
      <c r="Y555" s="118" t="s">
        <v>22</v>
      </c>
      <c r="Z555" s="118" t="s">
        <v>31</v>
      </c>
      <c r="AA555" s="289">
        <v>0.246753</v>
      </c>
      <c r="AB555" s="81" t="str">
        <f t="shared" si="98"/>
        <v>Eda-atp</v>
      </c>
    </row>
    <row r="556" spans="1:28" x14ac:dyDescent="0.3">
      <c r="A556" s="15" t="s">
        <v>5</v>
      </c>
      <c r="B556" s="265" t="s">
        <v>262</v>
      </c>
      <c r="C556" s="47">
        <v>-0.13752464438801101</v>
      </c>
      <c r="D556" s="47">
        <v>-0.20413744770311501</v>
      </c>
      <c r="E556" s="47">
        <v>-0.24571973863893001</v>
      </c>
      <c r="F556" s="47">
        <v>-3.2819235846414503E-2</v>
      </c>
      <c r="G556" s="47">
        <v>-3.2819235846414503E-2</v>
      </c>
      <c r="H556" s="287">
        <f t="shared" si="88"/>
        <v>3.2819235846414503E-2</v>
      </c>
      <c r="I556" s="4" t="b">
        <f t="shared" si="89"/>
        <v>0</v>
      </c>
      <c r="J556" s="4" t="b">
        <f t="shared" si="90"/>
        <v>0</v>
      </c>
      <c r="K556" s="26">
        <f t="shared" si="91"/>
        <v>0</v>
      </c>
      <c r="L556" s="4">
        <f t="shared" si="92"/>
        <v>0</v>
      </c>
      <c r="M556" s="26" t="str">
        <f t="shared" si="93"/>
        <v/>
      </c>
      <c r="N556" s="288">
        <v>0</v>
      </c>
      <c r="O556" s="4">
        <v>0</v>
      </c>
      <c r="P556" s="75">
        <f t="shared" si="94"/>
        <v>0</v>
      </c>
      <c r="Q556" s="75">
        <f t="shared" si="95"/>
        <v>0</v>
      </c>
      <c r="R556" s="75">
        <f t="shared" si="96"/>
        <v>0</v>
      </c>
      <c r="S556" s="4">
        <v>0</v>
      </c>
      <c r="T556" s="4">
        <v>0</v>
      </c>
      <c r="U556" s="4">
        <f t="shared" si="97"/>
        <v>0</v>
      </c>
      <c r="V556" s="4">
        <v>0</v>
      </c>
      <c r="W556" s="49">
        <v>0</v>
      </c>
      <c r="X556" s="4">
        <v>3</v>
      </c>
      <c r="Y556" s="118" t="s">
        <v>23</v>
      </c>
      <c r="Z556" s="118" t="s">
        <v>30</v>
      </c>
      <c r="AA556" s="289">
        <v>0.29729699999999998</v>
      </c>
      <c r="AB556" s="81" t="str">
        <f t="shared" si="98"/>
        <v>AceB-dtmp</v>
      </c>
    </row>
    <row r="557" spans="1:28" x14ac:dyDescent="0.3">
      <c r="A557" s="15" t="s">
        <v>5</v>
      </c>
      <c r="B557" s="265" t="s">
        <v>301</v>
      </c>
      <c r="C557" s="47">
        <v>-6.7826366331275603E-2</v>
      </c>
      <c r="D557" s="47">
        <v>-9.2018973856238695E-2</v>
      </c>
      <c r="E557" s="47">
        <v>-0.11332165409884901</v>
      </c>
      <c r="F557" s="47">
        <v>-3.2581545658903803E-2</v>
      </c>
      <c r="G557" s="47">
        <v>-3.2581545658903803E-2</v>
      </c>
      <c r="H557" s="287">
        <f t="shared" si="88"/>
        <v>3.2581545658903803E-2</v>
      </c>
      <c r="I557" s="4" t="b">
        <f t="shared" si="89"/>
        <v>0</v>
      </c>
      <c r="J557" s="4" t="b">
        <f t="shared" si="90"/>
        <v>0</v>
      </c>
      <c r="K557" s="26">
        <f t="shared" si="91"/>
        <v>0</v>
      </c>
      <c r="L557" s="4">
        <f t="shared" si="92"/>
        <v>0</v>
      </c>
      <c r="M557" s="26" t="str">
        <f t="shared" si="93"/>
        <v/>
      </c>
      <c r="N557" s="288">
        <v>0</v>
      </c>
      <c r="O557" s="4">
        <v>0</v>
      </c>
      <c r="P557" s="75">
        <f t="shared" si="94"/>
        <v>0</v>
      </c>
      <c r="Q557" s="75">
        <f t="shared" si="95"/>
        <v>0</v>
      </c>
      <c r="R557" s="75">
        <f t="shared" si="96"/>
        <v>0</v>
      </c>
      <c r="S557" s="4">
        <v>0</v>
      </c>
      <c r="T557" s="4">
        <v>0</v>
      </c>
      <c r="U557" s="4">
        <f t="shared" si="97"/>
        <v>0</v>
      </c>
      <c r="V557" s="4">
        <v>0</v>
      </c>
      <c r="W557" s="49">
        <v>0</v>
      </c>
      <c r="X557" s="4">
        <v>3</v>
      </c>
      <c r="Y557" s="118" t="s">
        <v>23</v>
      </c>
      <c r="Z557" s="118" t="s">
        <v>30</v>
      </c>
      <c r="AA557" s="289">
        <v>0.235294</v>
      </c>
      <c r="AB557" s="81" t="str">
        <f t="shared" si="98"/>
        <v>AceB-cystath</v>
      </c>
    </row>
    <row r="558" spans="1:28" x14ac:dyDescent="0.3">
      <c r="A558" s="15" t="s">
        <v>58</v>
      </c>
      <c r="B558" s="265" t="s">
        <v>85</v>
      </c>
      <c r="C558" s="47">
        <v>-0.428042222482094</v>
      </c>
      <c r="D558" s="47">
        <v>-0.45144397359393301</v>
      </c>
      <c r="E558" s="47">
        <v>-0.66805454796559705</v>
      </c>
      <c r="F558" s="47">
        <v>-3.2394458827211599E-2</v>
      </c>
      <c r="G558" s="47">
        <v>-3.2394458827211599E-2</v>
      </c>
      <c r="H558" s="287">
        <f t="shared" si="88"/>
        <v>3.2394458827211599E-2</v>
      </c>
      <c r="I558" s="4" t="b">
        <f t="shared" si="89"/>
        <v>0</v>
      </c>
      <c r="J558" s="4" t="b">
        <f t="shared" si="90"/>
        <v>0</v>
      </c>
      <c r="K558" s="26">
        <f t="shared" si="91"/>
        <v>0</v>
      </c>
      <c r="L558" s="4">
        <f t="shared" si="92"/>
        <v>0</v>
      </c>
      <c r="M558" s="26" t="str">
        <f t="shared" si="93"/>
        <v/>
      </c>
      <c r="N558" s="288">
        <v>0</v>
      </c>
      <c r="O558" s="4">
        <v>0</v>
      </c>
      <c r="P558" s="75">
        <f t="shared" si="94"/>
        <v>0</v>
      </c>
      <c r="Q558" s="75">
        <f t="shared" si="95"/>
        <v>0</v>
      </c>
      <c r="R558" s="75">
        <f t="shared" si="96"/>
        <v>0</v>
      </c>
      <c r="S558" s="4">
        <v>0</v>
      </c>
      <c r="T558" s="4">
        <v>0</v>
      </c>
      <c r="U558" s="4">
        <f t="shared" si="97"/>
        <v>0</v>
      </c>
      <c r="V558" s="4">
        <v>0</v>
      </c>
      <c r="W558" s="49">
        <v>0</v>
      </c>
      <c r="X558" s="4">
        <v>3</v>
      </c>
      <c r="Y558" s="118" t="s">
        <v>19</v>
      </c>
      <c r="Z558" s="118" t="s">
        <v>30</v>
      </c>
      <c r="AA558" s="289">
        <v>0.55172399999999999</v>
      </c>
      <c r="AB558" s="81" t="str">
        <f t="shared" si="98"/>
        <v>Gnd-adp</v>
      </c>
    </row>
    <row r="559" spans="1:28" x14ac:dyDescent="0.3">
      <c r="A559" s="15" t="s">
        <v>3</v>
      </c>
      <c r="B559" s="265" t="s">
        <v>289</v>
      </c>
      <c r="C559" s="47">
        <v>-6.3797657656911103E-2</v>
      </c>
      <c r="D559" s="47">
        <v>-5.98419157329904E-2</v>
      </c>
      <c r="E559" s="47">
        <v>-8.9747175213633498E-2</v>
      </c>
      <c r="F559" s="47">
        <v>-3.2031677357346001E-2</v>
      </c>
      <c r="G559" s="47">
        <v>-3.2031677357346001E-2</v>
      </c>
      <c r="H559" s="287">
        <f t="shared" si="88"/>
        <v>3.2031677357346001E-2</v>
      </c>
      <c r="I559" s="4" t="b">
        <f t="shared" si="89"/>
        <v>0</v>
      </c>
      <c r="J559" s="4" t="b">
        <f t="shared" si="90"/>
        <v>0</v>
      </c>
      <c r="K559" s="26">
        <f t="shared" si="91"/>
        <v>0</v>
      </c>
      <c r="L559" s="4">
        <f t="shared" si="92"/>
        <v>0</v>
      </c>
      <c r="M559" s="26" t="str">
        <f t="shared" si="93"/>
        <v/>
      </c>
      <c r="N559" s="288">
        <v>0</v>
      </c>
      <c r="O559" s="4">
        <v>0</v>
      </c>
      <c r="P559" s="75">
        <f t="shared" si="94"/>
        <v>0</v>
      </c>
      <c r="Q559" s="75">
        <f t="shared" si="95"/>
        <v>0</v>
      </c>
      <c r="R559" s="75">
        <f t="shared" si="96"/>
        <v>0</v>
      </c>
      <c r="S559" s="4">
        <v>0</v>
      </c>
      <c r="T559" s="4">
        <v>0</v>
      </c>
      <c r="U559" s="4">
        <f t="shared" si="97"/>
        <v>0</v>
      </c>
      <c r="V559" s="4">
        <v>0</v>
      </c>
      <c r="W559" s="49">
        <v>0</v>
      </c>
      <c r="X559" s="4">
        <v>1</v>
      </c>
      <c r="Y559" s="118" t="s">
        <v>21</v>
      </c>
      <c r="Z559" s="118" t="s">
        <v>31</v>
      </c>
      <c r="AA559" s="289">
        <v>0.161826</v>
      </c>
      <c r="AB559" s="81" t="str">
        <f t="shared" si="98"/>
        <v>Edd-phe</v>
      </c>
    </row>
    <row r="560" spans="1:28" x14ac:dyDescent="0.3">
      <c r="A560" s="15" t="s">
        <v>7</v>
      </c>
      <c r="B560" s="265" t="s">
        <v>218</v>
      </c>
      <c r="C560" s="47">
        <v>-0.53668145003983903</v>
      </c>
      <c r="D560" s="47">
        <v>-0.593482688680666</v>
      </c>
      <c r="E560" s="47">
        <v>-0.97792312020323402</v>
      </c>
      <c r="F560" s="47">
        <v>-3.0803350020009199E-2</v>
      </c>
      <c r="G560" s="47">
        <v>-3.0803350020009199E-2</v>
      </c>
      <c r="H560" s="287">
        <f t="shared" si="88"/>
        <v>3.0803350020009199E-2</v>
      </c>
      <c r="I560" s="4" t="b">
        <f t="shared" si="89"/>
        <v>0</v>
      </c>
      <c r="J560" s="4" t="b">
        <f t="shared" si="90"/>
        <v>0</v>
      </c>
      <c r="K560" s="26">
        <f t="shared" si="91"/>
        <v>0</v>
      </c>
      <c r="L560" s="4">
        <f t="shared" si="92"/>
        <v>0</v>
      </c>
      <c r="M560" s="26" t="str">
        <f t="shared" si="93"/>
        <v/>
      </c>
      <c r="N560" s="288">
        <v>0</v>
      </c>
      <c r="O560" s="4">
        <v>0</v>
      </c>
      <c r="P560" s="75">
        <f t="shared" si="94"/>
        <v>0</v>
      </c>
      <c r="Q560" s="75">
        <f t="shared" si="95"/>
        <v>0</v>
      </c>
      <c r="R560" s="75">
        <f t="shared" si="96"/>
        <v>0</v>
      </c>
      <c r="S560" s="4">
        <v>0</v>
      </c>
      <c r="T560" s="4">
        <v>0</v>
      </c>
      <c r="U560" s="4">
        <f t="shared" si="97"/>
        <v>0</v>
      </c>
      <c r="V560" s="4">
        <v>0</v>
      </c>
      <c r="W560" s="49">
        <v>0</v>
      </c>
      <c r="X560" s="4">
        <v>2</v>
      </c>
      <c r="Y560" s="118" t="s">
        <v>20</v>
      </c>
      <c r="Z560" s="118" t="s">
        <v>30</v>
      </c>
      <c r="AA560" s="289">
        <v>0.69230800000000003</v>
      </c>
      <c r="AB560" s="81" t="str">
        <f t="shared" si="98"/>
        <v>PykF-cgmp</v>
      </c>
    </row>
    <row r="561" spans="1:28" x14ac:dyDescent="0.3">
      <c r="A561" s="15" t="s">
        <v>15</v>
      </c>
      <c r="B561" s="265" t="s">
        <v>295</v>
      </c>
      <c r="C561" s="47">
        <v>-0.263716769314215</v>
      </c>
      <c r="D561" s="47">
        <v>-0.23580004974944599</v>
      </c>
      <c r="E561" s="47">
        <v>-0.43615989869418997</v>
      </c>
      <c r="F561" s="47">
        <v>-3.0102651063578002E-2</v>
      </c>
      <c r="G561" s="47">
        <v>-3.0102651063578002E-2</v>
      </c>
      <c r="H561" s="287">
        <f t="shared" si="88"/>
        <v>3.0102651063578002E-2</v>
      </c>
      <c r="I561" s="4" t="b">
        <f t="shared" si="89"/>
        <v>0</v>
      </c>
      <c r="J561" s="4" t="b">
        <f t="shared" si="90"/>
        <v>0</v>
      </c>
      <c r="K561" s="26">
        <f t="shared" si="91"/>
        <v>0</v>
      </c>
      <c r="L561" s="4">
        <f t="shared" si="92"/>
        <v>0</v>
      </c>
      <c r="M561" s="26" t="str">
        <f t="shared" si="93"/>
        <v/>
      </c>
      <c r="N561" s="288">
        <v>0</v>
      </c>
      <c r="O561" s="4">
        <v>0</v>
      </c>
      <c r="P561" s="75">
        <f t="shared" si="94"/>
        <v>0</v>
      </c>
      <c r="Q561" s="75">
        <f t="shared" si="95"/>
        <v>0</v>
      </c>
      <c r="R561" s="75">
        <f t="shared" si="96"/>
        <v>0</v>
      </c>
      <c r="S561" s="4">
        <v>0</v>
      </c>
      <c r="T561" s="4">
        <v>0</v>
      </c>
      <c r="U561" s="4">
        <f t="shared" si="97"/>
        <v>0</v>
      </c>
      <c r="V561" s="4">
        <v>0</v>
      </c>
      <c r="W561" s="49">
        <v>0</v>
      </c>
      <c r="X561" s="4">
        <v>2</v>
      </c>
      <c r="Y561" s="118" t="s">
        <v>28</v>
      </c>
      <c r="Z561" s="118" t="s">
        <v>30</v>
      </c>
      <c r="AA561" s="289">
        <v>0.25</v>
      </c>
      <c r="AB561" s="81" t="str">
        <f t="shared" si="98"/>
        <v>PckA-cys</v>
      </c>
    </row>
    <row r="562" spans="1:28" x14ac:dyDescent="0.3">
      <c r="A562" s="15" t="s">
        <v>16</v>
      </c>
      <c r="B562" s="265" t="s">
        <v>218</v>
      </c>
      <c r="C562" s="47">
        <v>-0.142856436303232</v>
      </c>
      <c r="D562" s="47">
        <v>-0.16279423236787999</v>
      </c>
      <c r="E562" s="47">
        <v>-0.249148383046258</v>
      </c>
      <c r="F562" s="47">
        <v>-2.9692933721374801E-2</v>
      </c>
      <c r="G562" s="47">
        <v>-2.9692933721374801E-2</v>
      </c>
      <c r="H562" s="287">
        <f t="shared" si="88"/>
        <v>2.9692933721374801E-2</v>
      </c>
      <c r="I562" s="4" t="b">
        <f t="shared" si="89"/>
        <v>0</v>
      </c>
      <c r="J562" s="4" t="b">
        <f t="shared" si="90"/>
        <v>0</v>
      </c>
      <c r="K562" s="26">
        <f t="shared" si="91"/>
        <v>0</v>
      </c>
      <c r="L562" s="4">
        <f t="shared" si="92"/>
        <v>0</v>
      </c>
      <c r="M562" s="26" t="str">
        <f t="shared" si="93"/>
        <v/>
      </c>
      <c r="N562" s="288">
        <v>0</v>
      </c>
      <c r="O562" s="4">
        <v>0</v>
      </c>
      <c r="P562" s="75">
        <f t="shared" si="94"/>
        <v>0</v>
      </c>
      <c r="Q562" s="75">
        <f t="shared" si="95"/>
        <v>0</v>
      </c>
      <c r="R562" s="75">
        <f t="shared" si="96"/>
        <v>0</v>
      </c>
      <c r="S562" s="4">
        <v>0</v>
      </c>
      <c r="T562" s="4">
        <v>0</v>
      </c>
      <c r="U562" s="4">
        <f t="shared" si="97"/>
        <v>0</v>
      </c>
      <c r="V562" s="4">
        <v>0</v>
      </c>
      <c r="W562" s="49">
        <v>0</v>
      </c>
      <c r="X562" s="4">
        <v>1</v>
      </c>
      <c r="Y562" s="118" t="s">
        <v>21</v>
      </c>
      <c r="Z562" s="118" t="s">
        <v>31</v>
      </c>
      <c r="AA562" s="289">
        <v>0.160221</v>
      </c>
      <c r="AB562" s="81" t="str">
        <f t="shared" si="98"/>
        <v>Fbp-cgmp</v>
      </c>
    </row>
    <row r="563" spans="1:28" x14ac:dyDescent="0.3">
      <c r="A563" s="15" t="s">
        <v>3</v>
      </c>
      <c r="B563" s="265" t="s">
        <v>275</v>
      </c>
      <c r="C563" s="47">
        <v>-5.2326997711573398E-2</v>
      </c>
      <c r="D563" s="47">
        <v>-5.3027609849316197E-2</v>
      </c>
      <c r="E563" s="47">
        <v>-7.2801283159644001E-2</v>
      </c>
      <c r="F563" s="47">
        <v>-2.90570473532351E-2</v>
      </c>
      <c r="G563" s="47">
        <v>-2.90570473532351E-2</v>
      </c>
      <c r="H563" s="287">
        <f t="shared" si="88"/>
        <v>2.90570473532351E-2</v>
      </c>
      <c r="I563" s="4" t="b">
        <f t="shared" si="89"/>
        <v>0</v>
      </c>
      <c r="J563" s="4" t="b">
        <f t="shared" si="90"/>
        <v>0</v>
      </c>
      <c r="K563" s="26">
        <f t="shared" si="91"/>
        <v>0</v>
      </c>
      <c r="L563" s="4">
        <f t="shared" si="92"/>
        <v>0</v>
      </c>
      <c r="M563" s="26" t="str">
        <f t="shared" si="93"/>
        <v/>
      </c>
      <c r="N563" s="288">
        <v>0</v>
      </c>
      <c r="O563" s="4">
        <v>0</v>
      </c>
      <c r="P563" s="75">
        <f t="shared" si="94"/>
        <v>0</v>
      </c>
      <c r="Q563" s="75">
        <f t="shared" si="95"/>
        <v>0</v>
      </c>
      <c r="R563" s="75">
        <f t="shared" si="96"/>
        <v>0</v>
      </c>
      <c r="S563" s="4">
        <v>0</v>
      </c>
      <c r="T563" s="4">
        <v>0</v>
      </c>
      <c r="U563" s="4">
        <f t="shared" si="97"/>
        <v>0</v>
      </c>
      <c r="V563" s="4">
        <v>0</v>
      </c>
      <c r="W563" s="49">
        <v>0</v>
      </c>
      <c r="X563" s="4">
        <v>1</v>
      </c>
      <c r="Y563" s="118" t="s">
        <v>21</v>
      </c>
      <c r="Z563" s="118" t="s">
        <v>31</v>
      </c>
      <c r="AA563" s="289">
        <v>0.57894699999999999</v>
      </c>
      <c r="AB563" s="81" t="str">
        <f t="shared" si="98"/>
        <v>Edd-glyc3p</v>
      </c>
    </row>
    <row r="564" spans="1:28" x14ac:dyDescent="0.3">
      <c r="A564" s="15" t="s">
        <v>8</v>
      </c>
      <c r="B564" s="265" t="s">
        <v>235</v>
      </c>
      <c r="C564" s="47">
        <v>-8.8686072632115198E-2</v>
      </c>
      <c r="D564" s="47">
        <v>-0.14321321772034501</v>
      </c>
      <c r="E564" s="47">
        <v>-0.15110112715065799</v>
      </c>
      <c r="F564" s="47">
        <v>-2.84405534430517E-2</v>
      </c>
      <c r="G564" s="47">
        <v>-2.84405534430517E-2</v>
      </c>
      <c r="H564" s="287">
        <f t="shared" si="88"/>
        <v>2.84405534430517E-2</v>
      </c>
      <c r="I564" s="4" t="b">
        <f t="shared" si="89"/>
        <v>0</v>
      </c>
      <c r="J564" s="4" t="b">
        <f t="shared" si="90"/>
        <v>0</v>
      </c>
      <c r="K564" s="26">
        <f t="shared" si="91"/>
        <v>0</v>
      </c>
      <c r="L564" s="4">
        <f t="shared" si="92"/>
        <v>0</v>
      </c>
      <c r="M564" s="26" t="str">
        <f t="shared" si="93"/>
        <v/>
      </c>
      <c r="N564" s="288">
        <v>0</v>
      </c>
      <c r="O564" s="4">
        <v>0</v>
      </c>
      <c r="P564" s="75">
        <f t="shared" si="94"/>
        <v>0</v>
      </c>
      <c r="Q564" s="75">
        <f t="shared" si="95"/>
        <v>0</v>
      </c>
      <c r="R564" s="75">
        <f t="shared" si="96"/>
        <v>0</v>
      </c>
      <c r="S564" s="4">
        <v>0</v>
      </c>
      <c r="T564" s="4">
        <v>0</v>
      </c>
      <c r="U564" s="4">
        <f t="shared" si="97"/>
        <v>0</v>
      </c>
      <c r="V564" s="4">
        <v>0</v>
      </c>
      <c r="W564" s="49">
        <v>0</v>
      </c>
      <c r="X564" s="4">
        <v>2</v>
      </c>
      <c r="Y564" s="118" t="s">
        <v>24</v>
      </c>
      <c r="Z564" s="118" t="s">
        <v>31</v>
      </c>
      <c r="AA564" s="289">
        <v>0.45454499999999998</v>
      </c>
      <c r="AB564" s="81" t="str">
        <f t="shared" si="98"/>
        <v>Eno-ser</v>
      </c>
    </row>
    <row r="565" spans="1:28" x14ac:dyDescent="0.3">
      <c r="A565" s="15" t="s">
        <v>3</v>
      </c>
      <c r="B565" s="265" t="s">
        <v>216</v>
      </c>
      <c r="C565" s="47">
        <v>-4.2524363175714001E-2</v>
      </c>
      <c r="D565" s="47">
        <v>-4.5502241904263399E-2</v>
      </c>
      <c r="E565" s="47">
        <v>-5.8239896003949097E-2</v>
      </c>
      <c r="F565" s="47">
        <v>-2.77092717774097E-2</v>
      </c>
      <c r="G565" s="47">
        <v>-2.77092717774097E-2</v>
      </c>
      <c r="H565" s="287">
        <f t="shared" si="88"/>
        <v>2.77092717774097E-2</v>
      </c>
      <c r="I565" s="4" t="b">
        <f t="shared" si="89"/>
        <v>0</v>
      </c>
      <c r="J565" s="4" t="b">
        <f t="shared" si="90"/>
        <v>0</v>
      </c>
      <c r="K565" s="26">
        <f t="shared" si="91"/>
        <v>0</v>
      </c>
      <c r="L565" s="4">
        <f t="shared" si="92"/>
        <v>0</v>
      </c>
      <c r="M565" s="26" t="str">
        <f t="shared" si="93"/>
        <v/>
      </c>
      <c r="N565" s="288">
        <v>0</v>
      </c>
      <c r="O565" s="4">
        <v>0</v>
      </c>
      <c r="P565" s="75">
        <f t="shared" si="94"/>
        <v>0</v>
      </c>
      <c r="Q565" s="75">
        <f t="shared" si="95"/>
        <v>0</v>
      </c>
      <c r="R565" s="75">
        <f t="shared" si="96"/>
        <v>0</v>
      </c>
      <c r="S565" s="4">
        <v>0</v>
      </c>
      <c r="T565" s="4">
        <v>0</v>
      </c>
      <c r="U565" s="4">
        <f t="shared" si="97"/>
        <v>0</v>
      </c>
      <c r="V565" s="4">
        <v>0</v>
      </c>
      <c r="W565" s="49">
        <v>0</v>
      </c>
      <c r="X565" s="4">
        <v>1</v>
      </c>
      <c r="Y565" s="118" t="s">
        <v>21</v>
      </c>
      <c r="Z565" s="118" t="s">
        <v>31</v>
      </c>
      <c r="AA565" s="289">
        <v>0.223242</v>
      </c>
      <c r="AB565" s="81" t="str">
        <f t="shared" si="98"/>
        <v>Edd-camp</v>
      </c>
    </row>
    <row r="566" spans="1:28" x14ac:dyDescent="0.3">
      <c r="A566" s="15" t="s">
        <v>8</v>
      </c>
      <c r="B566" s="265" t="s">
        <v>91</v>
      </c>
      <c r="C566" s="47">
        <v>-0.25085670819950001</v>
      </c>
      <c r="D566" s="47">
        <v>-0.176934768226374</v>
      </c>
      <c r="E566" s="47">
        <v>-0.47303268703894202</v>
      </c>
      <c r="F566" s="47">
        <v>-2.7238665187931301E-2</v>
      </c>
      <c r="G566" s="47">
        <v>-2.7238665187931301E-2</v>
      </c>
      <c r="H566" s="287">
        <f t="shared" si="88"/>
        <v>2.7238665187931301E-2</v>
      </c>
      <c r="I566" s="4" t="b">
        <f t="shared" si="89"/>
        <v>0</v>
      </c>
      <c r="J566" s="4" t="b">
        <f t="shared" si="90"/>
        <v>0</v>
      </c>
      <c r="K566" s="26">
        <f t="shared" si="91"/>
        <v>0</v>
      </c>
      <c r="L566" s="4">
        <f t="shared" si="92"/>
        <v>0</v>
      </c>
      <c r="M566" s="26" t="str">
        <f t="shared" si="93"/>
        <v/>
      </c>
      <c r="N566" s="288">
        <v>0</v>
      </c>
      <c r="O566" s="4">
        <v>0</v>
      </c>
      <c r="P566" s="75">
        <f t="shared" si="94"/>
        <v>0</v>
      </c>
      <c r="Q566" s="75">
        <f t="shared" si="95"/>
        <v>0</v>
      </c>
      <c r="R566" s="75">
        <f t="shared" si="96"/>
        <v>0</v>
      </c>
      <c r="S566" s="4">
        <v>0</v>
      </c>
      <c r="T566" s="4">
        <v>0</v>
      </c>
      <c r="U566" s="4">
        <f t="shared" si="97"/>
        <v>0</v>
      </c>
      <c r="V566" s="4">
        <v>0</v>
      </c>
      <c r="W566" s="49">
        <v>0</v>
      </c>
      <c r="X566" s="4">
        <v>2</v>
      </c>
      <c r="Y566" s="118" t="s">
        <v>24</v>
      </c>
      <c r="Z566" s="118" t="s">
        <v>31</v>
      </c>
      <c r="AA566" s="289">
        <v>0.37362600000000001</v>
      </c>
      <c r="AB566" s="81" t="str">
        <f t="shared" si="98"/>
        <v>Eno-kdpg</v>
      </c>
    </row>
    <row r="567" spans="1:28" x14ac:dyDescent="0.3">
      <c r="A567" s="15" t="s">
        <v>92</v>
      </c>
      <c r="B567" s="265" t="s">
        <v>243</v>
      </c>
      <c r="C567" s="47">
        <v>-0.10261202004917599</v>
      </c>
      <c r="D567" s="47">
        <v>-9.7473050912295495E-2</v>
      </c>
      <c r="E567" s="47">
        <v>-0.184808159652324</v>
      </c>
      <c r="F567" s="47">
        <v>-2.5992583536613201E-2</v>
      </c>
      <c r="G567" s="47">
        <v>-2.5992583536613201E-2</v>
      </c>
      <c r="H567" s="287">
        <f t="shared" si="88"/>
        <v>2.5992583536613201E-2</v>
      </c>
      <c r="I567" s="4" t="b">
        <f t="shared" si="89"/>
        <v>0</v>
      </c>
      <c r="J567" s="4" t="b">
        <f t="shared" si="90"/>
        <v>0</v>
      </c>
      <c r="K567" s="26">
        <f t="shared" si="91"/>
        <v>0</v>
      </c>
      <c r="L567" s="4">
        <f t="shared" si="92"/>
        <v>0</v>
      </c>
      <c r="M567" s="26" t="str">
        <f t="shared" si="93"/>
        <v/>
      </c>
      <c r="N567" s="288">
        <v>0</v>
      </c>
      <c r="O567" s="4">
        <v>0</v>
      </c>
      <c r="P567" s="75">
        <f t="shared" si="94"/>
        <v>0</v>
      </c>
      <c r="Q567" s="75">
        <f t="shared" si="95"/>
        <v>0</v>
      </c>
      <c r="R567" s="75">
        <f t="shared" si="96"/>
        <v>0</v>
      </c>
      <c r="S567" s="4">
        <v>0</v>
      </c>
      <c r="T567" s="4">
        <v>0</v>
      </c>
      <c r="U567" s="4">
        <f t="shared" si="97"/>
        <v>0</v>
      </c>
      <c r="V567" s="4">
        <v>0</v>
      </c>
      <c r="W567" s="49">
        <v>0</v>
      </c>
      <c r="X567" s="4">
        <v>1</v>
      </c>
      <c r="Y567" s="118" t="s">
        <v>22</v>
      </c>
      <c r="Z567" s="118" t="s">
        <v>30</v>
      </c>
      <c r="AA567" s="289">
        <v>0.125</v>
      </c>
      <c r="AB567" s="81" t="str">
        <f t="shared" si="98"/>
        <v>Ppc-gluth-r</v>
      </c>
    </row>
    <row r="568" spans="1:28" x14ac:dyDescent="0.3">
      <c r="A568" s="15" t="s">
        <v>3</v>
      </c>
      <c r="B568" s="265" t="s">
        <v>206</v>
      </c>
      <c r="C568" s="47">
        <v>-3.32004625229671E-2</v>
      </c>
      <c r="D568" s="47">
        <v>-7.5653705912719596E-2</v>
      </c>
      <c r="E568" s="47">
        <v>-0.104893326253533</v>
      </c>
      <c r="F568" s="47">
        <v>-2.5500688770200099E-2</v>
      </c>
      <c r="G568" s="47">
        <v>-2.5500688770200099E-2</v>
      </c>
      <c r="H568" s="287">
        <f t="shared" si="88"/>
        <v>2.5500688770200099E-2</v>
      </c>
      <c r="I568" s="4" t="b">
        <f t="shared" si="89"/>
        <v>0</v>
      </c>
      <c r="J568" s="4" t="b">
        <f t="shared" si="90"/>
        <v>0</v>
      </c>
      <c r="K568" s="26">
        <f t="shared" si="91"/>
        <v>0</v>
      </c>
      <c r="L568" s="4">
        <f t="shared" si="92"/>
        <v>0</v>
      </c>
      <c r="M568" s="26" t="str">
        <f t="shared" si="93"/>
        <v/>
      </c>
      <c r="N568" s="288">
        <v>0</v>
      </c>
      <c r="O568" s="4">
        <v>0</v>
      </c>
      <c r="P568" s="75">
        <f t="shared" si="94"/>
        <v>0</v>
      </c>
      <c r="Q568" s="75">
        <f t="shared" si="95"/>
        <v>0</v>
      </c>
      <c r="R568" s="75">
        <f t="shared" si="96"/>
        <v>0</v>
      </c>
      <c r="S568" s="4">
        <v>0</v>
      </c>
      <c r="T568" s="4">
        <v>0</v>
      </c>
      <c r="U568" s="4">
        <f t="shared" si="97"/>
        <v>0</v>
      </c>
      <c r="V568" s="4">
        <v>0</v>
      </c>
      <c r="W568" s="49">
        <v>0</v>
      </c>
      <c r="X568" s="4">
        <v>1</v>
      </c>
      <c r="Y568" s="118" t="s">
        <v>21</v>
      </c>
      <c r="Z568" s="118" t="s">
        <v>31</v>
      </c>
      <c r="AA568" s="289">
        <v>0.32564799999999999</v>
      </c>
      <c r="AB568" s="81" t="str">
        <f t="shared" si="98"/>
        <v>Edd-ctp</v>
      </c>
    </row>
    <row r="569" spans="1:28" x14ac:dyDescent="0.3">
      <c r="A569" s="15" t="s">
        <v>12</v>
      </c>
      <c r="B569" s="265" t="s">
        <v>299</v>
      </c>
      <c r="C569" s="47">
        <v>-8.7736326084559099E-2</v>
      </c>
      <c r="D569" s="47">
        <v>-8.5868142983700005E-2</v>
      </c>
      <c r="E569" s="47">
        <v>-0.178257665313966</v>
      </c>
      <c r="F569" s="47">
        <v>-2.54322891217259E-2</v>
      </c>
      <c r="G569" s="47">
        <v>-2.54322891217259E-2</v>
      </c>
      <c r="H569" s="287">
        <f t="shared" si="88"/>
        <v>2.54322891217259E-2</v>
      </c>
      <c r="I569" s="4" t="b">
        <f t="shared" si="89"/>
        <v>0</v>
      </c>
      <c r="J569" s="4" t="b">
        <f t="shared" si="90"/>
        <v>0</v>
      </c>
      <c r="K569" s="26">
        <f t="shared" si="91"/>
        <v>0</v>
      </c>
      <c r="L569" s="4">
        <f t="shared" si="92"/>
        <v>0</v>
      </c>
      <c r="M569" s="26" t="str">
        <f t="shared" si="93"/>
        <v/>
      </c>
      <c r="N569" s="288">
        <v>0</v>
      </c>
      <c r="O569" s="4">
        <v>0</v>
      </c>
      <c r="P569" s="75">
        <f t="shared" si="94"/>
        <v>0</v>
      </c>
      <c r="Q569" s="75">
        <f t="shared" si="95"/>
        <v>0</v>
      </c>
      <c r="R569" s="75">
        <f t="shared" si="96"/>
        <v>0</v>
      </c>
      <c r="S569" s="4">
        <v>0</v>
      </c>
      <c r="T569" s="4">
        <v>0</v>
      </c>
      <c r="U569" s="4">
        <f t="shared" si="97"/>
        <v>0</v>
      </c>
      <c r="V569" s="4">
        <v>0</v>
      </c>
      <c r="W569" s="49">
        <v>0</v>
      </c>
      <c r="X569" s="4">
        <v>2</v>
      </c>
      <c r="Y569" s="118" t="s">
        <v>25</v>
      </c>
      <c r="Z569" s="118" t="s">
        <v>30</v>
      </c>
      <c r="AA569" s="289">
        <v>1.7544000000000001E-2</v>
      </c>
      <c r="AB569" s="81" t="str">
        <f t="shared" si="98"/>
        <v>Pta-orni</v>
      </c>
    </row>
    <row r="570" spans="1:28" x14ac:dyDescent="0.3">
      <c r="A570" s="15" t="s">
        <v>130</v>
      </c>
      <c r="B570" s="265" t="s">
        <v>289</v>
      </c>
      <c r="C570" s="47">
        <v>-3.26931688190195E-2</v>
      </c>
      <c r="D570" s="47">
        <v>-3.3182477433404502E-2</v>
      </c>
      <c r="E570" s="47">
        <v>-4.1193020173115602E-2</v>
      </c>
      <c r="F570" s="47">
        <v>-2.5216167623347701E-2</v>
      </c>
      <c r="G570" s="47">
        <v>-2.5216167623347701E-2</v>
      </c>
      <c r="H570" s="287">
        <f t="shared" si="88"/>
        <v>2.5216167623347701E-2</v>
      </c>
      <c r="I570" s="4" t="b">
        <f t="shared" si="89"/>
        <v>0</v>
      </c>
      <c r="J570" s="4" t="b">
        <f t="shared" si="90"/>
        <v>0</v>
      </c>
      <c r="K570" s="26">
        <f t="shared" si="91"/>
        <v>0</v>
      </c>
      <c r="L570" s="4">
        <f t="shared" si="92"/>
        <v>0</v>
      </c>
      <c r="M570" s="26" t="str">
        <f t="shared" si="93"/>
        <v/>
      </c>
      <c r="N570" s="288">
        <v>0</v>
      </c>
      <c r="O570" s="4">
        <v>0</v>
      </c>
      <c r="P570" s="75">
        <f t="shared" si="94"/>
        <v>0</v>
      </c>
      <c r="Q570" s="75">
        <f t="shared" si="95"/>
        <v>0</v>
      </c>
      <c r="R570" s="75">
        <f t="shared" si="96"/>
        <v>0</v>
      </c>
      <c r="S570" s="4">
        <v>0</v>
      </c>
      <c r="T570" s="4">
        <v>0</v>
      </c>
      <c r="U570" s="4">
        <f t="shared" si="97"/>
        <v>0</v>
      </c>
      <c r="V570" s="4">
        <v>0</v>
      </c>
      <c r="W570" s="49">
        <v>0</v>
      </c>
      <c r="X570" s="4">
        <v>1</v>
      </c>
      <c r="Y570" s="118" t="s">
        <v>22</v>
      </c>
      <c r="Z570" s="118" t="s">
        <v>30</v>
      </c>
      <c r="AA570" s="289">
        <v>0.2</v>
      </c>
      <c r="AB570" s="81" t="str">
        <f t="shared" si="98"/>
        <v>Icd-phe</v>
      </c>
    </row>
    <row r="571" spans="1:28" x14ac:dyDescent="0.3">
      <c r="A571" s="15" t="s">
        <v>1</v>
      </c>
      <c r="B571" s="265" t="s">
        <v>212</v>
      </c>
      <c r="C571" s="47">
        <v>-0.190671610228657</v>
      </c>
      <c r="D571" s="47">
        <v>-0.13808631310986499</v>
      </c>
      <c r="E571" s="47">
        <v>-0.351954662139774</v>
      </c>
      <c r="F571" s="47">
        <v>-2.48618381433094E-2</v>
      </c>
      <c r="G571" s="47">
        <v>-2.48618381433094E-2</v>
      </c>
      <c r="H571" s="287">
        <f t="shared" si="88"/>
        <v>2.48618381433094E-2</v>
      </c>
      <c r="I571" s="4" t="b">
        <f t="shared" si="89"/>
        <v>0</v>
      </c>
      <c r="J571" s="4" t="b">
        <f t="shared" si="90"/>
        <v>0</v>
      </c>
      <c r="K571" s="26">
        <f t="shared" si="91"/>
        <v>0</v>
      </c>
      <c r="L571" s="4">
        <f t="shared" si="92"/>
        <v>0</v>
      </c>
      <c r="M571" s="26" t="str">
        <f t="shared" si="93"/>
        <v/>
      </c>
      <c r="N571" s="288">
        <v>0</v>
      </c>
      <c r="O571" s="4">
        <v>0</v>
      </c>
      <c r="P571" s="75">
        <f t="shared" si="94"/>
        <v>0</v>
      </c>
      <c r="Q571" s="75">
        <f t="shared" si="95"/>
        <v>0</v>
      </c>
      <c r="R571" s="75">
        <f t="shared" si="96"/>
        <v>0</v>
      </c>
      <c r="S571" s="4">
        <v>0</v>
      </c>
      <c r="T571" s="4">
        <v>0</v>
      </c>
      <c r="U571" s="4">
        <f t="shared" si="97"/>
        <v>0</v>
      </c>
      <c r="V571" s="4">
        <v>0</v>
      </c>
      <c r="W571" s="49">
        <v>0</v>
      </c>
      <c r="X571" s="4">
        <v>2</v>
      </c>
      <c r="Y571" s="118" t="s">
        <v>20</v>
      </c>
      <c r="Z571" s="118" t="s">
        <v>30</v>
      </c>
      <c r="AA571" s="289">
        <v>0.38543500000000003</v>
      </c>
      <c r="AB571" s="81" t="str">
        <f t="shared" si="98"/>
        <v>MaeA-utp</v>
      </c>
    </row>
    <row r="572" spans="1:28" x14ac:dyDescent="0.3">
      <c r="A572" s="15" t="s">
        <v>10</v>
      </c>
      <c r="B572" s="265" t="s">
        <v>396</v>
      </c>
      <c r="C572" s="47">
        <v>-0.124235810801469</v>
      </c>
      <c r="D572" s="47">
        <v>-0.13786343893665101</v>
      </c>
      <c r="E572" s="47">
        <v>-0.24261923907089999</v>
      </c>
      <c r="F572" s="47">
        <v>-2.45447684099428E-2</v>
      </c>
      <c r="G572" s="47">
        <v>-2.45447684099428E-2</v>
      </c>
      <c r="H572" s="287">
        <f t="shared" si="88"/>
        <v>2.45447684099428E-2</v>
      </c>
      <c r="I572" s="4" t="b">
        <f t="shared" si="89"/>
        <v>0</v>
      </c>
      <c r="J572" s="4" t="b">
        <f t="shared" si="90"/>
        <v>0</v>
      </c>
      <c r="K572" s="26">
        <f t="shared" si="91"/>
        <v>0</v>
      </c>
      <c r="L572" s="4">
        <f t="shared" si="92"/>
        <v>0</v>
      </c>
      <c r="M572" s="26" t="str">
        <f t="shared" si="93"/>
        <v/>
      </c>
      <c r="N572" s="288">
        <v>0</v>
      </c>
      <c r="O572" s="4">
        <v>0</v>
      </c>
      <c r="P572" s="75">
        <f t="shared" si="94"/>
        <v>0</v>
      </c>
      <c r="Q572" s="75">
        <f t="shared" si="95"/>
        <v>0</v>
      </c>
      <c r="R572" s="75">
        <f t="shared" si="96"/>
        <v>0</v>
      </c>
      <c r="S572" s="4">
        <v>0</v>
      </c>
      <c r="T572" s="4">
        <v>0</v>
      </c>
      <c r="U572" s="4">
        <f t="shared" si="97"/>
        <v>0</v>
      </c>
      <c r="V572" s="4">
        <v>0</v>
      </c>
      <c r="W572" s="49">
        <v>0</v>
      </c>
      <c r="X572" s="4">
        <v>1</v>
      </c>
      <c r="Y572" s="118" t="s">
        <v>22</v>
      </c>
      <c r="Z572" s="118" t="s">
        <v>31</v>
      </c>
      <c r="AA572" s="289">
        <v>0</v>
      </c>
      <c r="AB572" s="81" t="str">
        <f t="shared" si="98"/>
        <v>Eda-spermi</v>
      </c>
    </row>
    <row r="573" spans="1:28" x14ac:dyDescent="0.3">
      <c r="A573" s="15" t="s">
        <v>106</v>
      </c>
      <c r="B573" s="265" t="s">
        <v>267</v>
      </c>
      <c r="C573" s="47">
        <v>-0.17964796301009001</v>
      </c>
      <c r="D573" s="47">
        <v>-8.8743563596340294E-2</v>
      </c>
      <c r="E573" s="47">
        <v>-0.35673603090966299</v>
      </c>
      <c r="F573" s="47">
        <v>-2.42329004849497E-2</v>
      </c>
      <c r="G573" s="47">
        <v>-2.42329004849497E-2</v>
      </c>
      <c r="H573" s="287">
        <f t="shared" si="88"/>
        <v>2.42329004849497E-2</v>
      </c>
      <c r="I573" s="4" t="b">
        <f t="shared" si="89"/>
        <v>0</v>
      </c>
      <c r="J573" s="4" t="b">
        <f t="shared" si="90"/>
        <v>0</v>
      </c>
      <c r="K573" s="26">
        <f t="shared" si="91"/>
        <v>0</v>
      </c>
      <c r="L573" s="4">
        <f t="shared" si="92"/>
        <v>0</v>
      </c>
      <c r="M573" s="26" t="str">
        <f t="shared" si="93"/>
        <v/>
      </c>
      <c r="N573" s="288">
        <v>0</v>
      </c>
      <c r="O573" s="4">
        <v>0</v>
      </c>
      <c r="P573" s="75">
        <f t="shared" si="94"/>
        <v>0</v>
      </c>
      <c r="Q573" s="75">
        <f t="shared" si="95"/>
        <v>0</v>
      </c>
      <c r="R573" s="75">
        <f t="shared" si="96"/>
        <v>0</v>
      </c>
      <c r="S573" s="4">
        <v>0</v>
      </c>
      <c r="T573" s="4">
        <v>0</v>
      </c>
      <c r="U573" s="4">
        <f t="shared" si="97"/>
        <v>0</v>
      </c>
      <c r="V573" s="4">
        <v>0</v>
      </c>
      <c r="W573" s="49">
        <v>0</v>
      </c>
      <c r="X573" s="4">
        <v>3</v>
      </c>
      <c r="Y573" s="118" t="s">
        <v>19</v>
      </c>
      <c r="Z573" s="118" t="s">
        <v>30</v>
      </c>
      <c r="AA573" s="289">
        <v>0.23867099999999999</v>
      </c>
      <c r="AB573" s="81" t="str">
        <f t="shared" si="98"/>
        <v>Acs-g1p</v>
      </c>
    </row>
    <row r="574" spans="1:28" x14ac:dyDescent="0.3">
      <c r="A574" s="15" t="s">
        <v>3</v>
      </c>
      <c r="B574" s="265" t="s">
        <v>105</v>
      </c>
      <c r="C574" s="47">
        <v>-2.88241246112554E-2</v>
      </c>
      <c r="D574" s="47">
        <v>-2.77092717774097E-2</v>
      </c>
      <c r="E574" s="47">
        <v>-3.5096359298762501E-2</v>
      </c>
      <c r="F574" s="47">
        <v>-2.3295107066411601E-2</v>
      </c>
      <c r="G574" s="47">
        <v>-2.3295107066411601E-2</v>
      </c>
      <c r="H574" s="287">
        <f t="shared" si="88"/>
        <v>2.3295107066411601E-2</v>
      </c>
      <c r="I574" s="4" t="b">
        <f t="shared" si="89"/>
        <v>0</v>
      </c>
      <c r="J574" s="4" t="b">
        <f t="shared" si="90"/>
        <v>0</v>
      </c>
      <c r="K574" s="26">
        <f t="shared" si="91"/>
        <v>0</v>
      </c>
      <c r="L574" s="4">
        <f t="shared" si="92"/>
        <v>0</v>
      </c>
      <c r="M574" s="26" t="str">
        <f t="shared" si="93"/>
        <v/>
      </c>
      <c r="N574" s="288">
        <v>0</v>
      </c>
      <c r="O574" s="4">
        <v>0</v>
      </c>
      <c r="P574" s="75">
        <f t="shared" si="94"/>
        <v>0</v>
      </c>
      <c r="Q574" s="75">
        <f t="shared" si="95"/>
        <v>0</v>
      </c>
      <c r="R574" s="75">
        <f t="shared" si="96"/>
        <v>0</v>
      </c>
      <c r="S574" s="4">
        <v>0</v>
      </c>
      <c r="T574" s="4">
        <v>0</v>
      </c>
      <c r="U574" s="4">
        <f t="shared" si="97"/>
        <v>0</v>
      </c>
      <c r="V574" s="4">
        <v>0</v>
      </c>
      <c r="W574" s="49">
        <v>0</v>
      </c>
      <c r="X574" s="4">
        <v>1</v>
      </c>
      <c r="Y574" s="118" t="s">
        <v>21</v>
      </c>
      <c r="Z574" s="118" t="s">
        <v>31</v>
      </c>
      <c r="AA574" s="289">
        <v>0.37362600000000001</v>
      </c>
      <c r="AB574" s="81" t="str">
        <f t="shared" si="98"/>
        <v>Edd-2pg</v>
      </c>
    </row>
    <row r="575" spans="1:28" x14ac:dyDescent="0.3">
      <c r="A575" s="15" t="s">
        <v>92</v>
      </c>
      <c r="B575" s="265" t="s">
        <v>301</v>
      </c>
      <c r="C575" s="47">
        <v>-7.9907749553916399E-2</v>
      </c>
      <c r="D575" s="47">
        <v>-8.1189638310787099E-2</v>
      </c>
      <c r="E575" s="47">
        <v>-0.139847461745506</v>
      </c>
      <c r="F575" s="47">
        <v>-2.3269675011264399E-2</v>
      </c>
      <c r="G575" s="47">
        <v>-2.3269675011264399E-2</v>
      </c>
      <c r="H575" s="287">
        <f t="shared" si="88"/>
        <v>2.3269675011264399E-2</v>
      </c>
      <c r="I575" s="4" t="b">
        <f t="shared" si="89"/>
        <v>0</v>
      </c>
      <c r="J575" s="4" t="b">
        <f t="shared" si="90"/>
        <v>0</v>
      </c>
      <c r="K575" s="26">
        <f t="shared" si="91"/>
        <v>0</v>
      </c>
      <c r="L575" s="4">
        <f t="shared" si="92"/>
        <v>0</v>
      </c>
      <c r="M575" s="26" t="str">
        <f t="shared" si="93"/>
        <v/>
      </c>
      <c r="N575" s="288">
        <v>0</v>
      </c>
      <c r="O575" s="4">
        <v>0</v>
      </c>
      <c r="P575" s="75">
        <f t="shared" si="94"/>
        <v>0</v>
      </c>
      <c r="Q575" s="75">
        <f t="shared" si="95"/>
        <v>0</v>
      </c>
      <c r="R575" s="75">
        <f t="shared" si="96"/>
        <v>0</v>
      </c>
      <c r="S575" s="4">
        <v>0</v>
      </c>
      <c r="T575" s="4">
        <v>0</v>
      </c>
      <c r="U575" s="4">
        <f t="shared" si="97"/>
        <v>0</v>
      </c>
      <c r="V575" s="4">
        <v>0</v>
      </c>
      <c r="W575" s="49">
        <v>0</v>
      </c>
      <c r="X575" s="4">
        <v>1</v>
      </c>
      <c r="Y575" s="118" t="s">
        <v>22</v>
      </c>
      <c r="Z575" s="118" t="s">
        <v>30</v>
      </c>
      <c r="AA575" s="289">
        <v>0.160221</v>
      </c>
      <c r="AB575" s="81" t="str">
        <f t="shared" si="98"/>
        <v>Ppc-cystath</v>
      </c>
    </row>
    <row r="576" spans="1:28" x14ac:dyDescent="0.3">
      <c r="A576" s="15" t="s">
        <v>106</v>
      </c>
      <c r="B576" s="265" t="s">
        <v>127</v>
      </c>
      <c r="C576" s="47">
        <v>-8.3321828712981202E-2</v>
      </c>
      <c r="D576" s="47">
        <v>-7.5092713954575702E-2</v>
      </c>
      <c r="E576" s="47">
        <v>-0.14531486785907199</v>
      </c>
      <c r="F576" s="47">
        <v>-2.2625294060440001E-2</v>
      </c>
      <c r="G576" s="47">
        <v>-2.2625294060440001E-2</v>
      </c>
      <c r="H576" s="287">
        <f t="shared" si="88"/>
        <v>2.2625294060440001E-2</v>
      </c>
      <c r="I576" s="4" t="b">
        <f t="shared" si="89"/>
        <v>0</v>
      </c>
      <c r="J576" s="4" t="b">
        <f t="shared" si="90"/>
        <v>0</v>
      </c>
      <c r="K576" s="26">
        <f t="shared" si="91"/>
        <v>0</v>
      </c>
      <c r="L576" s="4">
        <f t="shared" si="92"/>
        <v>0</v>
      </c>
      <c r="M576" s="26" t="str">
        <f t="shared" si="93"/>
        <v/>
      </c>
      <c r="N576" s="288">
        <v>0</v>
      </c>
      <c r="O576" s="4">
        <v>0</v>
      </c>
      <c r="P576" s="75">
        <f t="shared" si="94"/>
        <v>0</v>
      </c>
      <c r="Q576" s="75">
        <f t="shared" si="95"/>
        <v>0</v>
      </c>
      <c r="R576" s="75">
        <f t="shared" si="96"/>
        <v>0</v>
      </c>
      <c r="S576" s="4">
        <v>0</v>
      </c>
      <c r="T576" s="4">
        <v>0</v>
      </c>
      <c r="U576" s="4">
        <f t="shared" si="97"/>
        <v>0</v>
      </c>
      <c r="V576" s="4">
        <v>0</v>
      </c>
      <c r="W576" s="49">
        <v>0</v>
      </c>
      <c r="X576" s="4">
        <v>3</v>
      </c>
      <c r="Y576" s="118" t="s">
        <v>19</v>
      </c>
      <c r="Z576" s="118" t="s">
        <v>30</v>
      </c>
      <c r="AA576" s="289">
        <v>0.39751599999999998</v>
      </c>
      <c r="AB576" s="81" t="str">
        <f t="shared" si="98"/>
        <v>Acs-fbp</v>
      </c>
    </row>
    <row r="577" spans="1:28" x14ac:dyDescent="0.3">
      <c r="A577" s="15" t="s">
        <v>58</v>
      </c>
      <c r="B577" s="265" t="s">
        <v>102</v>
      </c>
      <c r="C577" s="47">
        <v>-0.16669104649528299</v>
      </c>
      <c r="D577" s="47">
        <v>-0.19299020394084501</v>
      </c>
      <c r="E577" s="47">
        <v>-0.22208199744264401</v>
      </c>
      <c r="F577" s="47">
        <v>-2.24544262658103E-2</v>
      </c>
      <c r="G577" s="47">
        <v>-2.24544262658103E-2</v>
      </c>
      <c r="H577" s="287">
        <f t="shared" si="88"/>
        <v>2.24544262658103E-2</v>
      </c>
      <c r="I577" s="4" t="b">
        <f t="shared" si="89"/>
        <v>0</v>
      </c>
      <c r="J577" s="4" t="b">
        <f t="shared" si="90"/>
        <v>0</v>
      </c>
      <c r="K577" s="26">
        <f t="shared" si="91"/>
        <v>0</v>
      </c>
      <c r="L577" s="4">
        <f t="shared" si="92"/>
        <v>0</v>
      </c>
      <c r="M577" s="26" t="str">
        <f t="shared" si="93"/>
        <v/>
      </c>
      <c r="N577" s="288">
        <v>0</v>
      </c>
      <c r="O577" s="4">
        <v>0</v>
      </c>
      <c r="P577" s="75">
        <f t="shared" si="94"/>
        <v>0</v>
      </c>
      <c r="Q577" s="75">
        <f t="shared" si="95"/>
        <v>0</v>
      </c>
      <c r="R577" s="75">
        <f t="shared" si="96"/>
        <v>0</v>
      </c>
      <c r="S577" s="4">
        <v>0</v>
      </c>
      <c r="T577" s="4">
        <v>0</v>
      </c>
      <c r="U577" s="4">
        <f t="shared" si="97"/>
        <v>0</v>
      </c>
      <c r="V577" s="4">
        <v>0</v>
      </c>
      <c r="W577" s="49">
        <v>0</v>
      </c>
      <c r="X577" s="4">
        <v>3</v>
      </c>
      <c r="Y577" s="118" t="s">
        <v>19</v>
      </c>
      <c r="Z577" s="118" t="s">
        <v>30</v>
      </c>
      <c r="AA577" s="289">
        <v>0.26696799999999998</v>
      </c>
      <c r="AB577" s="81" t="str">
        <f t="shared" si="98"/>
        <v>Gnd-icit</v>
      </c>
    </row>
    <row r="578" spans="1:28" x14ac:dyDescent="0.3">
      <c r="A578" s="15" t="s">
        <v>6</v>
      </c>
      <c r="B578" s="265" t="s">
        <v>252</v>
      </c>
      <c r="C578" s="47">
        <v>-0.25257811933922802</v>
      </c>
      <c r="D578" s="47">
        <v>-0.26496913961618901</v>
      </c>
      <c r="E578" s="47">
        <v>-0.46599646893803198</v>
      </c>
      <c r="F578" s="47">
        <v>-2.1760234564689E-2</v>
      </c>
      <c r="G578" s="47">
        <v>-2.1760234564689E-2</v>
      </c>
      <c r="H578" s="287">
        <f t="shared" ref="H578:H641" si="99">ABS(G578)</f>
        <v>2.1760234564689E-2</v>
      </c>
      <c r="I578" s="4" t="b">
        <f t="shared" ref="I578:I641" si="100">H578&gt;1.131</f>
        <v>0</v>
      </c>
      <c r="J578" s="4" t="b">
        <f t="shared" ref="J578:J641" si="101">H578&gt;(1.131/2)</f>
        <v>0</v>
      </c>
      <c r="K578" s="26">
        <f t="shared" ref="K578:K641" si="102">IF(AND(C578&lt;0,I578=TRUE),"inhibitor",IF(AND(C578&gt;0,I578=TRUE),"activator",))</f>
        <v>0</v>
      </c>
      <c r="L578" s="4">
        <f t="shared" ref="L578:L641" si="103">IF(AND(OR(K578="inhibitor",K578="activator"),H578&gt;2),"strong",)</f>
        <v>0</v>
      </c>
      <c r="M578" s="26" t="str">
        <f t="shared" ref="M578:M641" si="104">IF(AND(OR(K578="inhibitor",K578="activator"),AND(S578=0,T578=0,V578=0)),"novel",IF(OR(K578="inhibitor",K578="activator"),"known",""))</f>
        <v/>
      </c>
      <c r="N578" s="288">
        <v>0</v>
      </c>
      <c r="O578" s="4">
        <v>0</v>
      </c>
      <c r="P578" s="75">
        <f t="shared" ref="P578:P641" si="105">IF(OR(S578&lt;&gt;0,T578&lt;&gt;0,U578&lt;&gt;0),1,0)</f>
        <v>0</v>
      </c>
      <c r="Q578" s="75">
        <f t="shared" ref="Q578:Q641" si="106">IF(AND(S578&lt;&gt;0,T578=0),1,0)</f>
        <v>0</v>
      </c>
      <c r="R578" s="75">
        <f t="shared" ref="R578:R641" si="107">IF(AND(S578=0,T578&lt;&gt;0),1,0)</f>
        <v>0</v>
      </c>
      <c r="S578" s="4">
        <v>0</v>
      </c>
      <c r="T578" s="4">
        <v>0</v>
      </c>
      <c r="U578" s="4">
        <f t="shared" ref="U578:U641" si="108">IF(AND(S578&lt;&gt;0,T578&lt;&gt;0),1,0)</f>
        <v>0</v>
      </c>
      <c r="V578" s="4">
        <v>0</v>
      </c>
      <c r="W578" s="49">
        <v>0</v>
      </c>
      <c r="X578" s="4">
        <v>3</v>
      </c>
      <c r="Y578" s="118" t="s">
        <v>23</v>
      </c>
      <c r="Z578" s="118" t="s">
        <v>30</v>
      </c>
      <c r="AA578" s="289">
        <v>0.38719500000000001</v>
      </c>
      <c r="AB578" s="81" t="str">
        <f t="shared" si="98"/>
        <v>GltA-udpglcnac</v>
      </c>
    </row>
    <row r="579" spans="1:28" x14ac:dyDescent="0.3">
      <c r="A579" s="15" t="s">
        <v>13</v>
      </c>
      <c r="B579" s="265" t="s">
        <v>225</v>
      </c>
      <c r="C579" s="47">
        <v>-0.39548076894937201</v>
      </c>
      <c r="D579" s="47">
        <v>-0.55661042344626299</v>
      </c>
      <c r="E579" s="47">
        <v>-0.78244238528453203</v>
      </c>
      <c r="F579" s="47">
        <v>-2.1706889341693299E-2</v>
      </c>
      <c r="G579" s="47">
        <v>-2.1706889341693299E-2</v>
      </c>
      <c r="H579" s="287">
        <f t="shared" si="99"/>
        <v>2.1706889341693299E-2</v>
      </c>
      <c r="I579" s="4" t="b">
        <f t="shared" si="100"/>
        <v>0</v>
      </c>
      <c r="J579" s="4" t="b">
        <f t="shared" si="101"/>
        <v>0</v>
      </c>
      <c r="K579" s="26">
        <f t="shared" si="102"/>
        <v>0</v>
      </c>
      <c r="L579" s="4">
        <f t="shared" si="103"/>
        <v>0</v>
      </c>
      <c r="M579" s="26" t="str">
        <f t="shared" si="104"/>
        <v/>
      </c>
      <c r="N579" s="288">
        <v>0</v>
      </c>
      <c r="O579" s="4">
        <v>0</v>
      </c>
      <c r="P579" s="75">
        <f t="shared" si="105"/>
        <v>0</v>
      </c>
      <c r="Q579" s="75">
        <f t="shared" si="106"/>
        <v>0</v>
      </c>
      <c r="R579" s="75">
        <f t="shared" si="107"/>
        <v>0</v>
      </c>
      <c r="S579" s="4">
        <v>0</v>
      </c>
      <c r="T579" s="4">
        <v>0</v>
      </c>
      <c r="U579" s="4">
        <f t="shared" si="108"/>
        <v>0</v>
      </c>
      <c r="V579" s="4">
        <v>0</v>
      </c>
      <c r="W579" s="49">
        <v>0</v>
      </c>
      <c r="X579" s="4">
        <v>2</v>
      </c>
      <c r="Y579" s="118" t="s">
        <v>26</v>
      </c>
      <c r="Z579" s="118" t="s">
        <v>31</v>
      </c>
      <c r="AA579" s="289">
        <v>0</v>
      </c>
      <c r="AB579" s="81" t="str">
        <f t="shared" ref="AB579:AB642" si="109">A579&amp;"-"&amp;B579</f>
        <v>AceA-glca-6p</v>
      </c>
    </row>
    <row r="580" spans="1:28" x14ac:dyDescent="0.3">
      <c r="A580" s="15" t="s">
        <v>16</v>
      </c>
      <c r="B580" s="265" t="s">
        <v>301</v>
      </c>
      <c r="C580" s="47">
        <v>-4.4571257172556403E-2</v>
      </c>
      <c r="D580" s="47">
        <v>-4.3858326449415203E-2</v>
      </c>
      <c r="E580" s="47">
        <v>-7.1843530057736402E-2</v>
      </c>
      <c r="F580" s="47">
        <v>-2.0822462014910299E-2</v>
      </c>
      <c r="G580" s="47">
        <v>-2.0822462014910299E-2</v>
      </c>
      <c r="H580" s="287">
        <f t="shared" si="99"/>
        <v>2.0822462014910299E-2</v>
      </c>
      <c r="I580" s="4" t="b">
        <f t="shared" si="100"/>
        <v>0</v>
      </c>
      <c r="J580" s="4" t="b">
        <f t="shared" si="101"/>
        <v>0</v>
      </c>
      <c r="K580" s="26">
        <f t="shared" si="102"/>
        <v>0</v>
      </c>
      <c r="L580" s="4">
        <f t="shared" si="103"/>
        <v>0</v>
      </c>
      <c r="M580" s="26" t="str">
        <f t="shared" si="104"/>
        <v/>
      </c>
      <c r="N580" s="288">
        <v>0</v>
      </c>
      <c r="O580" s="4">
        <v>0</v>
      </c>
      <c r="P580" s="75">
        <f t="shared" si="105"/>
        <v>0</v>
      </c>
      <c r="Q580" s="75">
        <f t="shared" si="106"/>
        <v>0</v>
      </c>
      <c r="R580" s="75">
        <f t="shared" si="107"/>
        <v>0</v>
      </c>
      <c r="S580" s="4">
        <v>0</v>
      </c>
      <c r="T580" s="4">
        <v>0</v>
      </c>
      <c r="U580" s="4">
        <f t="shared" si="108"/>
        <v>0</v>
      </c>
      <c r="V580" s="4">
        <v>0</v>
      </c>
      <c r="W580" s="49">
        <v>0</v>
      </c>
      <c r="X580" s="4">
        <v>1</v>
      </c>
      <c r="Y580" s="118" t="s">
        <v>21</v>
      </c>
      <c r="Z580" s="118" t="s">
        <v>31</v>
      </c>
      <c r="AA580" s="289">
        <v>0</v>
      </c>
      <c r="AB580" s="81" t="str">
        <f t="shared" si="109"/>
        <v>Fbp-cystath</v>
      </c>
    </row>
    <row r="581" spans="1:28" x14ac:dyDescent="0.3">
      <c r="A581" s="15" t="s">
        <v>106</v>
      </c>
      <c r="B581" s="265" t="s">
        <v>175</v>
      </c>
      <c r="C581" s="47">
        <v>-0.16023617491807199</v>
      </c>
      <c r="D581" s="47">
        <v>-0.11948683331302901</v>
      </c>
      <c r="E581" s="47">
        <v>-0.32075662554630802</v>
      </c>
      <c r="F581" s="47">
        <v>-2.0141774383729098E-2</v>
      </c>
      <c r="G581" s="47">
        <v>-2.0141774383729098E-2</v>
      </c>
      <c r="H581" s="287">
        <f t="shared" si="99"/>
        <v>2.0141774383729098E-2</v>
      </c>
      <c r="I581" s="4" t="b">
        <f t="shared" si="100"/>
        <v>0</v>
      </c>
      <c r="J581" s="4" t="b">
        <f t="shared" si="101"/>
        <v>0</v>
      </c>
      <c r="K581" s="26">
        <f t="shared" si="102"/>
        <v>0</v>
      </c>
      <c r="L581" s="4">
        <f t="shared" si="103"/>
        <v>0</v>
      </c>
      <c r="M581" s="26" t="str">
        <f t="shared" si="104"/>
        <v/>
      </c>
      <c r="N581" s="288">
        <v>0</v>
      </c>
      <c r="O581" s="4">
        <v>0</v>
      </c>
      <c r="P581" s="75">
        <f t="shared" si="105"/>
        <v>0</v>
      </c>
      <c r="Q581" s="75">
        <f t="shared" si="106"/>
        <v>0</v>
      </c>
      <c r="R581" s="75">
        <f t="shared" si="107"/>
        <v>0</v>
      </c>
      <c r="S581" s="4">
        <v>0</v>
      </c>
      <c r="T581" s="4">
        <v>0</v>
      </c>
      <c r="U581" s="4">
        <f t="shared" si="108"/>
        <v>0</v>
      </c>
      <c r="V581" s="4">
        <v>0</v>
      </c>
      <c r="W581" s="49">
        <v>0</v>
      </c>
      <c r="X581" s="4">
        <v>3</v>
      </c>
      <c r="Y581" s="118" t="s">
        <v>19</v>
      </c>
      <c r="Z581" s="118" t="s">
        <v>30</v>
      </c>
      <c r="AA581" s="289">
        <v>0.5</v>
      </c>
      <c r="AB581" s="81" t="str">
        <f t="shared" si="109"/>
        <v>Acs-r5p</v>
      </c>
    </row>
    <row r="582" spans="1:28" x14ac:dyDescent="0.3">
      <c r="A582" s="15" t="s">
        <v>106</v>
      </c>
      <c r="B582" s="265" t="s">
        <v>105</v>
      </c>
      <c r="C582" s="47">
        <v>-0.12795768745282901</v>
      </c>
      <c r="D582" s="47">
        <v>-0.13434448118948999</v>
      </c>
      <c r="E582" s="47">
        <v>-0.23404979095782</v>
      </c>
      <c r="F582" s="47">
        <v>-1.9505952216261099E-2</v>
      </c>
      <c r="G582" s="47">
        <v>-1.9505952216261099E-2</v>
      </c>
      <c r="H582" s="287">
        <f t="shared" si="99"/>
        <v>1.9505952216261099E-2</v>
      </c>
      <c r="I582" s="4" t="b">
        <f t="shared" si="100"/>
        <v>0</v>
      </c>
      <c r="J582" s="4" t="b">
        <f t="shared" si="101"/>
        <v>0</v>
      </c>
      <c r="K582" s="26">
        <f t="shared" si="102"/>
        <v>0</v>
      </c>
      <c r="L582" s="4">
        <f t="shared" si="103"/>
        <v>0</v>
      </c>
      <c r="M582" s="26" t="str">
        <f t="shared" si="104"/>
        <v/>
      </c>
      <c r="N582" s="288">
        <v>0</v>
      </c>
      <c r="O582" s="4">
        <v>0</v>
      </c>
      <c r="P582" s="75">
        <f t="shared" si="105"/>
        <v>0</v>
      </c>
      <c r="Q582" s="75">
        <f t="shared" si="106"/>
        <v>0</v>
      </c>
      <c r="R582" s="75">
        <f t="shared" si="107"/>
        <v>0</v>
      </c>
      <c r="S582" s="4">
        <v>0</v>
      </c>
      <c r="T582" s="4">
        <v>0</v>
      </c>
      <c r="U582" s="4">
        <f t="shared" si="108"/>
        <v>0</v>
      </c>
      <c r="V582" s="4">
        <v>0</v>
      </c>
      <c r="W582" s="49">
        <v>0</v>
      </c>
      <c r="X582" s="4">
        <v>3</v>
      </c>
      <c r="Y582" s="118" t="s">
        <v>19</v>
      </c>
      <c r="Z582" s="118" t="s">
        <v>30</v>
      </c>
      <c r="AA582" s="289">
        <v>0.28712900000000002</v>
      </c>
      <c r="AB582" s="81" t="str">
        <f t="shared" si="109"/>
        <v>Acs-2pg</v>
      </c>
    </row>
    <row r="583" spans="1:28" x14ac:dyDescent="0.3">
      <c r="A583" s="15" t="s">
        <v>92</v>
      </c>
      <c r="B583" s="265" t="s">
        <v>285</v>
      </c>
      <c r="C583" s="47">
        <v>-3.4830667289601103E-2</v>
      </c>
      <c r="D583" s="47">
        <v>-3.3413913741373501E-2</v>
      </c>
      <c r="E583" s="47">
        <v>-4.9164016030658397E-2</v>
      </c>
      <c r="F583" s="47">
        <v>-1.9384353837315401E-2</v>
      </c>
      <c r="G583" s="47">
        <v>-1.9384353837315401E-2</v>
      </c>
      <c r="H583" s="287">
        <f t="shared" si="99"/>
        <v>1.9384353837315401E-2</v>
      </c>
      <c r="I583" s="4" t="b">
        <f t="shared" si="100"/>
        <v>0</v>
      </c>
      <c r="J583" s="4" t="b">
        <f t="shared" si="101"/>
        <v>0</v>
      </c>
      <c r="K583" s="26">
        <f t="shared" si="102"/>
        <v>0</v>
      </c>
      <c r="L583" s="4">
        <f t="shared" si="103"/>
        <v>0</v>
      </c>
      <c r="M583" s="26" t="str">
        <f t="shared" si="104"/>
        <v/>
      </c>
      <c r="N583" s="288">
        <v>0</v>
      </c>
      <c r="O583" s="4">
        <v>0</v>
      </c>
      <c r="P583" s="75">
        <f t="shared" si="105"/>
        <v>0</v>
      </c>
      <c r="Q583" s="75">
        <f t="shared" si="106"/>
        <v>0</v>
      </c>
      <c r="R583" s="75">
        <f t="shared" si="107"/>
        <v>0</v>
      </c>
      <c r="S583" s="4">
        <v>0</v>
      </c>
      <c r="T583" s="4">
        <v>0</v>
      </c>
      <c r="U583" s="4">
        <f t="shared" si="108"/>
        <v>0</v>
      </c>
      <c r="V583" s="4">
        <v>0</v>
      </c>
      <c r="W583" s="49">
        <v>0</v>
      </c>
      <c r="X583" s="4">
        <v>1</v>
      </c>
      <c r="Y583" s="118" t="s">
        <v>22</v>
      </c>
      <c r="Z583" s="118" t="s">
        <v>30</v>
      </c>
      <c r="AA583" s="289">
        <v>0.14285700000000001</v>
      </c>
      <c r="AB583" s="81" t="str">
        <f t="shared" si="109"/>
        <v>Ppc-asn</v>
      </c>
    </row>
    <row r="584" spans="1:28" x14ac:dyDescent="0.3">
      <c r="A584" s="15" t="s">
        <v>10</v>
      </c>
      <c r="B584" s="265" t="s">
        <v>287</v>
      </c>
      <c r="C584" s="47">
        <v>-3.66789504179321E-2</v>
      </c>
      <c r="D584" s="47">
        <v>-3.8886504211099501E-2</v>
      </c>
      <c r="E584" s="47">
        <v>-5.3372838111179703E-2</v>
      </c>
      <c r="F584" s="47">
        <v>-1.9363945946280801E-2</v>
      </c>
      <c r="G584" s="47">
        <v>-1.9363945946280801E-2</v>
      </c>
      <c r="H584" s="287">
        <f t="shared" si="99"/>
        <v>1.9363945946280801E-2</v>
      </c>
      <c r="I584" s="4" t="b">
        <f t="shared" si="100"/>
        <v>0</v>
      </c>
      <c r="J584" s="4" t="b">
        <f t="shared" si="101"/>
        <v>0</v>
      </c>
      <c r="K584" s="26">
        <f t="shared" si="102"/>
        <v>0</v>
      </c>
      <c r="L584" s="4">
        <f t="shared" si="103"/>
        <v>0</v>
      </c>
      <c r="M584" s="26" t="str">
        <f t="shared" si="104"/>
        <v/>
      </c>
      <c r="N584" s="288">
        <v>0</v>
      </c>
      <c r="O584" s="4">
        <v>0</v>
      </c>
      <c r="P584" s="75">
        <f t="shared" si="105"/>
        <v>0</v>
      </c>
      <c r="Q584" s="75">
        <f t="shared" si="106"/>
        <v>0</v>
      </c>
      <c r="R584" s="75">
        <f t="shared" si="107"/>
        <v>0</v>
      </c>
      <c r="S584" s="4">
        <v>0</v>
      </c>
      <c r="T584" s="4">
        <v>0</v>
      </c>
      <c r="U584" s="4">
        <f t="shared" si="108"/>
        <v>0</v>
      </c>
      <c r="V584" s="4">
        <v>0</v>
      </c>
      <c r="W584" s="49">
        <v>0</v>
      </c>
      <c r="X584" s="4">
        <v>1</v>
      </c>
      <c r="Y584" s="118" t="s">
        <v>22</v>
      </c>
      <c r="Z584" s="118" t="s">
        <v>31</v>
      </c>
      <c r="AA584" s="289">
        <v>0.14285700000000001</v>
      </c>
      <c r="AB584" s="81" t="str">
        <f t="shared" si="109"/>
        <v>Eda-his</v>
      </c>
    </row>
    <row r="585" spans="1:28" x14ac:dyDescent="0.3">
      <c r="A585" s="15" t="s">
        <v>16</v>
      </c>
      <c r="B585" s="265" t="s">
        <v>227</v>
      </c>
      <c r="C585" s="47">
        <v>-0.159850832252458</v>
      </c>
      <c r="D585" s="47">
        <v>-0.153543992940255</v>
      </c>
      <c r="E585" s="47">
        <v>-0.29436331919189201</v>
      </c>
      <c r="F585" s="47">
        <v>-1.8619135138391699E-2</v>
      </c>
      <c r="G585" s="47">
        <v>-1.8619135138391699E-2</v>
      </c>
      <c r="H585" s="287">
        <f t="shared" si="99"/>
        <v>1.8619135138391699E-2</v>
      </c>
      <c r="I585" s="4" t="b">
        <f t="shared" si="100"/>
        <v>0</v>
      </c>
      <c r="J585" s="4" t="b">
        <f t="shared" si="101"/>
        <v>0</v>
      </c>
      <c r="K585" s="26">
        <f t="shared" si="102"/>
        <v>0</v>
      </c>
      <c r="L585" s="4">
        <f t="shared" si="103"/>
        <v>0</v>
      </c>
      <c r="M585" s="26" t="str">
        <f t="shared" si="104"/>
        <v/>
      </c>
      <c r="N585" s="288">
        <v>0</v>
      </c>
      <c r="O585" s="4">
        <v>0</v>
      </c>
      <c r="P585" s="75">
        <f t="shared" si="105"/>
        <v>0</v>
      </c>
      <c r="Q585" s="75">
        <f t="shared" si="106"/>
        <v>0</v>
      </c>
      <c r="R585" s="75">
        <f t="shared" si="107"/>
        <v>0</v>
      </c>
      <c r="S585" s="4">
        <v>0</v>
      </c>
      <c r="T585" s="4">
        <v>0</v>
      </c>
      <c r="U585" s="4">
        <f t="shared" si="108"/>
        <v>0</v>
      </c>
      <c r="V585" s="4">
        <v>0</v>
      </c>
      <c r="W585" s="49">
        <v>0</v>
      </c>
      <c r="X585" s="4">
        <v>1</v>
      </c>
      <c r="Y585" s="118" t="s">
        <v>21</v>
      </c>
      <c r="Z585" s="118" t="s">
        <v>31</v>
      </c>
      <c r="AA585" s="289">
        <v>0.455399</v>
      </c>
      <c r="AB585" s="81" t="str">
        <f t="shared" si="109"/>
        <v>Fbp-glcnac</v>
      </c>
    </row>
    <row r="586" spans="1:28" x14ac:dyDescent="0.3">
      <c r="A586" s="15" t="s">
        <v>58</v>
      </c>
      <c r="B586" s="265" t="s">
        <v>293</v>
      </c>
      <c r="C586" s="47">
        <v>-0.19768278864710101</v>
      </c>
      <c r="D586" s="47">
        <v>-0.12856630683237699</v>
      </c>
      <c r="E586" s="47">
        <v>-0.302799137368441</v>
      </c>
      <c r="F586" s="47">
        <v>-1.8063058923878401E-2</v>
      </c>
      <c r="G586" s="47">
        <v>-1.8063058923878401E-2</v>
      </c>
      <c r="H586" s="287">
        <f t="shared" si="99"/>
        <v>1.8063058923878401E-2</v>
      </c>
      <c r="I586" s="4" t="b">
        <f t="shared" si="100"/>
        <v>0</v>
      </c>
      <c r="J586" s="4" t="b">
        <f t="shared" si="101"/>
        <v>0</v>
      </c>
      <c r="K586" s="26">
        <f t="shared" si="102"/>
        <v>0</v>
      </c>
      <c r="L586" s="4">
        <f t="shared" si="103"/>
        <v>0</v>
      </c>
      <c r="M586" s="26" t="str">
        <f t="shared" si="104"/>
        <v/>
      </c>
      <c r="N586" s="288">
        <v>0</v>
      </c>
      <c r="O586" s="4">
        <v>0</v>
      </c>
      <c r="P586" s="75">
        <f t="shared" si="105"/>
        <v>0</v>
      </c>
      <c r="Q586" s="75">
        <f t="shared" si="106"/>
        <v>0</v>
      </c>
      <c r="R586" s="75">
        <f t="shared" si="107"/>
        <v>0</v>
      </c>
      <c r="S586" s="4">
        <v>0</v>
      </c>
      <c r="T586" s="4">
        <v>0</v>
      </c>
      <c r="U586" s="4">
        <f t="shared" si="108"/>
        <v>0</v>
      </c>
      <c r="V586" s="4">
        <v>0</v>
      </c>
      <c r="W586" s="49">
        <v>0</v>
      </c>
      <c r="X586" s="4">
        <v>3</v>
      </c>
      <c r="Y586" s="118" t="s">
        <v>19</v>
      </c>
      <c r="Z586" s="118" t="s">
        <v>30</v>
      </c>
      <c r="AA586" s="289">
        <v>0.33720899999999998</v>
      </c>
      <c r="AB586" s="81" t="str">
        <f t="shared" si="109"/>
        <v>Gnd-hser</v>
      </c>
    </row>
    <row r="587" spans="1:28" x14ac:dyDescent="0.3">
      <c r="A587" s="15" t="s">
        <v>13</v>
      </c>
      <c r="B587" s="265" t="s">
        <v>297</v>
      </c>
      <c r="C587" s="47">
        <v>-9.19931748601686E-2</v>
      </c>
      <c r="D587" s="47">
        <v>-8.1031382232368498E-2</v>
      </c>
      <c r="E587" s="47">
        <v>-0.153398359564209</v>
      </c>
      <c r="F587" s="47">
        <v>-1.7514931482435901E-2</v>
      </c>
      <c r="G587" s="47">
        <v>-1.7514931482435901E-2</v>
      </c>
      <c r="H587" s="287">
        <f t="shared" si="99"/>
        <v>1.7514931482435901E-2</v>
      </c>
      <c r="I587" s="4" t="b">
        <f t="shared" si="100"/>
        <v>0</v>
      </c>
      <c r="J587" s="4" t="b">
        <f t="shared" si="101"/>
        <v>0</v>
      </c>
      <c r="K587" s="26">
        <f t="shared" si="102"/>
        <v>0</v>
      </c>
      <c r="L587" s="4">
        <f t="shared" si="103"/>
        <v>0</v>
      </c>
      <c r="M587" s="26" t="str">
        <f t="shared" si="104"/>
        <v/>
      </c>
      <c r="N587" s="288">
        <v>0</v>
      </c>
      <c r="O587" s="4">
        <v>0</v>
      </c>
      <c r="P587" s="75">
        <f t="shared" si="105"/>
        <v>0</v>
      </c>
      <c r="Q587" s="75">
        <f t="shared" si="106"/>
        <v>0</v>
      </c>
      <c r="R587" s="75">
        <f t="shared" si="107"/>
        <v>0</v>
      </c>
      <c r="S587" s="4">
        <v>0</v>
      </c>
      <c r="T587" s="4">
        <v>0</v>
      </c>
      <c r="U587" s="4">
        <f t="shared" si="108"/>
        <v>0</v>
      </c>
      <c r="V587" s="4">
        <v>0</v>
      </c>
      <c r="W587" s="49">
        <v>0</v>
      </c>
      <c r="X587" s="4">
        <v>2</v>
      </c>
      <c r="Y587" s="118" t="s">
        <v>26</v>
      </c>
      <c r="Z587" s="118" t="s">
        <v>31</v>
      </c>
      <c r="AA587" s="289">
        <v>0.14285700000000001</v>
      </c>
      <c r="AB587" s="81" t="str">
        <f t="shared" si="109"/>
        <v>AceA-shik</v>
      </c>
    </row>
    <row r="588" spans="1:28" x14ac:dyDescent="0.3">
      <c r="A588" s="15" t="s">
        <v>58</v>
      </c>
      <c r="B588" s="265" t="s">
        <v>250</v>
      </c>
      <c r="C588" s="47">
        <v>-0.25635005907456299</v>
      </c>
      <c r="D588" s="47">
        <v>-0.30235903199137198</v>
      </c>
      <c r="E588" s="47">
        <v>-0.30411306873131499</v>
      </c>
      <c r="F588" s="47">
        <v>-1.74685933692545E-2</v>
      </c>
      <c r="G588" s="47">
        <v>-1.74685933692545E-2</v>
      </c>
      <c r="H588" s="287">
        <f t="shared" si="99"/>
        <v>1.74685933692545E-2</v>
      </c>
      <c r="I588" s="4" t="b">
        <f t="shared" si="100"/>
        <v>0</v>
      </c>
      <c r="J588" s="4" t="b">
        <f t="shared" si="101"/>
        <v>0</v>
      </c>
      <c r="K588" s="26">
        <f t="shared" si="102"/>
        <v>0</v>
      </c>
      <c r="L588" s="4">
        <f t="shared" si="103"/>
        <v>0</v>
      </c>
      <c r="M588" s="26" t="str">
        <f t="shared" si="104"/>
        <v/>
      </c>
      <c r="N588" s="288">
        <v>0</v>
      </c>
      <c r="O588" s="4">
        <v>0</v>
      </c>
      <c r="P588" s="75">
        <f t="shared" si="105"/>
        <v>0</v>
      </c>
      <c r="Q588" s="75">
        <f t="shared" si="106"/>
        <v>0</v>
      </c>
      <c r="R588" s="75">
        <f t="shared" si="107"/>
        <v>0</v>
      </c>
      <c r="S588" s="4">
        <v>0</v>
      </c>
      <c r="T588" s="4">
        <v>0</v>
      </c>
      <c r="U588" s="4">
        <f t="shared" si="108"/>
        <v>0</v>
      </c>
      <c r="V588" s="4">
        <v>0</v>
      </c>
      <c r="W588" s="49">
        <v>0</v>
      </c>
      <c r="X588" s="4">
        <v>3</v>
      </c>
      <c r="Y588" s="118" t="s">
        <v>19</v>
      </c>
      <c r="Z588" s="118" t="s">
        <v>30</v>
      </c>
      <c r="AA588" s="289">
        <v>0.61764699999999995</v>
      </c>
      <c r="AB588" s="81" t="str">
        <f t="shared" si="109"/>
        <v>Gnd-fad</v>
      </c>
    </row>
    <row r="589" spans="1:28" x14ac:dyDescent="0.3">
      <c r="A589" s="15" t="s">
        <v>6</v>
      </c>
      <c r="B589" s="265" t="s">
        <v>289</v>
      </c>
      <c r="C589" s="47">
        <v>-9.3822687344987096E-2</v>
      </c>
      <c r="D589" s="47">
        <v>-8.0579894519483899E-2</v>
      </c>
      <c r="E589" s="47">
        <v>-0.159092303408955</v>
      </c>
      <c r="F589" s="47">
        <v>-1.73862189628784E-2</v>
      </c>
      <c r="G589" s="47">
        <v>-1.73862189628784E-2</v>
      </c>
      <c r="H589" s="287">
        <f t="shared" si="99"/>
        <v>1.73862189628784E-2</v>
      </c>
      <c r="I589" s="4" t="b">
        <f t="shared" si="100"/>
        <v>0</v>
      </c>
      <c r="J589" s="4" t="b">
        <f t="shared" si="101"/>
        <v>0</v>
      </c>
      <c r="K589" s="26">
        <f t="shared" si="102"/>
        <v>0</v>
      </c>
      <c r="L589" s="4">
        <f t="shared" si="103"/>
        <v>0</v>
      </c>
      <c r="M589" s="26" t="str">
        <f t="shared" si="104"/>
        <v/>
      </c>
      <c r="N589" s="288">
        <v>0</v>
      </c>
      <c r="O589" s="4">
        <v>0</v>
      </c>
      <c r="P589" s="75">
        <f t="shared" si="105"/>
        <v>0</v>
      </c>
      <c r="Q589" s="75">
        <f t="shared" si="106"/>
        <v>0</v>
      </c>
      <c r="R589" s="75">
        <f t="shared" si="107"/>
        <v>0</v>
      </c>
      <c r="S589" s="4">
        <v>0</v>
      </c>
      <c r="T589" s="4">
        <v>0</v>
      </c>
      <c r="U589" s="4">
        <f t="shared" si="108"/>
        <v>0</v>
      </c>
      <c r="V589" s="4">
        <v>0</v>
      </c>
      <c r="W589" s="49">
        <v>0</v>
      </c>
      <c r="X589" s="4">
        <v>3</v>
      </c>
      <c r="Y589" s="118" t="s">
        <v>23</v>
      </c>
      <c r="Z589" s="118" t="s">
        <v>30</v>
      </c>
      <c r="AA589" s="289">
        <v>0.2</v>
      </c>
      <c r="AB589" s="81" t="str">
        <f t="shared" si="109"/>
        <v>GltA-phe</v>
      </c>
    </row>
    <row r="590" spans="1:28" x14ac:dyDescent="0.3">
      <c r="A590" s="15" t="s">
        <v>2</v>
      </c>
      <c r="B590" s="265" t="s">
        <v>79</v>
      </c>
      <c r="C590" s="47">
        <v>-0.303206656345688</v>
      </c>
      <c r="D590" s="47">
        <v>-0.469814275109116</v>
      </c>
      <c r="E590" s="47">
        <v>-0.54635321276748905</v>
      </c>
      <c r="F590" s="47">
        <v>-1.73033612992274E-2</v>
      </c>
      <c r="G590" s="47">
        <v>-1.73033612992274E-2</v>
      </c>
      <c r="H590" s="287">
        <f t="shared" si="99"/>
        <v>1.73033612992274E-2</v>
      </c>
      <c r="I590" s="4" t="b">
        <f t="shared" si="100"/>
        <v>0</v>
      </c>
      <c r="J590" s="4" t="b">
        <f t="shared" si="101"/>
        <v>0</v>
      </c>
      <c r="K590" s="26">
        <f t="shared" si="102"/>
        <v>0</v>
      </c>
      <c r="L590" s="4">
        <f t="shared" si="103"/>
        <v>0</v>
      </c>
      <c r="M590" s="26" t="str">
        <f t="shared" si="104"/>
        <v/>
      </c>
      <c r="N590" s="288">
        <v>0</v>
      </c>
      <c r="O590" s="4">
        <v>0</v>
      </c>
      <c r="P590" s="75">
        <f t="shared" si="105"/>
        <v>0</v>
      </c>
      <c r="Q590" s="75">
        <f t="shared" si="106"/>
        <v>0</v>
      </c>
      <c r="R590" s="75">
        <f t="shared" si="107"/>
        <v>0</v>
      </c>
      <c r="S590" s="4">
        <v>0</v>
      </c>
      <c r="T590" s="4">
        <v>0</v>
      </c>
      <c r="U590" s="4">
        <f t="shared" si="108"/>
        <v>0</v>
      </c>
      <c r="V590" s="4">
        <v>0</v>
      </c>
      <c r="W590" s="49">
        <v>0</v>
      </c>
      <c r="X590" s="4">
        <v>2</v>
      </c>
      <c r="Y590" s="118" t="s">
        <v>20</v>
      </c>
      <c r="Z590" s="118" t="s">
        <v>30</v>
      </c>
      <c r="AA590" s="289">
        <v>0.60083200000000003</v>
      </c>
      <c r="AB590" s="81" t="str">
        <f t="shared" si="109"/>
        <v>PykA-nadh</v>
      </c>
    </row>
    <row r="591" spans="1:28" x14ac:dyDescent="0.3">
      <c r="A591" s="15" t="s">
        <v>10</v>
      </c>
      <c r="B591" s="265" t="s">
        <v>233</v>
      </c>
      <c r="C591" s="47">
        <v>-0.18086674489889501</v>
      </c>
      <c r="D591" s="47">
        <v>-0.15764402233863001</v>
      </c>
      <c r="E591" s="47">
        <v>-0.29252239309968298</v>
      </c>
      <c r="F591" s="47">
        <v>-1.67813620456141E-2</v>
      </c>
      <c r="G591" s="47">
        <v>-1.67813620456141E-2</v>
      </c>
      <c r="H591" s="287">
        <f t="shared" si="99"/>
        <v>1.67813620456141E-2</v>
      </c>
      <c r="I591" s="4" t="b">
        <f t="shared" si="100"/>
        <v>0</v>
      </c>
      <c r="J591" s="4" t="b">
        <f t="shared" si="101"/>
        <v>0</v>
      </c>
      <c r="K591" s="26">
        <f t="shared" si="102"/>
        <v>0</v>
      </c>
      <c r="L591" s="4">
        <f t="shared" si="103"/>
        <v>0</v>
      </c>
      <c r="M591" s="26" t="str">
        <f t="shared" si="104"/>
        <v/>
      </c>
      <c r="N591" s="288">
        <v>0</v>
      </c>
      <c r="O591" s="4">
        <v>0</v>
      </c>
      <c r="P591" s="75">
        <f t="shared" si="105"/>
        <v>0</v>
      </c>
      <c r="Q591" s="75">
        <f t="shared" si="106"/>
        <v>0</v>
      </c>
      <c r="R591" s="75">
        <f t="shared" si="107"/>
        <v>0</v>
      </c>
      <c r="S591" s="4">
        <v>0</v>
      </c>
      <c r="T591" s="4">
        <v>0</v>
      </c>
      <c r="U591" s="4">
        <f t="shared" si="108"/>
        <v>0</v>
      </c>
      <c r="V591" s="4">
        <v>0</v>
      </c>
      <c r="W591" s="49">
        <v>0</v>
      </c>
      <c r="X591" s="4">
        <v>1</v>
      </c>
      <c r="Y591" s="118" t="s">
        <v>22</v>
      </c>
      <c r="Z591" s="118" t="s">
        <v>31</v>
      </c>
      <c r="AA591" s="289">
        <v>0.28571400000000002</v>
      </c>
      <c r="AB591" s="81" t="str">
        <f t="shared" si="109"/>
        <v>Eda-gly</v>
      </c>
    </row>
    <row r="592" spans="1:28" x14ac:dyDescent="0.3">
      <c r="A592" s="15" t="s">
        <v>13</v>
      </c>
      <c r="B592" s="265" t="s">
        <v>264</v>
      </c>
      <c r="C592" s="47">
        <v>-6.0101093079442801E-2</v>
      </c>
      <c r="D592" s="47">
        <v>-7.2586313976111705E-2</v>
      </c>
      <c r="E592" s="47">
        <v>-0.10774555672316199</v>
      </c>
      <c r="F592" s="47">
        <v>-1.66249853772223E-2</v>
      </c>
      <c r="G592" s="47">
        <v>-1.66249853772223E-2</v>
      </c>
      <c r="H592" s="287">
        <f t="shared" si="99"/>
        <v>1.66249853772223E-2</v>
      </c>
      <c r="I592" s="4" t="b">
        <f t="shared" si="100"/>
        <v>0</v>
      </c>
      <c r="J592" s="4" t="b">
        <f t="shared" si="101"/>
        <v>0</v>
      </c>
      <c r="K592" s="26">
        <f t="shared" si="102"/>
        <v>0</v>
      </c>
      <c r="L592" s="4">
        <f t="shared" si="103"/>
        <v>0</v>
      </c>
      <c r="M592" s="26" t="str">
        <f t="shared" si="104"/>
        <v/>
      </c>
      <c r="N592" s="288">
        <v>0</v>
      </c>
      <c r="O592" s="4">
        <v>0</v>
      </c>
      <c r="P592" s="75">
        <f t="shared" si="105"/>
        <v>0</v>
      </c>
      <c r="Q592" s="75">
        <f t="shared" si="106"/>
        <v>0</v>
      </c>
      <c r="R592" s="75">
        <f t="shared" si="107"/>
        <v>0</v>
      </c>
      <c r="S592" s="4">
        <v>0</v>
      </c>
      <c r="T592" s="4">
        <v>0</v>
      </c>
      <c r="U592" s="4">
        <f t="shared" si="108"/>
        <v>0</v>
      </c>
      <c r="V592" s="4">
        <v>0</v>
      </c>
      <c r="W592" s="49">
        <v>0</v>
      </c>
      <c r="X592" s="4">
        <v>2</v>
      </c>
      <c r="Y592" s="118" t="s">
        <v>26</v>
      </c>
      <c r="Z592" s="118" t="s">
        <v>31</v>
      </c>
      <c r="AA592" s="289">
        <v>0</v>
      </c>
      <c r="AB592" s="81" t="str">
        <f t="shared" si="109"/>
        <v>AceA-dttp</v>
      </c>
    </row>
    <row r="593" spans="1:28" x14ac:dyDescent="0.3">
      <c r="A593" s="15" t="s">
        <v>134</v>
      </c>
      <c r="B593" s="265" t="s">
        <v>293</v>
      </c>
      <c r="C593" s="47">
        <v>-0.115409253575756</v>
      </c>
      <c r="D593" s="47">
        <v>-0.13334123351931901</v>
      </c>
      <c r="E593" s="47">
        <v>-0.20919023935546499</v>
      </c>
      <c r="F593" s="47">
        <v>-1.6301812329099899E-2</v>
      </c>
      <c r="G593" s="47">
        <v>-1.6301812329099899E-2</v>
      </c>
      <c r="H593" s="287">
        <f t="shared" si="99"/>
        <v>1.6301812329099899E-2</v>
      </c>
      <c r="I593" s="4" t="b">
        <f t="shared" si="100"/>
        <v>0</v>
      </c>
      <c r="J593" s="4" t="b">
        <f t="shared" si="101"/>
        <v>0</v>
      </c>
      <c r="K593" s="26">
        <f t="shared" si="102"/>
        <v>0</v>
      </c>
      <c r="L593" s="4">
        <f t="shared" si="103"/>
        <v>0</v>
      </c>
      <c r="M593" s="26" t="str">
        <f t="shared" si="104"/>
        <v/>
      </c>
      <c r="N593" s="288">
        <v>0</v>
      </c>
      <c r="O593" s="4">
        <v>0</v>
      </c>
      <c r="P593" s="75">
        <f t="shared" si="105"/>
        <v>0</v>
      </c>
      <c r="Q593" s="75">
        <f t="shared" si="106"/>
        <v>0</v>
      </c>
      <c r="R593" s="75">
        <f t="shared" si="107"/>
        <v>0</v>
      </c>
      <c r="S593" s="4">
        <v>0</v>
      </c>
      <c r="T593" s="4">
        <v>0</v>
      </c>
      <c r="U593" s="4">
        <f t="shared" si="108"/>
        <v>0</v>
      </c>
      <c r="V593" s="4">
        <v>0</v>
      </c>
      <c r="W593" s="49">
        <v>0</v>
      </c>
      <c r="X593" s="4">
        <v>1</v>
      </c>
      <c r="Y593" s="118" t="s">
        <v>29</v>
      </c>
      <c r="Z593" s="118" t="s">
        <v>30</v>
      </c>
      <c r="AA593" s="289">
        <v>0.36363600000000001</v>
      </c>
      <c r="AB593" s="81" t="str">
        <f t="shared" si="109"/>
        <v>MaeB-hser</v>
      </c>
    </row>
    <row r="594" spans="1:28" x14ac:dyDescent="0.3">
      <c r="A594" s="15" t="s">
        <v>58</v>
      </c>
      <c r="B594" s="265" t="s">
        <v>273</v>
      </c>
      <c r="C594" s="47">
        <v>-0.111501076290908</v>
      </c>
      <c r="D594" s="47">
        <v>-7.4511103697940298E-2</v>
      </c>
      <c r="E594" s="47">
        <v>-0.17493034689855</v>
      </c>
      <c r="F594" s="47">
        <v>-1.5164909973288E-2</v>
      </c>
      <c r="G594" s="47">
        <v>-1.5164909973288E-2</v>
      </c>
      <c r="H594" s="287">
        <f t="shared" si="99"/>
        <v>1.5164909973288E-2</v>
      </c>
      <c r="I594" s="4" t="b">
        <f t="shared" si="100"/>
        <v>0</v>
      </c>
      <c r="J594" s="4" t="b">
        <f t="shared" si="101"/>
        <v>0</v>
      </c>
      <c r="K594" s="26">
        <f t="shared" si="102"/>
        <v>0</v>
      </c>
      <c r="L594" s="4">
        <f t="shared" si="103"/>
        <v>0</v>
      </c>
      <c r="M594" s="26" t="str">
        <f t="shared" si="104"/>
        <v/>
      </c>
      <c r="N594" s="288">
        <v>0</v>
      </c>
      <c r="O594" s="4">
        <v>0</v>
      </c>
      <c r="P594" s="75">
        <f t="shared" si="105"/>
        <v>0</v>
      </c>
      <c r="Q594" s="75">
        <f t="shared" si="106"/>
        <v>0</v>
      </c>
      <c r="R594" s="75">
        <f t="shared" si="107"/>
        <v>0</v>
      </c>
      <c r="S594" s="4">
        <v>0</v>
      </c>
      <c r="T594" s="4">
        <v>0</v>
      </c>
      <c r="U594" s="4">
        <f t="shared" si="108"/>
        <v>0</v>
      </c>
      <c r="V594" s="4">
        <v>0</v>
      </c>
      <c r="W594" s="49">
        <v>0</v>
      </c>
      <c r="X594" s="4">
        <v>3</v>
      </c>
      <c r="Y594" s="118" t="s">
        <v>19</v>
      </c>
      <c r="Z594" s="118" t="s">
        <v>30</v>
      </c>
      <c r="AA594" s="289">
        <v>0.36363600000000001</v>
      </c>
      <c r="AB594" s="81" t="str">
        <f t="shared" si="109"/>
        <v>Gnd-glyc</v>
      </c>
    </row>
    <row r="595" spans="1:28" x14ac:dyDescent="0.3">
      <c r="A595" s="15" t="s">
        <v>114</v>
      </c>
      <c r="B595" s="265" t="s">
        <v>161</v>
      </c>
      <c r="C595" s="47">
        <v>-0.1599394654081</v>
      </c>
      <c r="D595" s="47">
        <v>-0.224694047063035</v>
      </c>
      <c r="E595" s="47">
        <v>-0.28978934845799698</v>
      </c>
      <c r="F595" s="47">
        <v>-1.48138983202577E-2</v>
      </c>
      <c r="G595" s="47">
        <v>-1.48138983202577E-2</v>
      </c>
      <c r="H595" s="287">
        <f t="shared" si="99"/>
        <v>1.48138983202577E-2</v>
      </c>
      <c r="I595" s="4" t="b">
        <f t="shared" si="100"/>
        <v>0</v>
      </c>
      <c r="J595" s="4" t="b">
        <f t="shared" si="101"/>
        <v>0</v>
      </c>
      <c r="K595" s="26">
        <f t="shared" si="102"/>
        <v>0</v>
      </c>
      <c r="L595" s="4">
        <f t="shared" si="103"/>
        <v>0</v>
      </c>
      <c r="M595" s="26" t="str">
        <f t="shared" si="104"/>
        <v/>
      </c>
      <c r="N595" s="288">
        <v>0</v>
      </c>
      <c r="O595" s="4">
        <v>0</v>
      </c>
      <c r="P595" s="75">
        <f t="shared" si="105"/>
        <v>0</v>
      </c>
      <c r="Q595" s="75">
        <f t="shared" si="106"/>
        <v>0</v>
      </c>
      <c r="R595" s="75">
        <f t="shared" si="107"/>
        <v>0</v>
      </c>
      <c r="S595" s="4">
        <v>0</v>
      </c>
      <c r="T595" s="4">
        <v>0</v>
      </c>
      <c r="U595" s="4">
        <f t="shared" si="108"/>
        <v>0</v>
      </c>
      <c r="V595" s="4">
        <v>0</v>
      </c>
      <c r="W595" s="49">
        <v>0</v>
      </c>
      <c r="X595" s="4">
        <v>2</v>
      </c>
      <c r="Y595" s="118" t="s">
        <v>25</v>
      </c>
      <c r="Z595" s="118" t="s">
        <v>30</v>
      </c>
      <c r="AA595" s="289">
        <v>0.230769</v>
      </c>
      <c r="AB595" s="81" t="str">
        <f t="shared" si="109"/>
        <v>AckA-dhap</v>
      </c>
    </row>
    <row r="596" spans="1:28" x14ac:dyDescent="0.3">
      <c r="A596" s="15" t="s">
        <v>8</v>
      </c>
      <c r="B596" s="265" t="s">
        <v>237</v>
      </c>
      <c r="C596" s="47">
        <v>-6.9273154492413003E-2</v>
      </c>
      <c r="D596" s="47">
        <v>-0.15823752740568001</v>
      </c>
      <c r="E596" s="47">
        <v>-0.184709519793477</v>
      </c>
      <c r="F596" s="47">
        <v>-1.46415192776855E-2</v>
      </c>
      <c r="G596" s="47">
        <v>-1.46415192776855E-2</v>
      </c>
      <c r="H596" s="287">
        <f t="shared" si="99"/>
        <v>1.46415192776855E-2</v>
      </c>
      <c r="I596" s="4" t="b">
        <f t="shared" si="100"/>
        <v>0</v>
      </c>
      <c r="J596" s="4" t="b">
        <f t="shared" si="101"/>
        <v>0</v>
      </c>
      <c r="K596" s="26">
        <f t="shared" si="102"/>
        <v>0</v>
      </c>
      <c r="L596" s="4">
        <f t="shared" si="103"/>
        <v>0</v>
      </c>
      <c r="M596" s="26" t="str">
        <f t="shared" si="104"/>
        <v/>
      </c>
      <c r="N596" s="288">
        <v>0</v>
      </c>
      <c r="O596" s="4">
        <v>0</v>
      </c>
      <c r="P596" s="75">
        <f t="shared" si="105"/>
        <v>0</v>
      </c>
      <c r="Q596" s="75">
        <f t="shared" si="106"/>
        <v>0</v>
      </c>
      <c r="R596" s="75">
        <f t="shared" si="107"/>
        <v>0</v>
      </c>
      <c r="S596" s="4">
        <v>0</v>
      </c>
      <c r="T596" s="4">
        <v>0</v>
      </c>
      <c r="U596" s="4">
        <f t="shared" si="108"/>
        <v>0</v>
      </c>
      <c r="V596" s="4">
        <v>0</v>
      </c>
      <c r="W596" s="49">
        <v>0</v>
      </c>
      <c r="X596" s="4">
        <v>2</v>
      </c>
      <c r="Y596" s="118" t="s">
        <v>24</v>
      </c>
      <c r="Z596" s="118" t="s">
        <v>31</v>
      </c>
      <c r="AA596" s="289">
        <v>0.28571400000000002</v>
      </c>
      <c r="AB596" s="81" t="str">
        <f t="shared" si="109"/>
        <v>Eno-met</v>
      </c>
    </row>
    <row r="597" spans="1:28" x14ac:dyDescent="0.3">
      <c r="A597" s="15" t="s">
        <v>106</v>
      </c>
      <c r="B597" s="265" t="s">
        <v>66</v>
      </c>
      <c r="C597" s="47">
        <v>-8.3008442547340106E-2</v>
      </c>
      <c r="D597" s="47">
        <v>-9.8831854488282703E-2</v>
      </c>
      <c r="E597" s="47">
        <v>-0.14279229187992501</v>
      </c>
      <c r="F597" s="47">
        <v>-1.33657487221585E-2</v>
      </c>
      <c r="G597" s="47">
        <v>-1.33657487221585E-2</v>
      </c>
      <c r="H597" s="287">
        <f t="shared" si="99"/>
        <v>1.33657487221585E-2</v>
      </c>
      <c r="I597" s="4" t="b">
        <f t="shared" si="100"/>
        <v>0</v>
      </c>
      <c r="J597" s="4" t="b">
        <f t="shared" si="101"/>
        <v>0</v>
      </c>
      <c r="K597" s="26">
        <f t="shared" si="102"/>
        <v>0</v>
      </c>
      <c r="L597" s="4">
        <f t="shared" si="103"/>
        <v>0</v>
      </c>
      <c r="M597" s="26" t="str">
        <f t="shared" si="104"/>
        <v/>
      </c>
      <c r="N597" s="288">
        <v>0</v>
      </c>
      <c r="O597" s="4">
        <v>0</v>
      </c>
      <c r="P597" s="75">
        <f t="shared" si="105"/>
        <v>0</v>
      </c>
      <c r="Q597" s="75">
        <f t="shared" si="106"/>
        <v>0</v>
      </c>
      <c r="R597" s="75">
        <f t="shared" si="107"/>
        <v>0</v>
      </c>
      <c r="S597" s="4">
        <v>0</v>
      </c>
      <c r="T597" s="4">
        <v>0</v>
      </c>
      <c r="U597" s="4">
        <f t="shared" si="108"/>
        <v>0</v>
      </c>
      <c r="V597" s="4">
        <v>0</v>
      </c>
      <c r="W597" s="49">
        <v>0</v>
      </c>
      <c r="X597" s="4">
        <v>3</v>
      </c>
      <c r="Y597" s="118" t="s">
        <v>19</v>
      </c>
      <c r="Z597" s="118" t="s">
        <v>30</v>
      </c>
      <c r="AA597" s="289">
        <v>0.51245600000000002</v>
      </c>
      <c r="AB597" s="81" t="str">
        <f t="shared" si="109"/>
        <v>Acs-nadp+</v>
      </c>
    </row>
    <row r="598" spans="1:28" x14ac:dyDescent="0.3">
      <c r="A598" s="15" t="s">
        <v>5</v>
      </c>
      <c r="B598" s="265" t="s">
        <v>287</v>
      </c>
      <c r="C598" s="47">
        <v>-2.6430039890198601E-2</v>
      </c>
      <c r="D598" s="47">
        <v>-3.0196048655367499E-2</v>
      </c>
      <c r="E598" s="47">
        <v>-4.2318170948259598E-2</v>
      </c>
      <c r="F598" s="47">
        <v>-1.2823484657248E-2</v>
      </c>
      <c r="G598" s="47">
        <v>-1.2823484657248E-2</v>
      </c>
      <c r="H598" s="287">
        <f t="shared" si="99"/>
        <v>1.2823484657248E-2</v>
      </c>
      <c r="I598" s="4" t="b">
        <f t="shared" si="100"/>
        <v>0</v>
      </c>
      <c r="J598" s="4" t="b">
        <f t="shared" si="101"/>
        <v>0</v>
      </c>
      <c r="K598" s="26">
        <f t="shared" si="102"/>
        <v>0</v>
      </c>
      <c r="L598" s="4">
        <f t="shared" si="103"/>
        <v>0</v>
      </c>
      <c r="M598" s="26" t="str">
        <f t="shared" si="104"/>
        <v/>
      </c>
      <c r="N598" s="288">
        <v>0</v>
      </c>
      <c r="O598" s="4">
        <v>0</v>
      </c>
      <c r="P598" s="75">
        <f t="shared" si="105"/>
        <v>0</v>
      </c>
      <c r="Q598" s="75">
        <f t="shared" si="106"/>
        <v>0</v>
      </c>
      <c r="R598" s="75">
        <f t="shared" si="107"/>
        <v>0</v>
      </c>
      <c r="S598" s="4">
        <v>0</v>
      </c>
      <c r="T598" s="4">
        <v>0</v>
      </c>
      <c r="U598" s="4">
        <f t="shared" si="108"/>
        <v>0</v>
      </c>
      <c r="V598" s="4">
        <v>0</v>
      </c>
      <c r="W598" s="49">
        <v>0</v>
      </c>
      <c r="X598" s="4">
        <v>3</v>
      </c>
      <c r="Y598" s="118" t="s">
        <v>23</v>
      </c>
      <c r="Z598" s="118" t="s">
        <v>30</v>
      </c>
      <c r="AA598" s="289">
        <v>0.26666699999999999</v>
      </c>
      <c r="AB598" s="81" t="str">
        <f t="shared" si="109"/>
        <v>AceB-his</v>
      </c>
    </row>
    <row r="599" spans="1:28" x14ac:dyDescent="0.3">
      <c r="A599" s="15" t="s">
        <v>114</v>
      </c>
      <c r="B599" s="265" t="s">
        <v>127</v>
      </c>
      <c r="C599" s="47">
        <v>-0.18306863743360199</v>
      </c>
      <c r="D599" s="47">
        <v>-0.16484458093925</v>
      </c>
      <c r="E599" s="47">
        <v>-0.37830008956049499</v>
      </c>
      <c r="F599" s="47">
        <v>-1.2677978064641399E-2</v>
      </c>
      <c r="G599" s="47">
        <v>-1.2677978064641399E-2</v>
      </c>
      <c r="H599" s="287">
        <f t="shared" si="99"/>
        <v>1.2677978064641399E-2</v>
      </c>
      <c r="I599" s="4" t="b">
        <f t="shared" si="100"/>
        <v>0</v>
      </c>
      <c r="J599" s="4" t="b">
        <f t="shared" si="101"/>
        <v>0</v>
      </c>
      <c r="K599" s="26">
        <f t="shared" si="102"/>
        <v>0</v>
      </c>
      <c r="L599" s="4">
        <f t="shared" si="103"/>
        <v>0</v>
      </c>
      <c r="M599" s="26" t="str">
        <f t="shared" si="104"/>
        <v/>
      </c>
      <c r="N599" s="288">
        <v>0</v>
      </c>
      <c r="O599" s="4">
        <v>0</v>
      </c>
      <c r="P599" s="75">
        <f t="shared" si="105"/>
        <v>0</v>
      </c>
      <c r="Q599" s="75">
        <f t="shared" si="106"/>
        <v>0</v>
      </c>
      <c r="R599" s="75">
        <f t="shared" si="107"/>
        <v>0</v>
      </c>
      <c r="S599" s="4">
        <v>0</v>
      </c>
      <c r="T599" s="4">
        <v>0</v>
      </c>
      <c r="U599" s="4">
        <f t="shared" si="108"/>
        <v>0</v>
      </c>
      <c r="V599" s="4">
        <v>0</v>
      </c>
      <c r="W599" s="49">
        <v>0</v>
      </c>
      <c r="X599" s="4">
        <v>2</v>
      </c>
      <c r="Y599" s="118" t="s">
        <v>25</v>
      </c>
      <c r="Z599" s="118" t="s">
        <v>30</v>
      </c>
      <c r="AA599" s="289">
        <v>0.34986200000000001</v>
      </c>
      <c r="AB599" s="81" t="str">
        <f t="shared" si="109"/>
        <v>AckA-fbp</v>
      </c>
    </row>
    <row r="600" spans="1:28" x14ac:dyDescent="0.3">
      <c r="A600" s="15" t="s">
        <v>10</v>
      </c>
      <c r="B600" s="265" t="s">
        <v>182</v>
      </c>
      <c r="C600" s="47">
        <v>-5.4977537847492403E-2</v>
      </c>
      <c r="D600" s="47">
        <v>-7.1594338335593102E-2</v>
      </c>
      <c r="E600" s="47">
        <v>-0.12598346787293799</v>
      </c>
      <c r="F600" s="47">
        <v>-1.2578836314163301E-2</v>
      </c>
      <c r="G600" s="47">
        <v>-1.2578836314163301E-2</v>
      </c>
      <c r="H600" s="287">
        <f t="shared" si="99"/>
        <v>1.2578836314163301E-2</v>
      </c>
      <c r="I600" s="4" t="b">
        <f t="shared" si="100"/>
        <v>0</v>
      </c>
      <c r="J600" s="4" t="b">
        <f t="shared" si="101"/>
        <v>0</v>
      </c>
      <c r="K600" s="26">
        <f t="shared" si="102"/>
        <v>0</v>
      </c>
      <c r="L600" s="4">
        <f t="shared" si="103"/>
        <v>0</v>
      </c>
      <c r="M600" s="26" t="str">
        <f t="shared" si="104"/>
        <v/>
      </c>
      <c r="N600" s="288">
        <v>0</v>
      </c>
      <c r="O600" s="4">
        <v>0</v>
      </c>
      <c r="P600" s="75">
        <f t="shared" si="105"/>
        <v>0</v>
      </c>
      <c r="Q600" s="75">
        <f t="shared" si="106"/>
        <v>0</v>
      </c>
      <c r="R600" s="75">
        <f t="shared" si="107"/>
        <v>0</v>
      </c>
      <c r="S600" s="4">
        <v>0</v>
      </c>
      <c r="T600" s="4">
        <v>0</v>
      </c>
      <c r="U600" s="4">
        <f t="shared" si="108"/>
        <v>0</v>
      </c>
      <c r="V600" s="4">
        <v>0</v>
      </c>
      <c r="W600" s="49">
        <v>0</v>
      </c>
      <c r="X600" s="4">
        <v>1</v>
      </c>
      <c r="Y600" s="118" t="s">
        <v>22</v>
      </c>
      <c r="Z600" s="118" t="s">
        <v>31</v>
      </c>
      <c r="AA600" s="289">
        <v>0.13333300000000001</v>
      </c>
      <c r="AB600" s="81" t="str">
        <f t="shared" si="109"/>
        <v>Eda-cit</v>
      </c>
    </row>
    <row r="601" spans="1:28" x14ac:dyDescent="0.3">
      <c r="A601" s="15" t="s">
        <v>92</v>
      </c>
      <c r="B601" s="265" t="s">
        <v>287</v>
      </c>
      <c r="C601" s="47">
        <v>-3.06072278235636E-2</v>
      </c>
      <c r="D601" s="47">
        <v>-2.7941961422843099E-2</v>
      </c>
      <c r="E601" s="47">
        <v>-4.9164016030658397E-2</v>
      </c>
      <c r="F601" s="47">
        <v>-1.01065402493046E-2</v>
      </c>
      <c r="G601" s="47">
        <v>-1.01065402493046E-2</v>
      </c>
      <c r="H601" s="287">
        <f t="shared" si="99"/>
        <v>1.01065402493046E-2</v>
      </c>
      <c r="I601" s="4" t="b">
        <f t="shared" si="100"/>
        <v>0</v>
      </c>
      <c r="J601" s="4" t="b">
        <f t="shared" si="101"/>
        <v>0</v>
      </c>
      <c r="K601" s="26">
        <f t="shared" si="102"/>
        <v>0</v>
      </c>
      <c r="L601" s="4">
        <f t="shared" si="103"/>
        <v>0</v>
      </c>
      <c r="M601" s="26" t="str">
        <f t="shared" si="104"/>
        <v/>
      </c>
      <c r="N601" s="288">
        <v>0</v>
      </c>
      <c r="O601" s="4">
        <v>0</v>
      </c>
      <c r="P601" s="75">
        <f t="shared" si="105"/>
        <v>0</v>
      </c>
      <c r="Q601" s="75">
        <f t="shared" si="106"/>
        <v>0</v>
      </c>
      <c r="R601" s="75">
        <f t="shared" si="107"/>
        <v>0</v>
      </c>
      <c r="S601" s="4">
        <v>0</v>
      </c>
      <c r="T601" s="4">
        <v>0</v>
      </c>
      <c r="U601" s="4">
        <f t="shared" si="108"/>
        <v>0</v>
      </c>
      <c r="V601" s="4">
        <v>0</v>
      </c>
      <c r="W601" s="49">
        <v>0</v>
      </c>
      <c r="X601" s="4">
        <v>1</v>
      </c>
      <c r="Y601" s="118" t="s">
        <v>22</v>
      </c>
      <c r="Z601" s="118" t="s">
        <v>30</v>
      </c>
      <c r="AA601" s="289">
        <v>0.18012400000000001</v>
      </c>
      <c r="AB601" s="81" t="str">
        <f t="shared" si="109"/>
        <v>Ppc-his</v>
      </c>
    </row>
    <row r="602" spans="1:28" x14ac:dyDescent="0.3">
      <c r="A602" s="15" t="s">
        <v>1</v>
      </c>
      <c r="B602" s="265" t="s">
        <v>206</v>
      </c>
      <c r="C602" s="47">
        <v>-0.23437433707914501</v>
      </c>
      <c r="D602" s="47">
        <v>-0.13481903500758199</v>
      </c>
      <c r="E602" s="47">
        <v>-0.41018424275209497</v>
      </c>
      <c r="F602" s="47">
        <v>-9.7197237373267999E-3</v>
      </c>
      <c r="G602" s="47">
        <v>-9.7197237373267999E-3</v>
      </c>
      <c r="H602" s="287">
        <f t="shared" si="99"/>
        <v>9.7197237373267999E-3</v>
      </c>
      <c r="I602" s="4" t="b">
        <f t="shared" si="100"/>
        <v>0</v>
      </c>
      <c r="J602" s="4" t="b">
        <f t="shared" si="101"/>
        <v>0</v>
      </c>
      <c r="K602" s="26">
        <f t="shared" si="102"/>
        <v>0</v>
      </c>
      <c r="L602" s="4">
        <f t="shared" si="103"/>
        <v>0</v>
      </c>
      <c r="M602" s="26" t="str">
        <f t="shared" si="104"/>
        <v/>
      </c>
      <c r="N602" s="288">
        <v>0</v>
      </c>
      <c r="O602" s="4">
        <v>0</v>
      </c>
      <c r="P602" s="75">
        <f t="shared" si="105"/>
        <v>0</v>
      </c>
      <c r="Q602" s="75">
        <f t="shared" si="106"/>
        <v>0</v>
      </c>
      <c r="R602" s="75">
        <f t="shared" si="107"/>
        <v>0</v>
      </c>
      <c r="S602" s="4">
        <v>0</v>
      </c>
      <c r="T602" s="4">
        <v>0</v>
      </c>
      <c r="U602" s="4">
        <f t="shared" si="108"/>
        <v>0</v>
      </c>
      <c r="V602" s="4">
        <v>0</v>
      </c>
      <c r="W602" s="49">
        <v>0</v>
      </c>
      <c r="X602" s="4">
        <v>2</v>
      </c>
      <c r="Y602" s="118" t="s">
        <v>20</v>
      </c>
      <c r="Z602" s="118" t="s">
        <v>30</v>
      </c>
      <c r="AA602" s="289">
        <v>0.38790000000000002</v>
      </c>
      <c r="AB602" s="81" t="str">
        <f t="shared" si="109"/>
        <v>MaeA-ctp</v>
      </c>
    </row>
    <row r="603" spans="1:28" x14ac:dyDescent="0.3">
      <c r="A603" s="15" t="s">
        <v>58</v>
      </c>
      <c r="B603" s="265" t="s">
        <v>257</v>
      </c>
      <c r="C603" s="47">
        <v>-0.35758221643684401</v>
      </c>
      <c r="D603" s="47">
        <v>-0.42677481820055602</v>
      </c>
      <c r="E603" s="47">
        <v>-0.58463107437127604</v>
      </c>
      <c r="F603" s="47">
        <v>-9.4711606318481495E-3</v>
      </c>
      <c r="G603" s="47">
        <v>-9.4711606318481495E-3</v>
      </c>
      <c r="H603" s="287">
        <f t="shared" si="99"/>
        <v>9.4711606318481495E-3</v>
      </c>
      <c r="I603" s="4" t="b">
        <f t="shared" si="100"/>
        <v>0</v>
      </c>
      <c r="J603" s="4" t="b">
        <f t="shared" si="101"/>
        <v>0</v>
      </c>
      <c r="K603" s="26">
        <f t="shared" si="102"/>
        <v>0</v>
      </c>
      <c r="L603" s="4">
        <f t="shared" si="103"/>
        <v>0</v>
      </c>
      <c r="M603" s="26" t="str">
        <f t="shared" si="104"/>
        <v/>
      </c>
      <c r="N603" s="288">
        <v>0</v>
      </c>
      <c r="O603" s="4">
        <v>0</v>
      </c>
      <c r="P603" s="75">
        <f t="shared" si="105"/>
        <v>0</v>
      </c>
      <c r="Q603" s="75">
        <f t="shared" si="106"/>
        <v>0</v>
      </c>
      <c r="R603" s="75">
        <f t="shared" si="107"/>
        <v>0</v>
      </c>
      <c r="S603" s="4">
        <v>0</v>
      </c>
      <c r="T603" s="4">
        <v>0</v>
      </c>
      <c r="U603" s="4">
        <f t="shared" si="108"/>
        <v>0</v>
      </c>
      <c r="V603" s="4">
        <v>0</v>
      </c>
      <c r="W603" s="49">
        <v>0</v>
      </c>
      <c r="X603" s="4">
        <v>3</v>
      </c>
      <c r="Y603" s="118" t="s">
        <v>19</v>
      </c>
      <c r="Z603" s="118" t="s">
        <v>30</v>
      </c>
      <c r="AA603" s="289">
        <v>0.44</v>
      </c>
      <c r="AB603" s="81" t="str">
        <f t="shared" si="109"/>
        <v>Gnd-ppgpp</v>
      </c>
    </row>
    <row r="604" spans="1:28" x14ac:dyDescent="0.3">
      <c r="A604" s="15" t="s">
        <v>5</v>
      </c>
      <c r="B604" s="265" t="s">
        <v>214</v>
      </c>
      <c r="C604" s="47">
        <v>-4.5380463358381799E-2</v>
      </c>
      <c r="D604" s="47">
        <v>-3.7330368051632999E-2</v>
      </c>
      <c r="E604" s="47">
        <v>-0.124633666380257</v>
      </c>
      <c r="F604" s="47">
        <v>-9.3643852121531399E-3</v>
      </c>
      <c r="G604" s="47">
        <v>-9.3643852121531399E-3</v>
      </c>
      <c r="H604" s="287">
        <f t="shared" si="99"/>
        <v>9.3643852121531399E-3</v>
      </c>
      <c r="I604" s="4" t="b">
        <f t="shared" si="100"/>
        <v>0</v>
      </c>
      <c r="J604" s="4" t="b">
        <f t="shared" si="101"/>
        <v>0</v>
      </c>
      <c r="K604" s="26">
        <f t="shared" si="102"/>
        <v>0</v>
      </c>
      <c r="L604" s="4">
        <f t="shared" si="103"/>
        <v>0</v>
      </c>
      <c r="M604" s="26" t="str">
        <f t="shared" si="104"/>
        <v/>
      </c>
      <c r="N604" s="288">
        <v>0</v>
      </c>
      <c r="O604" s="4">
        <v>0</v>
      </c>
      <c r="P604" s="75">
        <f t="shared" si="105"/>
        <v>0</v>
      </c>
      <c r="Q604" s="75">
        <f t="shared" si="106"/>
        <v>0</v>
      </c>
      <c r="R604" s="75">
        <f t="shared" si="107"/>
        <v>0</v>
      </c>
      <c r="S604" s="4">
        <v>0</v>
      </c>
      <c r="T604" s="4">
        <v>0</v>
      </c>
      <c r="U604" s="4">
        <f t="shared" si="108"/>
        <v>0</v>
      </c>
      <c r="V604" s="4">
        <v>0</v>
      </c>
      <c r="W604" s="49">
        <v>0</v>
      </c>
      <c r="X604" s="4">
        <v>3</v>
      </c>
      <c r="Y604" s="118" t="s">
        <v>23</v>
      </c>
      <c r="Z604" s="118" t="s">
        <v>30</v>
      </c>
      <c r="AA604" s="289">
        <v>0.46198800000000001</v>
      </c>
      <c r="AB604" s="81" t="str">
        <f t="shared" si="109"/>
        <v>AceB-imp</v>
      </c>
    </row>
    <row r="605" spans="1:28" x14ac:dyDescent="0.3">
      <c r="A605" s="15" t="s">
        <v>5</v>
      </c>
      <c r="B605" s="265" t="s">
        <v>187</v>
      </c>
      <c r="C605" s="47">
        <v>-4.3391326196984298E-2</v>
      </c>
      <c r="D605" s="47">
        <v>-3.6390867794649902E-2</v>
      </c>
      <c r="E605" s="47">
        <v>-6.9408053050020901E-2</v>
      </c>
      <c r="F605" s="47">
        <v>-9.2250303712789403E-3</v>
      </c>
      <c r="G605" s="47">
        <v>-9.2250303712789403E-3</v>
      </c>
      <c r="H605" s="287">
        <f t="shared" si="99"/>
        <v>9.2250303712789403E-3</v>
      </c>
      <c r="I605" s="4" t="b">
        <f t="shared" si="100"/>
        <v>0</v>
      </c>
      <c r="J605" s="4" t="b">
        <f t="shared" si="101"/>
        <v>0</v>
      </c>
      <c r="K605" s="26">
        <f t="shared" si="102"/>
        <v>0</v>
      </c>
      <c r="L605" s="4">
        <f t="shared" si="103"/>
        <v>0</v>
      </c>
      <c r="M605" s="26" t="str">
        <f t="shared" si="104"/>
        <v/>
      </c>
      <c r="N605" s="288">
        <v>0</v>
      </c>
      <c r="O605" s="4">
        <v>0</v>
      </c>
      <c r="P605" s="75">
        <f t="shared" si="105"/>
        <v>0</v>
      </c>
      <c r="Q605" s="75">
        <f t="shared" si="106"/>
        <v>0</v>
      </c>
      <c r="R605" s="75">
        <f t="shared" si="107"/>
        <v>0</v>
      </c>
      <c r="S605" s="4">
        <v>0</v>
      </c>
      <c r="T605" s="4">
        <v>0</v>
      </c>
      <c r="U605" s="4">
        <f t="shared" si="108"/>
        <v>0</v>
      </c>
      <c r="V605" s="4">
        <v>0</v>
      </c>
      <c r="W605" s="49">
        <v>0</v>
      </c>
      <c r="X605" s="4">
        <v>3</v>
      </c>
      <c r="Y605" s="118" t="s">
        <v>23</v>
      </c>
      <c r="Z605" s="118" t="s">
        <v>30</v>
      </c>
      <c r="AA605" s="289">
        <v>0.222222</v>
      </c>
      <c r="AB605" s="81" t="str">
        <f t="shared" si="109"/>
        <v>AceB-fum</v>
      </c>
    </row>
    <row r="606" spans="1:28" x14ac:dyDescent="0.3">
      <c r="A606" s="15" t="s">
        <v>106</v>
      </c>
      <c r="B606" s="265" t="s">
        <v>227</v>
      </c>
      <c r="C606" s="47">
        <v>-0.20852837141890701</v>
      </c>
      <c r="D606" s="47">
        <v>-6.7127929206236503E-2</v>
      </c>
      <c r="E606" s="47">
        <v>-0.58009996420500698</v>
      </c>
      <c r="F606" s="47">
        <v>-8.0774768580547697E-3</v>
      </c>
      <c r="G606" s="47">
        <v>-8.0774768580547697E-3</v>
      </c>
      <c r="H606" s="287">
        <f t="shared" si="99"/>
        <v>8.0774768580547697E-3</v>
      </c>
      <c r="I606" s="4" t="b">
        <f t="shared" si="100"/>
        <v>0</v>
      </c>
      <c r="J606" s="4" t="b">
        <f t="shared" si="101"/>
        <v>0</v>
      </c>
      <c r="K606" s="26">
        <f t="shared" si="102"/>
        <v>0</v>
      </c>
      <c r="L606" s="4">
        <f t="shared" si="103"/>
        <v>0</v>
      </c>
      <c r="M606" s="26" t="str">
        <f t="shared" si="104"/>
        <v/>
      </c>
      <c r="N606" s="288">
        <v>0</v>
      </c>
      <c r="O606" s="4">
        <v>0</v>
      </c>
      <c r="P606" s="75">
        <f t="shared" si="105"/>
        <v>0</v>
      </c>
      <c r="Q606" s="75">
        <f t="shared" si="106"/>
        <v>0</v>
      </c>
      <c r="R606" s="75">
        <f t="shared" si="107"/>
        <v>0</v>
      </c>
      <c r="S606" s="4">
        <v>0</v>
      </c>
      <c r="T606" s="4">
        <v>0</v>
      </c>
      <c r="U606" s="4">
        <f t="shared" si="108"/>
        <v>0</v>
      </c>
      <c r="V606" s="4">
        <v>0</v>
      </c>
      <c r="W606" s="49">
        <v>0</v>
      </c>
      <c r="X606" s="4">
        <v>3</v>
      </c>
      <c r="Y606" s="118" t="s">
        <v>19</v>
      </c>
      <c r="Z606" s="118" t="s">
        <v>30</v>
      </c>
      <c r="AA606" s="289">
        <v>0.24610599999999999</v>
      </c>
      <c r="AB606" s="81" t="str">
        <f t="shared" si="109"/>
        <v>Acs-glcnac</v>
      </c>
    </row>
    <row r="607" spans="1:28" x14ac:dyDescent="0.3">
      <c r="A607" s="15" t="s">
        <v>106</v>
      </c>
      <c r="B607" s="265" t="s">
        <v>202</v>
      </c>
      <c r="C607" s="47">
        <v>-0.119712653528199</v>
      </c>
      <c r="D607" s="47">
        <v>-7.5876843824162404E-2</v>
      </c>
      <c r="E607" s="47">
        <v>-0.175273765370308</v>
      </c>
      <c r="F607" s="47">
        <v>-5.5182325239653699E-3</v>
      </c>
      <c r="G607" s="47">
        <v>-5.5182325239653699E-3</v>
      </c>
      <c r="H607" s="287">
        <f t="shared" si="99"/>
        <v>5.5182325239653699E-3</v>
      </c>
      <c r="I607" s="4" t="b">
        <f t="shared" si="100"/>
        <v>0</v>
      </c>
      <c r="J607" s="4" t="b">
        <f t="shared" si="101"/>
        <v>0</v>
      </c>
      <c r="K607" s="26">
        <f t="shared" si="102"/>
        <v>0</v>
      </c>
      <c r="L607" s="4">
        <f t="shared" si="103"/>
        <v>0</v>
      </c>
      <c r="M607" s="26" t="str">
        <f t="shared" si="104"/>
        <v/>
      </c>
      <c r="N607" s="288">
        <v>0</v>
      </c>
      <c r="O607" s="4">
        <v>0</v>
      </c>
      <c r="P607" s="75">
        <f t="shared" si="105"/>
        <v>0</v>
      </c>
      <c r="Q607" s="75">
        <f t="shared" si="106"/>
        <v>0</v>
      </c>
      <c r="R607" s="75">
        <f t="shared" si="107"/>
        <v>0</v>
      </c>
      <c r="S607" s="4">
        <v>0</v>
      </c>
      <c r="T607" s="4">
        <v>0</v>
      </c>
      <c r="U607" s="4">
        <f t="shared" si="108"/>
        <v>0</v>
      </c>
      <c r="V607" s="4">
        <v>0</v>
      </c>
      <c r="W607" s="49">
        <v>0</v>
      </c>
      <c r="X607" s="4">
        <v>3</v>
      </c>
      <c r="Y607" s="118" t="s">
        <v>19</v>
      </c>
      <c r="Z607" s="118" t="s">
        <v>30</v>
      </c>
      <c r="AA607" s="289">
        <v>0.61512</v>
      </c>
      <c r="AB607" s="81" t="str">
        <f t="shared" si="109"/>
        <v>Acs-cmp</v>
      </c>
    </row>
    <row r="608" spans="1:28" x14ac:dyDescent="0.3">
      <c r="A608" s="15" t="s">
        <v>6</v>
      </c>
      <c r="B608" s="265" t="s">
        <v>218</v>
      </c>
      <c r="C608" s="47">
        <v>-0.35058486032992198</v>
      </c>
      <c r="D608" s="47">
        <v>-0.38588803897593599</v>
      </c>
      <c r="E608" s="47">
        <v>-0.59461218197325805</v>
      </c>
      <c r="F608" s="47">
        <v>-4.9864622192143399E-3</v>
      </c>
      <c r="G608" s="47">
        <v>-4.9864622192143399E-3</v>
      </c>
      <c r="H608" s="287">
        <f t="shared" si="99"/>
        <v>4.9864622192143399E-3</v>
      </c>
      <c r="I608" s="4" t="b">
        <f t="shared" si="100"/>
        <v>0</v>
      </c>
      <c r="J608" s="4" t="b">
        <f t="shared" si="101"/>
        <v>0</v>
      </c>
      <c r="K608" s="26">
        <f t="shared" si="102"/>
        <v>0</v>
      </c>
      <c r="L608" s="4">
        <f t="shared" si="103"/>
        <v>0</v>
      </c>
      <c r="M608" s="26" t="str">
        <f t="shared" si="104"/>
        <v/>
      </c>
      <c r="N608" s="288">
        <v>0</v>
      </c>
      <c r="O608" s="4">
        <v>0</v>
      </c>
      <c r="P608" s="75">
        <f t="shared" si="105"/>
        <v>0</v>
      </c>
      <c r="Q608" s="75">
        <f t="shared" si="106"/>
        <v>0</v>
      </c>
      <c r="R608" s="75">
        <f t="shared" si="107"/>
        <v>0</v>
      </c>
      <c r="S608" s="4">
        <v>0</v>
      </c>
      <c r="T608" s="4">
        <v>0</v>
      </c>
      <c r="U608" s="4">
        <f t="shared" si="108"/>
        <v>0</v>
      </c>
      <c r="V608" s="4">
        <v>0</v>
      </c>
      <c r="W608" s="49">
        <v>0</v>
      </c>
      <c r="X608" s="4">
        <v>3</v>
      </c>
      <c r="Y608" s="118" t="s">
        <v>23</v>
      </c>
      <c r="Z608" s="118" t="s">
        <v>30</v>
      </c>
      <c r="AA608" s="289">
        <v>0.42056100000000002</v>
      </c>
      <c r="AB608" s="81" t="str">
        <f t="shared" si="109"/>
        <v>GltA-cgmp</v>
      </c>
    </row>
    <row r="609" spans="1:28" x14ac:dyDescent="0.3">
      <c r="A609" s="15" t="s">
        <v>16</v>
      </c>
      <c r="B609" s="265" t="s">
        <v>216</v>
      </c>
      <c r="C609" s="47">
        <v>-7.2194703654149997E-2</v>
      </c>
      <c r="D609" s="47">
        <v>-9.2788056878953501E-2</v>
      </c>
      <c r="E609" s="47">
        <v>-0.16521531795237901</v>
      </c>
      <c r="F609" s="47">
        <v>-4.9187674235012403E-3</v>
      </c>
      <c r="G609" s="47">
        <v>-4.9187674235012403E-3</v>
      </c>
      <c r="H609" s="287">
        <f t="shared" si="99"/>
        <v>4.9187674235012403E-3</v>
      </c>
      <c r="I609" s="4" t="b">
        <f t="shared" si="100"/>
        <v>0</v>
      </c>
      <c r="J609" s="4" t="b">
        <f t="shared" si="101"/>
        <v>0</v>
      </c>
      <c r="K609" s="26">
        <f t="shared" si="102"/>
        <v>0</v>
      </c>
      <c r="L609" s="4">
        <f t="shared" si="103"/>
        <v>0</v>
      </c>
      <c r="M609" s="26" t="str">
        <f t="shared" si="104"/>
        <v/>
      </c>
      <c r="N609" s="288">
        <v>0</v>
      </c>
      <c r="O609" s="4">
        <v>0</v>
      </c>
      <c r="P609" s="75">
        <f t="shared" si="105"/>
        <v>0</v>
      </c>
      <c r="Q609" s="75">
        <f t="shared" si="106"/>
        <v>0</v>
      </c>
      <c r="R609" s="75">
        <f t="shared" si="107"/>
        <v>0</v>
      </c>
      <c r="S609" s="4">
        <v>0</v>
      </c>
      <c r="T609" s="4">
        <v>0</v>
      </c>
      <c r="U609" s="4">
        <f t="shared" si="108"/>
        <v>0</v>
      </c>
      <c r="V609" s="4">
        <v>0</v>
      </c>
      <c r="W609" s="49">
        <v>0</v>
      </c>
      <c r="X609" s="4">
        <v>1</v>
      </c>
      <c r="Y609" s="118" t="s">
        <v>21</v>
      </c>
      <c r="Z609" s="118" t="s">
        <v>31</v>
      </c>
      <c r="AA609" s="289">
        <v>0.164773</v>
      </c>
      <c r="AB609" s="81" t="str">
        <f t="shared" si="109"/>
        <v>Fbp-camp</v>
      </c>
    </row>
    <row r="610" spans="1:28" x14ac:dyDescent="0.3">
      <c r="A610" s="15" t="s">
        <v>12</v>
      </c>
      <c r="B610" s="265" t="s">
        <v>287</v>
      </c>
      <c r="C610" s="47">
        <v>-5.0949847069898101E-2</v>
      </c>
      <c r="D610" s="47">
        <v>-4.40481619519483E-2</v>
      </c>
      <c r="E610" s="47">
        <v>-9.2828565981605202E-2</v>
      </c>
      <c r="F610" s="47">
        <v>-4.8639869995882297E-3</v>
      </c>
      <c r="G610" s="47">
        <v>-4.8639869995882297E-3</v>
      </c>
      <c r="H610" s="287">
        <f t="shared" si="99"/>
        <v>4.8639869995882297E-3</v>
      </c>
      <c r="I610" s="4" t="b">
        <f t="shared" si="100"/>
        <v>0</v>
      </c>
      <c r="J610" s="4" t="b">
        <f t="shared" si="101"/>
        <v>0</v>
      </c>
      <c r="K610" s="26">
        <f t="shared" si="102"/>
        <v>0</v>
      </c>
      <c r="L610" s="4">
        <f t="shared" si="103"/>
        <v>0</v>
      </c>
      <c r="M610" s="26" t="str">
        <f t="shared" si="104"/>
        <v/>
      </c>
      <c r="N610" s="288">
        <v>0</v>
      </c>
      <c r="O610" s="4">
        <v>0</v>
      </c>
      <c r="P610" s="75">
        <f t="shared" si="105"/>
        <v>0</v>
      </c>
      <c r="Q610" s="75">
        <f t="shared" si="106"/>
        <v>0</v>
      </c>
      <c r="R610" s="75">
        <f t="shared" si="107"/>
        <v>0</v>
      </c>
      <c r="S610" s="4">
        <v>0</v>
      </c>
      <c r="T610" s="4">
        <v>0</v>
      </c>
      <c r="U610" s="4">
        <f t="shared" si="108"/>
        <v>0</v>
      </c>
      <c r="V610" s="4">
        <v>0</v>
      </c>
      <c r="W610" s="49">
        <v>0</v>
      </c>
      <c r="X610" s="4">
        <v>2</v>
      </c>
      <c r="Y610" s="118" t="s">
        <v>25</v>
      </c>
      <c r="Z610" s="118" t="s">
        <v>30</v>
      </c>
      <c r="AA610" s="289">
        <v>8.5408999999999999E-2</v>
      </c>
      <c r="AB610" s="81" t="str">
        <f t="shared" si="109"/>
        <v>Pta-his</v>
      </c>
    </row>
    <row r="611" spans="1:28" x14ac:dyDescent="0.3">
      <c r="A611" s="15" t="s">
        <v>5</v>
      </c>
      <c r="B611" s="265" t="s">
        <v>133</v>
      </c>
      <c r="C611" s="47">
        <v>-0.18295875449005899</v>
      </c>
      <c r="D611" s="47">
        <v>-0.24047644492867601</v>
      </c>
      <c r="E611" s="47">
        <v>-0.34127513491464301</v>
      </c>
      <c r="F611" s="47">
        <v>-4.5935816396332502E-3</v>
      </c>
      <c r="G611" s="47">
        <v>-4.5935816396332502E-3</v>
      </c>
      <c r="H611" s="287">
        <f t="shared" si="99"/>
        <v>4.5935816396332502E-3</v>
      </c>
      <c r="I611" s="4" t="b">
        <f t="shared" si="100"/>
        <v>0</v>
      </c>
      <c r="J611" s="4" t="b">
        <f t="shared" si="101"/>
        <v>0</v>
      </c>
      <c r="K611" s="26">
        <f t="shared" si="102"/>
        <v>0</v>
      </c>
      <c r="L611" s="4">
        <f t="shared" si="103"/>
        <v>0</v>
      </c>
      <c r="M611" s="26" t="str">
        <f t="shared" si="104"/>
        <v/>
      </c>
      <c r="N611" s="288">
        <v>0</v>
      </c>
      <c r="O611" s="4">
        <v>0</v>
      </c>
      <c r="P611" s="75">
        <f t="shared" si="105"/>
        <v>0</v>
      </c>
      <c r="Q611" s="75">
        <f t="shared" si="106"/>
        <v>0</v>
      </c>
      <c r="R611" s="75">
        <f t="shared" si="107"/>
        <v>0</v>
      </c>
      <c r="S611" s="4">
        <v>0</v>
      </c>
      <c r="T611" s="4">
        <v>0</v>
      </c>
      <c r="U611" s="4">
        <f t="shared" si="108"/>
        <v>0</v>
      </c>
      <c r="V611" s="4">
        <v>-1</v>
      </c>
      <c r="W611" s="49">
        <v>0</v>
      </c>
      <c r="X611" s="4">
        <v>3</v>
      </c>
      <c r="Y611" s="118" t="s">
        <v>23</v>
      </c>
      <c r="Z611" s="118" t="s">
        <v>30</v>
      </c>
      <c r="AA611" s="289">
        <v>0.41304299999999999</v>
      </c>
      <c r="AB611" s="81" t="str">
        <f t="shared" si="109"/>
        <v>AceB-akg</v>
      </c>
    </row>
    <row r="612" spans="1:28" x14ac:dyDescent="0.3">
      <c r="A612" s="15" t="s">
        <v>6</v>
      </c>
      <c r="B612" s="265" t="s">
        <v>229</v>
      </c>
      <c r="C612" s="47">
        <v>-0.24941446650097601</v>
      </c>
      <c r="D612" s="47">
        <v>-0.206538051903634</v>
      </c>
      <c r="E612" s="47">
        <v>-0.55156094370424602</v>
      </c>
      <c r="F612" s="47">
        <v>-3.6221944003264001E-3</v>
      </c>
      <c r="G612" s="47">
        <v>-3.6221944003264001E-3</v>
      </c>
      <c r="H612" s="287">
        <f t="shared" si="99"/>
        <v>3.6221944003264001E-3</v>
      </c>
      <c r="I612" s="4" t="b">
        <f t="shared" si="100"/>
        <v>0</v>
      </c>
      <c r="J612" s="4" t="b">
        <f t="shared" si="101"/>
        <v>0</v>
      </c>
      <c r="K612" s="26">
        <f t="shared" si="102"/>
        <v>0</v>
      </c>
      <c r="L612" s="4">
        <f t="shared" si="103"/>
        <v>0</v>
      </c>
      <c r="M612" s="26" t="str">
        <f t="shared" si="104"/>
        <v/>
      </c>
      <c r="N612" s="288">
        <v>0</v>
      </c>
      <c r="O612" s="4">
        <v>0</v>
      </c>
      <c r="P612" s="75">
        <f t="shared" si="105"/>
        <v>0</v>
      </c>
      <c r="Q612" s="75">
        <f t="shared" si="106"/>
        <v>0</v>
      </c>
      <c r="R612" s="75">
        <f t="shared" si="107"/>
        <v>0</v>
      </c>
      <c r="S612" s="4">
        <v>0</v>
      </c>
      <c r="T612" s="4">
        <v>0</v>
      </c>
      <c r="U612" s="4">
        <f t="shared" si="108"/>
        <v>0</v>
      </c>
      <c r="V612" s="4">
        <v>0</v>
      </c>
      <c r="W612" s="49">
        <v>0</v>
      </c>
      <c r="X612" s="4">
        <v>3</v>
      </c>
      <c r="Y612" s="118" t="s">
        <v>23</v>
      </c>
      <c r="Z612" s="118" t="s">
        <v>30</v>
      </c>
      <c r="AA612" s="289">
        <v>0.20527300000000001</v>
      </c>
      <c r="AB612" s="81" t="str">
        <f t="shared" si="109"/>
        <v>GltA-panto</v>
      </c>
    </row>
    <row r="613" spans="1:28" x14ac:dyDescent="0.3">
      <c r="A613" s="15" t="s">
        <v>15</v>
      </c>
      <c r="B613" s="265" t="s">
        <v>291</v>
      </c>
      <c r="C613" s="47">
        <v>-0.409560356961293</v>
      </c>
      <c r="D613" s="47">
        <v>-0.43615663141837602</v>
      </c>
      <c r="E613" s="47">
        <v>-0.72614686328941402</v>
      </c>
      <c r="F613" s="47">
        <v>-3.0292142094210301E-3</v>
      </c>
      <c r="G613" s="47">
        <v>-3.0292142094210301E-3</v>
      </c>
      <c r="H613" s="287">
        <f t="shared" si="99"/>
        <v>3.0292142094210301E-3</v>
      </c>
      <c r="I613" s="4" t="b">
        <f t="shared" si="100"/>
        <v>0</v>
      </c>
      <c r="J613" s="4" t="b">
        <f t="shared" si="101"/>
        <v>0</v>
      </c>
      <c r="K613" s="26">
        <f t="shared" si="102"/>
        <v>0</v>
      </c>
      <c r="L613" s="4">
        <f t="shared" si="103"/>
        <v>0</v>
      </c>
      <c r="M613" s="26" t="str">
        <f t="shared" si="104"/>
        <v/>
      </c>
      <c r="N613" s="288">
        <v>0</v>
      </c>
      <c r="O613" s="4">
        <v>0</v>
      </c>
      <c r="P613" s="75">
        <f t="shared" si="105"/>
        <v>0</v>
      </c>
      <c r="Q613" s="75">
        <f t="shared" si="106"/>
        <v>0</v>
      </c>
      <c r="R613" s="75">
        <f t="shared" si="107"/>
        <v>0</v>
      </c>
      <c r="S613" s="4">
        <v>0</v>
      </c>
      <c r="T613" s="4">
        <v>0</v>
      </c>
      <c r="U613" s="4">
        <f t="shared" si="108"/>
        <v>0</v>
      </c>
      <c r="V613" s="4">
        <v>0</v>
      </c>
      <c r="W613" s="49">
        <v>0</v>
      </c>
      <c r="X613" s="4">
        <v>2</v>
      </c>
      <c r="Y613" s="118" t="s">
        <v>28</v>
      </c>
      <c r="Z613" s="118" t="s">
        <v>30</v>
      </c>
      <c r="AA613" s="289">
        <v>0.2</v>
      </c>
      <c r="AB613" s="81" t="str">
        <f t="shared" si="109"/>
        <v>PckA-leu</v>
      </c>
    </row>
    <row r="614" spans="1:28" x14ac:dyDescent="0.3">
      <c r="A614" s="15" t="s">
        <v>1</v>
      </c>
      <c r="B614" s="265" t="s">
        <v>175</v>
      </c>
      <c r="C614" s="47">
        <v>-0.128689048976661</v>
      </c>
      <c r="D614" s="47">
        <v>-0.144899659249276</v>
      </c>
      <c r="E614" s="47">
        <v>-0.25142778618581002</v>
      </c>
      <c r="F614" s="47">
        <v>-2.9073595020006498E-3</v>
      </c>
      <c r="G614" s="47">
        <v>-2.9073595020006498E-3</v>
      </c>
      <c r="H614" s="287">
        <f t="shared" si="99"/>
        <v>2.9073595020006498E-3</v>
      </c>
      <c r="I614" s="4" t="b">
        <f t="shared" si="100"/>
        <v>0</v>
      </c>
      <c r="J614" s="4" t="b">
        <f t="shared" si="101"/>
        <v>0</v>
      </c>
      <c r="K614" s="26">
        <f t="shared" si="102"/>
        <v>0</v>
      </c>
      <c r="L614" s="4">
        <f t="shared" si="103"/>
        <v>0</v>
      </c>
      <c r="M614" s="26" t="str">
        <f t="shared" si="104"/>
        <v/>
      </c>
      <c r="N614" s="288">
        <v>0</v>
      </c>
      <c r="O614" s="4">
        <v>0</v>
      </c>
      <c r="P614" s="75">
        <f t="shared" si="105"/>
        <v>0</v>
      </c>
      <c r="Q614" s="75">
        <f t="shared" si="106"/>
        <v>0</v>
      </c>
      <c r="R614" s="75">
        <f t="shared" si="107"/>
        <v>0</v>
      </c>
      <c r="S614" s="4">
        <v>0</v>
      </c>
      <c r="T614" s="4">
        <v>0</v>
      </c>
      <c r="U614" s="4">
        <f t="shared" si="108"/>
        <v>0</v>
      </c>
      <c r="V614" s="4">
        <v>0</v>
      </c>
      <c r="W614" s="49">
        <v>0</v>
      </c>
      <c r="X614" s="4">
        <v>2</v>
      </c>
      <c r="Y614" s="118" t="s">
        <v>20</v>
      </c>
      <c r="Z614" s="118" t="s">
        <v>30</v>
      </c>
      <c r="AA614" s="289">
        <v>0.26272899999999999</v>
      </c>
      <c r="AB614" s="81" t="str">
        <f t="shared" si="109"/>
        <v>MaeA-r5p</v>
      </c>
    </row>
    <row r="615" spans="1:28" x14ac:dyDescent="0.3">
      <c r="A615" s="15" t="s">
        <v>8</v>
      </c>
      <c r="B615" s="265" t="s">
        <v>98</v>
      </c>
      <c r="C615" s="47">
        <v>-7.5319473140225496E-2</v>
      </c>
      <c r="D615" s="47">
        <v>-4.7266770299008498E-2</v>
      </c>
      <c r="E615" s="47">
        <v>-0.15110112715065799</v>
      </c>
      <c r="F615" s="47">
        <v>-1.6895566081614299E-3</v>
      </c>
      <c r="G615" s="47">
        <v>-1.6895566081614299E-3</v>
      </c>
      <c r="H615" s="287">
        <f t="shared" si="99"/>
        <v>1.6895566081614299E-3</v>
      </c>
      <c r="I615" s="4" t="b">
        <f t="shared" si="100"/>
        <v>0</v>
      </c>
      <c r="J615" s="4" t="b">
        <f t="shared" si="101"/>
        <v>0</v>
      </c>
      <c r="K615" s="26">
        <f t="shared" si="102"/>
        <v>0</v>
      </c>
      <c r="L615" s="4">
        <f t="shared" si="103"/>
        <v>0</v>
      </c>
      <c r="M615" s="26" t="str">
        <f t="shared" si="104"/>
        <v/>
      </c>
      <c r="N615" s="288">
        <v>0</v>
      </c>
      <c r="O615" s="4">
        <v>0</v>
      </c>
      <c r="P615" s="75">
        <f t="shared" si="105"/>
        <v>0</v>
      </c>
      <c r="Q615" s="75">
        <f t="shared" si="106"/>
        <v>0</v>
      </c>
      <c r="R615" s="75">
        <f t="shared" si="107"/>
        <v>0</v>
      </c>
      <c r="S615" s="4">
        <v>0</v>
      </c>
      <c r="T615" s="4">
        <v>0</v>
      </c>
      <c r="U615" s="4">
        <f t="shared" si="108"/>
        <v>0</v>
      </c>
      <c r="V615" s="4">
        <v>0</v>
      </c>
      <c r="W615" s="49">
        <v>0</v>
      </c>
      <c r="X615" s="4">
        <v>2</v>
      </c>
      <c r="Y615" s="118" t="s">
        <v>24</v>
      </c>
      <c r="Z615" s="118" t="s">
        <v>31</v>
      </c>
      <c r="AA615" s="289">
        <v>0.12099600000000001</v>
      </c>
      <c r="AB615" s="81" t="str">
        <f t="shared" si="109"/>
        <v>Eno-accoa</v>
      </c>
    </row>
    <row r="616" spans="1:28" x14ac:dyDescent="0.3">
      <c r="A616" s="15" t="s">
        <v>10</v>
      </c>
      <c r="B616" s="265" t="s">
        <v>293</v>
      </c>
      <c r="C616" s="47">
        <v>-0.275733255244896</v>
      </c>
      <c r="D616" s="47">
        <v>-0.24412833485235699</v>
      </c>
      <c r="E616" s="47">
        <v>-0.51869066914717699</v>
      </c>
      <c r="F616" s="47">
        <v>-1.06425412545681E-3</v>
      </c>
      <c r="G616" s="47">
        <v>-1.06425412545681E-3</v>
      </c>
      <c r="H616" s="287">
        <f t="shared" si="99"/>
        <v>1.06425412545681E-3</v>
      </c>
      <c r="I616" s="4" t="b">
        <f t="shared" si="100"/>
        <v>0</v>
      </c>
      <c r="J616" s="4" t="b">
        <f t="shared" si="101"/>
        <v>0</v>
      </c>
      <c r="K616" s="26">
        <f t="shared" si="102"/>
        <v>0</v>
      </c>
      <c r="L616" s="4">
        <f t="shared" si="103"/>
        <v>0</v>
      </c>
      <c r="M616" s="26" t="str">
        <f t="shared" si="104"/>
        <v/>
      </c>
      <c r="N616" s="288">
        <v>0</v>
      </c>
      <c r="O616" s="4">
        <v>0</v>
      </c>
      <c r="P616" s="75">
        <f t="shared" si="105"/>
        <v>0</v>
      </c>
      <c r="Q616" s="75">
        <f t="shared" si="106"/>
        <v>0</v>
      </c>
      <c r="R616" s="75">
        <f t="shared" si="107"/>
        <v>0</v>
      </c>
      <c r="S616" s="4">
        <v>0</v>
      </c>
      <c r="T616" s="4">
        <v>0</v>
      </c>
      <c r="U616" s="4">
        <f t="shared" si="108"/>
        <v>0</v>
      </c>
      <c r="V616" s="4">
        <v>0</v>
      </c>
      <c r="W616" s="49">
        <v>0</v>
      </c>
      <c r="X616" s="4">
        <v>1</v>
      </c>
      <c r="Y616" s="118" t="s">
        <v>22</v>
      </c>
      <c r="Z616" s="118" t="s">
        <v>31</v>
      </c>
      <c r="AA616" s="289">
        <v>0.2</v>
      </c>
      <c r="AB616" s="81" t="str">
        <f t="shared" si="109"/>
        <v>Eda-hser</v>
      </c>
    </row>
    <row r="617" spans="1:28" x14ac:dyDescent="0.3">
      <c r="A617" s="15" t="s">
        <v>8</v>
      </c>
      <c r="B617" s="265" t="s">
        <v>216</v>
      </c>
      <c r="C617" s="47">
        <v>-1.9318506627242101E-2</v>
      </c>
      <c r="D617" s="47">
        <v>-0.124161233440334</v>
      </c>
      <c r="E617" s="47">
        <v>-0.138328565366928</v>
      </c>
      <c r="F617" s="47">
        <v>-8.3675707806869597E-4</v>
      </c>
      <c r="G617" s="47">
        <v>-8.3675707806869597E-4</v>
      </c>
      <c r="H617" s="287">
        <f t="shared" si="99"/>
        <v>8.3675707806869597E-4</v>
      </c>
      <c r="I617" s="4" t="b">
        <f t="shared" si="100"/>
        <v>0</v>
      </c>
      <c r="J617" s="4" t="b">
        <f t="shared" si="101"/>
        <v>0</v>
      </c>
      <c r="K617" s="26">
        <f t="shared" si="102"/>
        <v>0</v>
      </c>
      <c r="L617" s="4">
        <f t="shared" si="103"/>
        <v>0</v>
      </c>
      <c r="M617" s="26" t="str">
        <f t="shared" si="104"/>
        <v/>
      </c>
      <c r="N617" s="288">
        <v>0</v>
      </c>
      <c r="O617" s="4">
        <v>0</v>
      </c>
      <c r="P617" s="75">
        <f t="shared" si="105"/>
        <v>0</v>
      </c>
      <c r="Q617" s="75">
        <f t="shared" si="106"/>
        <v>0</v>
      </c>
      <c r="R617" s="75">
        <f t="shared" si="107"/>
        <v>0</v>
      </c>
      <c r="S617" s="4">
        <v>0</v>
      </c>
      <c r="T617" s="4">
        <v>0</v>
      </c>
      <c r="U617" s="4">
        <f t="shared" si="108"/>
        <v>0</v>
      </c>
      <c r="V617" s="4">
        <v>0</v>
      </c>
      <c r="W617" s="49">
        <v>0</v>
      </c>
      <c r="X617" s="4">
        <v>2</v>
      </c>
      <c r="Y617" s="118" t="s">
        <v>24</v>
      </c>
      <c r="Z617" s="118" t="s">
        <v>31</v>
      </c>
      <c r="AA617" s="289">
        <v>0.22806999999999999</v>
      </c>
      <c r="AB617" s="81" t="str">
        <f t="shared" si="109"/>
        <v>Eno-camp</v>
      </c>
    </row>
    <row r="618" spans="1:28" x14ac:dyDescent="0.3">
      <c r="A618" s="15" t="s">
        <v>58</v>
      </c>
      <c r="B618" s="265" t="s">
        <v>287</v>
      </c>
      <c r="C618" s="47">
        <v>-0.14646860922031801</v>
      </c>
      <c r="D618" s="47">
        <v>-7.5715664569538293E-2</v>
      </c>
      <c r="E618" s="47">
        <v>-0.23681956709308999</v>
      </c>
      <c r="F618" s="47">
        <v>-5.4114852221190797E-5</v>
      </c>
      <c r="G618" s="47">
        <v>-5.4114852221190797E-5</v>
      </c>
      <c r="H618" s="287">
        <f t="shared" si="99"/>
        <v>5.4114852221190797E-5</v>
      </c>
      <c r="I618" s="4" t="b">
        <f t="shared" si="100"/>
        <v>0</v>
      </c>
      <c r="J618" s="4" t="b">
        <f t="shared" si="101"/>
        <v>0</v>
      </c>
      <c r="K618" s="26">
        <f t="shared" si="102"/>
        <v>0</v>
      </c>
      <c r="L618" s="4">
        <f t="shared" si="103"/>
        <v>0</v>
      </c>
      <c r="M618" s="26" t="str">
        <f t="shared" si="104"/>
        <v/>
      </c>
      <c r="N618" s="288">
        <v>0</v>
      </c>
      <c r="O618" s="4">
        <v>0</v>
      </c>
      <c r="P618" s="75">
        <f t="shared" si="105"/>
        <v>0</v>
      </c>
      <c r="Q618" s="75">
        <f t="shared" si="106"/>
        <v>0</v>
      </c>
      <c r="R618" s="75">
        <f t="shared" si="107"/>
        <v>0</v>
      </c>
      <c r="S618" s="4">
        <v>0</v>
      </c>
      <c r="T618" s="4">
        <v>0</v>
      </c>
      <c r="U618" s="4">
        <f t="shared" si="108"/>
        <v>0</v>
      </c>
      <c r="V618" s="4">
        <v>0</v>
      </c>
      <c r="W618" s="49">
        <v>0</v>
      </c>
      <c r="X618" s="4">
        <v>3</v>
      </c>
      <c r="Y618" s="118" t="s">
        <v>19</v>
      </c>
      <c r="Z618" s="118" t="s">
        <v>30</v>
      </c>
      <c r="AA618" s="289">
        <v>0.16883100000000001</v>
      </c>
      <c r="AB618" s="81" t="str">
        <f t="shared" si="109"/>
        <v>Gnd-his</v>
      </c>
    </row>
    <row r="619" spans="1:28" x14ac:dyDescent="0.3">
      <c r="A619" s="15" t="s">
        <v>13</v>
      </c>
      <c r="B619" s="265" t="s">
        <v>301</v>
      </c>
      <c r="C619" s="47">
        <v>-9.8856611631141497E-2</v>
      </c>
      <c r="D619" s="47">
        <v>1.97305776944646E-2</v>
      </c>
      <c r="E619" s="47">
        <v>-0.356829696532313</v>
      </c>
      <c r="F619" s="47">
        <v>0.16377228652433901</v>
      </c>
      <c r="G619" s="47">
        <v>0</v>
      </c>
      <c r="H619" s="287">
        <f t="shared" si="99"/>
        <v>0</v>
      </c>
      <c r="I619" s="4" t="b">
        <f t="shared" si="100"/>
        <v>0</v>
      </c>
      <c r="J619" s="4" t="b">
        <f t="shared" si="101"/>
        <v>0</v>
      </c>
      <c r="K619" s="26">
        <f t="shared" si="102"/>
        <v>0</v>
      </c>
      <c r="L619" s="4">
        <f t="shared" si="103"/>
        <v>0</v>
      </c>
      <c r="M619" s="26" t="str">
        <f t="shared" si="104"/>
        <v/>
      </c>
      <c r="N619" s="288">
        <v>0</v>
      </c>
      <c r="O619" s="4">
        <v>0</v>
      </c>
      <c r="P619" s="75">
        <f t="shared" si="105"/>
        <v>0</v>
      </c>
      <c r="Q619" s="75">
        <f t="shared" si="106"/>
        <v>0</v>
      </c>
      <c r="R619" s="75">
        <f t="shared" si="107"/>
        <v>0</v>
      </c>
      <c r="S619" s="4">
        <v>0</v>
      </c>
      <c r="T619" s="4">
        <v>0</v>
      </c>
      <c r="U619" s="4">
        <f t="shared" si="108"/>
        <v>0</v>
      </c>
      <c r="V619" s="4">
        <v>0</v>
      </c>
      <c r="W619" s="49">
        <v>0</v>
      </c>
      <c r="X619" s="4">
        <v>2</v>
      </c>
      <c r="Y619" s="118" t="s">
        <v>26</v>
      </c>
      <c r="Z619" s="118" t="s">
        <v>31</v>
      </c>
      <c r="AA619" s="289">
        <v>0.24223600000000001</v>
      </c>
      <c r="AB619" s="81" t="str">
        <f t="shared" si="109"/>
        <v>AceA-cystath</v>
      </c>
    </row>
    <row r="620" spans="1:28" x14ac:dyDescent="0.3">
      <c r="A620" s="15" t="s">
        <v>13</v>
      </c>
      <c r="B620" s="265" t="s">
        <v>267</v>
      </c>
      <c r="C620" s="47">
        <v>0.183768695954316</v>
      </c>
      <c r="D620" s="47">
        <v>9.6090546232059704E-2</v>
      </c>
      <c r="E620" s="47">
        <v>-8.7397958203392107E-2</v>
      </c>
      <c r="F620" s="47">
        <v>0.458109223638615</v>
      </c>
      <c r="G620" s="47">
        <v>0</v>
      </c>
      <c r="H620" s="287">
        <f t="shared" si="99"/>
        <v>0</v>
      </c>
      <c r="I620" s="4" t="b">
        <f t="shared" si="100"/>
        <v>0</v>
      </c>
      <c r="J620" s="4" t="b">
        <f t="shared" si="101"/>
        <v>0</v>
      </c>
      <c r="K620" s="26">
        <f t="shared" si="102"/>
        <v>0</v>
      </c>
      <c r="L620" s="4">
        <f t="shared" si="103"/>
        <v>0</v>
      </c>
      <c r="M620" s="26" t="str">
        <f t="shared" si="104"/>
        <v/>
      </c>
      <c r="N620" s="288">
        <v>0</v>
      </c>
      <c r="O620" s="4">
        <v>0</v>
      </c>
      <c r="P620" s="75">
        <f t="shared" si="105"/>
        <v>0</v>
      </c>
      <c r="Q620" s="75">
        <f t="shared" si="106"/>
        <v>0</v>
      </c>
      <c r="R620" s="75">
        <f t="shared" si="107"/>
        <v>0</v>
      </c>
      <c r="S620" s="4">
        <v>0</v>
      </c>
      <c r="T620" s="4">
        <v>0</v>
      </c>
      <c r="U620" s="4">
        <f t="shared" si="108"/>
        <v>0</v>
      </c>
      <c r="V620" s="4">
        <v>0</v>
      </c>
      <c r="W620" s="49">
        <v>0</v>
      </c>
      <c r="X620" s="4">
        <v>2</v>
      </c>
      <c r="Y620" s="118" t="s">
        <v>26</v>
      </c>
      <c r="Z620" s="118" t="s">
        <v>31</v>
      </c>
      <c r="AA620" s="289">
        <v>0</v>
      </c>
      <c r="AB620" s="81" t="str">
        <f t="shared" si="109"/>
        <v>AceA-g1p</v>
      </c>
    </row>
    <row r="621" spans="1:28" x14ac:dyDescent="0.3">
      <c r="A621" s="15" t="s">
        <v>13</v>
      </c>
      <c r="B621" s="265" t="s">
        <v>157</v>
      </c>
      <c r="C621" s="47">
        <v>6.3878964442363002E-3</v>
      </c>
      <c r="D621" s="47">
        <v>-0.243060111711388</v>
      </c>
      <c r="E621" s="47">
        <v>-0.42870130618976099</v>
      </c>
      <c r="F621" s="47">
        <v>0.472900923666907</v>
      </c>
      <c r="G621" s="47">
        <v>0</v>
      </c>
      <c r="H621" s="287">
        <f t="shared" si="99"/>
        <v>0</v>
      </c>
      <c r="I621" s="4" t="b">
        <f t="shared" si="100"/>
        <v>0</v>
      </c>
      <c r="J621" s="4" t="b">
        <f t="shared" si="101"/>
        <v>0</v>
      </c>
      <c r="K621" s="26">
        <f t="shared" si="102"/>
        <v>0</v>
      </c>
      <c r="L621" s="4">
        <f t="shared" si="103"/>
        <v>0</v>
      </c>
      <c r="M621" s="26" t="str">
        <f t="shared" si="104"/>
        <v/>
      </c>
      <c r="N621" s="288">
        <v>0</v>
      </c>
      <c r="O621" s="4">
        <v>0</v>
      </c>
      <c r="P621" s="75">
        <f t="shared" si="105"/>
        <v>0</v>
      </c>
      <c r="Q621" s="75">
        <f t="shared" si="106"/>
        <v>0</v>
      </c>
      <c r="R621" s="75">
        <f t="shared" si="107"/>
        <v>0</v>
      </c>
      <c r="S621" s="4">
        <v>0</v>
      </c>
      <c r="T621" s="4">
        <v>0</v>
      </c>
      <c r="U621" s="4">
        <f t="shared" si="108"/>
        <v>0</v>
      </c>
      <c r="V621" s="4">
        <v>0</v>
      </c>
      <c r="W621" s="49">
        <v>0</v>
      </c>
      <c r="X621" s="4">
        <v>2</v>
      </c>
      <c r="Y621" s="118" t="s">
        <v>26</v>
      </c>
      <c r="Z621" s="118" t="s">
        <v>31</v>
      </c>
      <c r="AA621" s="289">
        <v>0</v>
      </c>
      <c r="AB621" s="81" t="str">
        <f t="shared" si="109"/>
        <v>AceA-g6p</v>
      </c>
    </row>
    <row r="622" spans="1:28" x14ac:dyDescent="0.3">
      <c r="A622" s="15" t="s">
        <v>13</v>
      </c>
      <c r="B622" s="265" t="s">
        <v>269</v>
      </c>
      <c r="C622" s="47">
        <v>8.3659782343979097E-2</v>
      </c>
      <c r="D622" s="47">
        <v>1.4546277749862601E-2</v>
      </c>
      <c r="E622" s="47">
        <v>-9.4325851845771403E-3</v>
      </c>
      <c r="F622" s="47">
        <v>0.17293080693427099</v>
      </c>
      <c r="G622" s="47">
        <v>0</v>
      </c>
      <c r="H622" s="287">
        <f t="shared" si="99"/>
        <v>0</v>
      </c>
      <c r="I622" s="4" t="b">
        <f t="shared" si="100"/>
        <v>0</v>
      </c>
      <c r="J622" s="4" t="b">
        <f t="shared" si="101"/>
        <v>0</v>
      </c>
      <c r="K622" s="26">
        <f t="shared" si="102"/>
        <v>0</v>
      </c>
      <c r="L622" s="4">
        <f t="shared" si="103"/>
        <v>0</v>
      </c>
      <c r="M622" s="26" t="str">
        <f t="shared" si="104"/>
        <v/>
      </c>
      <c r="N622" s="288">
        <v>0</v>
      </c>
      <c r="O622" s="4">
        <v>0</v>
      </c>
      <c r="P622" s="75">
        <f t="shared" si="105"/>
        <v>0</v>
      </c>
      <c r="Q622" s="75">
        <f t="shared" si="106"/>
        <v>0</v>
      </c>
      <c r="R622" s="75">
        <f t="shared" si="107"/>
        <v>0</v>
      </c>
      <c r="S622" s="4">
        <v>0</v>
      </c>
      <c r="T622" s="4">
        <v>0</v>
      </c>
      <c r="U622" s="4">
        <f t="shared" si="108"/>
        <v>0</v>
      </c>
      <c r="V622" s="4">
        <v>0</v>
      </c>
      <c r="W622" s="49">
        <v>0</v>
      </c>
      <c r="X622" s="4">
        <v>2</v>
      </c>
      <c r="Y622" s="118" t="s">
        <v>26</v>
      </c>
      <c r="Z622" s="118" t="s">
        <v>31</v>
      </c>
      <c r="AA622" s="289">
        <v>0</v>
      </c>
      <c r="AB622" s="81" t="str">
        <f t="shared" si="109"/>
        <v>AceA-gal1p</v>
      </c>
    </row>
    <row r="623" spans="1:28" x14ac:dyDescent="0.3">
      <c r="A623" s="15" t="s">
        <v>13</v>
      </c>
      <c r="B623" s="265" t="s">
        <v>227</v>
      </c>
      <c r="C623" s="47">
        <v>5.8617509039099597E-2</v>
      </c>
      <c r="D623" s="47">
        <v>-0.17132026756147101</v>
      </c>
      <c r="E623" s="47">
        <v>-0.25007437897588303</v>
      </c>
      <c r="F623" s="47">
        <v>0.460230834375218</v>
      </c>
      <c r="G623" s="47">
        <v>0</v>
      </c>
      <c r="H623" s="287">
        <f t="shared" si="99"/>
        <v>0</v>
      </c>
      <c r="I623" s="4" t="b">
        <f t="shared" si="100"/>
        <v>0</v>
      </c>
      <c r="J623" s="4" t="b">
        <f t="shared" si="101"/>
        <v>0</v>
      </c>
      <c r="K623" s="26">
        <f t="shared" si="102"/>
        <v>0</v>
      </c>
      <c r="L623" s="4">
        <f t="shared" si="103"/>
        <v>0</v>
      </c>
      <c r="M623" s="26" t="str">
        <f t="shared" si="104"/>
        <v/>
      </c>
      <c r="N623" s="288">
        <v>0</v>
      </c>
      <c r="O623" s="4">
        <v>0</v>
      </c>
      <c r="P623" s="75">
        <f t="shared" si="105"/>
        <v>0</v>
      </c>
      <c r="Q623" s="75">
        <f t="shared" si="106"/>
        <v>0</v>
      </c>
      <c r="R623" s="75">
        <f t="shared" si="107"/>
        <v>0</v>
      </c>
      <c r="S623" s="4">
        <v>0</v>
      </c>
      <c r="T623" s="4">
        <v>0</v>
      </c>
      <c r="U623" s="4">
        <f t="shared" si="108"/>
        <v>0</v>
      </c>
      <c r="V623" s="4">
        <v>0</v>
      </c>
      <c r="W623" s="49">
        <v>0</v>
      </c>
      <c r="X623" s="4">
        <v>2</v>
      </c>
      <c r="Y623" s="118" t="s">
        <v>26</v>
      </c>
      <c r="Z623" s="118" t="s">
        <v>31</v>
      </c>
      <c r="AA623" s="289">
        <v>0</v>
      </c>
      <c r="AB623" s="81" t="str">
        <f t="shared" si="109"/>
        <v>AceA-glcnac</v>
      </c>
    </row>
    <row r="624" spans="1:28" x14ac:dyDescent="0.3">
      <c r="A624" s="15" t="s">
        <v>13</v>
      </c>
      <c r="B624" s="265" t="s">
        <v>245</v>
      </c>
      <c r="C624" s="47">
        <v>-0.112161342534752</v>
      </c>
      <c r="D624" s="47">
        <v>-0.181878459260048</v>
      </c>
      <c r="E624" s="47">
        <v>-0.58663358243892705</v>
      </c>
      <c r="F624" s="47">
        <v>0.27300247952914802</v>
      </c>
      <c r="G624" s="47">
        <v>0</v>
      </c>
      <c r="H624" s="287">
        <f t="shared" si="99"/>
        <v>0</v>
      </c>
      <c r="I624" s="4" t="b">
        <f t="shared" si="100"/>
        <v>0</v>
      </c>
      <c r="J624" s="4" t="b">
        <f t="shared" si="101"/>
        <v>0</v>
      </c>
      <c r="K624" s="26">
        <f t="shared" si="102"/>
        <v>0</v>
      </c>
      <c r="L624" s="4">
        <f t="shared" si="103"/>
        <v>0</v>
      </c>
      <c r="M624" s="26" t="str">
        <f t="shared" si="104"/>
        <v/>
      </c>
      <c r="N624" s="288">
        <v>0</v>
      </c>
      <c r="O624" s="4">
        <v>0</v>
      </c>
      <c r="P624" s="75">
        <f t="shared" si="105"/>
        <v>0</v>
      </c>
      <c r="Q624" s="75">
        <f t="shared" si="106"/>
        <v>0</v>
      </c>
      <c r="R624" s="75">
        <f t="shared" si="107"/>
        <v>0</v>
      </c>
      <c r="S624" s="4">
        <v>0</v>
      </c>
      <c r="T624" s="4">
        <v>0</v>
      </c>
      <c r="U624" s="4">
        <f t="shared" si="108"/>
        <v>0</v>
      </c>
      <c r="V624" s="4">
        <v>0</v>
      </c>
      <c r="W624" s="49">
        <v>0</v>
      </c>
      <c r="X624" s="4">
        <v>2</v>
      </c>
      <c r="Y624" s="118" t="s">
        <v>26</v>
      </c>
      <c r="Z624" s="118" t="s">
        <v>31</v>
      </c>
      <c r="AA624" s="289">
        <v>8.5106000000000001E-2</v>
      </c>
      <c r="AB624" s="81" t="str">
        <f t="shared" si="109"/>
        <v>AceA-gluth-o</v>
      </c>
    </row>
    <row r="625" spans="1:28" x14ac:dyDescent="0.3">
      <c r="A625" s="15" t="s">
        <v>13</v>
      </c>
      <c r="B625" s="265" t="s">
        <v>243</v>
      </c>
      <c r="C625" s="47">
        <v>0.16489105500804699</v>
      </c>
      <c r="D625" s="47">
        <v>0.240579040163859</v>
      </c>
      <c r="E625" s="47">
        <v>-4.4099881112631002E-2</v>
      </c>
      <c r="F625" s="47">
        <v>0.364929045127524</v>
      </c>
      <c r="G625" s="47">
        <v>0</v>
      </c>
      <c r="H625" s="287">
        <f t="shared" si="99"/>
        <v>0</v>
      </c>
      <c r="I625" s="4" t="b">
        <f t="shared" si="100"/>
        <v>0</v>
      </c>
      <c r="J625" s="4" t="b">
        <f t="shared" si="101"/>
        <v>0</v>
      </c>
      <c r="K625" s="26">
        <f t="shared" si="102"/>
        <v>0</v>
      </c>
      <c r="L625" s="4">
        <f t="shared" si="103"/>
        <v>0</v>
      </c>
      <c r="M625" s="26" t="str">
        <f t="shared" si="104"/>
        <v/>
      </c>
      <c r="N625" s="288">
        <v>0</v>
      </c>
      <c r="O625" s="4">
        <v>0</v>
      </c>
      <c r="P625" s="75">
        <f t="shared" si="105"/>
        <v>0</v>
      </c>
      <c r="Q625" s="75">
        <f t="shared" si="106"/>
        <v>0</v>
      </c>
      <c r="R625" s="75">
        <f t="shared" si="107"/>
        <v>0</v>
      </c>
      <c r="S625" s="4">
        <v>0</v>
      </c>
      <c r="T625" s="4">
        <v>0</v>
      </c>
      <c r="U625" s="4">
        <f t="shared" si="108"/>
        <v>0</v>
      </c>
      <c r="V625" s="4">
        <v>0</v>
      </c>
      <c r="W625" s="49">
        <v>0</v>
      </c>
      <c r="X625" s="4">
        <v>2</v>
      </c>
      <c r="Y625" s="118" t="s">
        <v>26</v>
      </c>
      <c r="Z625" s="118" t="s">
        <v>31</v>
      </c>
      <c r="AA625" s="289">
        <v>0.17647099999999999</v>
      </c>
      <c r="AB625" s="81" t="str">
        <f t="shared" si="109"/>
        <v>AceA-gluth-r</v>
      </c>
    </row>
    <row r="626" spans="1:28" x14ac:dyDescent="0.3">
      <c r="A626" s="15" t="s">
        <v>13</v>
      </c>
      <c r="B626" s="265" t="s">
        <v>273</v>
      </c>
      <c r="C626" s="47">
        <v>-6.3169565294425703E-2</v>
      </c>
      <c r="D626" s="47">
        <v>-0.121596427271187</v>
      </c>
      <c r="E626" s="47">
        <v>-0.160838783693149</v>
      </c>
      <c r="F626" s="47">
        <v>1.7005741707217002E-2</v>
      </c>
      <c r="G626" s="47">
        <v>0</v>
      </c>
      <c r="H626" s="287">
        <f t="shared" si="99"/>
        <v>0</v>
      </c>
      <c r="I626" s="4" t="b">
        <f t="shared" si="100"/>
        <v>0</v>
      </c>
      <c r="J626" s="4" t="b">
        <f t="shared" si="101"/>
        <v>0</v>
      </c>
      <c r="K626" s="26">
        <f t="shared" si="102"/>
        <v>0</v>
      </c>
      <c r="L626" s="4">
        <f t="shared" si="103"/>
        <v>0</v>
      </c>
      <c r="M626" s="26" t="str">
        <f t="shared" si="104"/>
        <v/>
      </c>
      <c r="N626" s="288">
        <v>0</v>
      </c>
      <c r="O626" s="4">
        <v>0</v>
      </c>
      <c r="P626" s="75">
        <f t="shared" si="105"/>
        <v>0</v>
      </c>
      <c r="Q626" s="75">
        <f t="shared" si="106"/>
        <v>0</v>
      </c>
      <c r="R626" s="75">
        <f t="shared" si="107"/>
        <v>0</v>
      </c>
      <c r="S626" s="4">
        <v>0</v>
      </c>
      <c r="T626" s="4">
        <v>0</v>
      </c>
      <c r="U626" s="4">
        <f t="shared" si="108"/>
        <v>0</v>
      </c>
      <c r="V626" s="4">
        <v>0</v>
      </c>
      <c r="W626" s="49">
        <v>0</v>
      </c>
      <c r="X626" s="4">
        <v>2</v>
      </c>
      <c r="Y626" s="118" t="s">
        <v>26</v>
      </c>
      <c r="Z626" s="118" t="s">
        <v>31</v>
      </c>
      <c r="AA626" s="289">
        <v>0.205674</v>
      </c>
      <c r="AB626" s="81" t="str">
        <f t="shared" si="109"/>
        <v>AceA-glyc</v>
      </c>
    </row>
    <row r="627" spans="1:28" x14ac:dyDescent="0.3">
      <c r="A627" s="15" t="s">
        <v>13</v>
      </c>
      <c r="B627" s="265" t="s">
        <v>66</v>
      </c>
      <c r="C627" s="47">
        <v>-4.7616650912330298E-2</v>
      </c>
      <c r="D627" s="47">
        <v>-9.6987248299490403E-2</v>
      </c>
      <c r="E627" s="47">
        <v>-0.139491976814026</v>
      </c>
      <c r="F627" s="47">
        <v>6.2905784609327706E-2</v>
      </c>
      <c r="G627" s="47">
        <v>0</v>
      </c>
      <c r="H627" s="287">
        <f t="shared" si="99"/>
        <v>0</v>
      </c>
      <c r="I627" s="4" t="b">
        <f t="shared" si="100"/>
        <v>0</v>
      </c>
      <c r="J627" s="4" t="b">
        <f t="shared" si="101"/>
        <v>0</v>
      </c>
      <c r="K627" s="26">
        <f t="shared" si="102"/>
        <v>0</v>
      </c>
      <c r="L627" s="4">
        <f t="shared" si="103"/>
        <v>0</v>
      </c>
      <c r="M627" s="26" t="str">
        <f t="shared" si="104"/>
        <v/>
      </c>
      <c r="N627" s="288">
        <v>0</v>
      </c>
      <c r="O627" s="4">
        <v>0</v>
      </c>
      <c r="P627" s="75">
        <f t="shared" si="105"/>
        <v>0</v>
      </c>
      <c r="Q627" s="75">
        <f t="shared" si="106"/>
        <v>0</v>
      </c>
      <c r="R627" s="75">
        <f t="shared" si="107"/>
        <v>0</v>
      </c>
      <c r="S627" s="4">
        <v>0</v>
      </c>
      <c r="T627" s="4">
        <v>0</v>
      </c>
      <c r="U627" s="4">
        <f t="shared" si="108"/>
        <v>0</v>
      </c>
      <c r="V627" s="4">
        <v>0</v>
      </c>
      <c r="W627" s="49">
        <v>0</v>
      </c>
      <c r="X627" s="4">
        <v>2</v>
      </c>
      <c r="Y627" s="118" t="s">
        <v>26</v>
      </c>
      <c r="Z627" s="118" t="s">
        <v>31</v>
      </c>
      <c r="AA627" s="289">
        <v>0</v>
      </c>
      <c r="AB627" s="81" t="str">
        <f t="shared" si="109"/>
        <v>AceA-nadp+</v>
      </c>
    </row>
    <row r="628" spans="1:28" x14ac:dyDescent="0.3">
      <c r="A628" s="15" t="s">
        <v>13</v>
      </c>
      <c r="B628" s="265" t="s">
        <v>299</v>
      </c>
      <c r="C628" s="47">
        <v>-9.6572189383766896E-2</v>
      </c>
      <c r="D628" s="47">
        <v>1.98532966369705E-2</v>
      </c>
      <c r="E628" s="47">
        <v>-0.27250087548776802</v>
      </c>
      <c r="F628" s="47">
        <v>6.9182136500671801E-2</v>
      </c>
      <c r="G628" s="47">
        <v>0</v>
      </c>
      <c r="H628" s="287">
        <f t="shared" si="99"/>
        <v>0</v>
      </c>
      <c r="I628" s="4" t="b">
        <f t="shared" si="100"/>
        <v>0</v>
      </c>
      <c r="J628" s="4" t="b">
        <f t="shared" si="101"/>
        <v>0</v>
      </c>
      <c r="K628" s="26">
        <f t="shared" si="102"/>
        <v>0</v>
      </c>
      <c r="L628" s="4">
        <f t="shared" si="103"/>
        <v>0</v>
      </c>
      <c r="M628" s="26" t="str">
        <f t="shared" si="104"/>
        <v/>
      </c>
      <c r="N628" s="288">
        <v>0</v>
      </c>
      <c r="O628" s="4">
        <v>0</v>
      </c>
      <c r="P628" s="75">
        <f t="shared" si="105"/>
        <v>0</v>
      </c>
      <c r="Q628" s="75">
        <f t="shared" si="106"/>
        <v>0</v>
      </c>
      <c r="R628" s="75">
        <f t="shared" si="107"/>
        <v>0</v>
      </c>
      <c r="S628" s="4">
        <v>0</v>
      </c>
      <c r="T628" s="4">
        <v>0</v>
      </c>
      <c r="U628" s="4">
        <f t="shared" si="108"/>
        <v>0</v>
      </c>
      <c r="V628" s="4">
        <v>0</v>
      </c>
      <c r="W628" s="49">
        <v>0</v>
      </c>
      <c r="X628" s="4">
        <v>2</v>
      </c>
      <c r="Y628" s="118" t="s">
        <v>26</v>
      </c>
      <c r="Z628" s="118" t="s">
        <v>31</v>
      </c>
      <c r="AA628" s="289">
        <v>0.35135100000000002</v>
      </c>
      <c r="AB628" s="81" t="str">
        <f t="shared" si="109"/>
        <v>AceA-orni</v>
      </c>
    </row>
    <row r="629" spans="1:28" x14ac:dyDescent="0.3">
      <c r="A629" s="15" t="s">
        <v>13</v>
      </c>
      <c r="B629" s="265" t="s">
        <v>163</v>
      </c>
      <c r="C629" s="47">
        <v>-0.14851755020421301</v>
      </c>
      <c r="D629" s="47">
        <v>-0.64436786433789595</v>
      </c>
      <c r="E629" s="47">
        <v>-0.66237365239221202</v>
      </c>
      <c r="F629" s="47">
        <v>0.22121281621581901</v>
      </c>
      <c r="G629" s="47">
        <v>0</v>
      </c>
      <c r="H629" s="287">
        <f t="shared" si="99"/>
        <v>0</v>
      </c>
      <c r="I629" s="4" t="b">
        <f t="shared" si="100"/>
        <v>0</v>
      </c>
      <c r="J629" s="4" t="b">
        <f t="shared" si="101"/>
        <v>0</v>
      </c>
      <c r="K629" s="26">
        <f t="shared" si="102"/>
        <v>0</v>
      </c>
      <c r="L629" s="4">
        <f t="shared" si="103"/>
        <v>0</v>
      </c>
      <c r="M629" s="26" t="str">
        <f t="shared" si="104"/>
        <v/>
      </c>
      <c r="N629" s="288">
        <v>0</v>
      </c>
      <c r="O629" s="4">
        <v>0</v>
      </c>
      <c r="P629" s="75">
        <f t="shared" si="105"/>
        <v>0</v>
      </c>
      <c r="Q629" s="75">
        <f t="shared" si="106"/>
        <v>0</v>
      </c>
      <c r="R629" s="75">
        <f t="shared" si="107"/>
        <v>0</v>
      </c>
      <c r="S629" s="4">
        <v>0</v>
      </c>
      <c r="T629" s="4">
        <v>0</v>
      </c>
      <c r="U629" s="4">
        <f t="shared" si="108"/>
        <v>0</v>
      </c>
      <c r="V629" s="4">
        <v>0</v>
      </c>
      <c r="W629" s="49">
        <v>0</v>
      </c>
      <c r="X629" s="4">
        <v>2</v>
      </c>
      <c r="Y629" s="118" t="s">
        <v>26</v>
      </c>
      <c r="Z629" s="118" t="s">
        <v>31</v>
      </c>
      <c r="AA629" s="289">
        <v>0</v>
      </c>
      <c r="AB629" s="81" t="str">
        <f t="shared" si="109"/>
        <v>AceA-udpg</v>
      </c>
    </row>
    <row r="630" spans="1:28" x14ac:dyDescent="0.3">
      <c r="A630" s="15" t="s">
        <v>5</v>
      </c>
      <c r="B630" s="265" t="s">
        <v>105</v>
      </c>
      <c r="C630" s="47">
        <v>-4.2837601637377903E-2</v>
      </c>
      <c r="D630" s="47">
        <v>-3.2949254357150001E-2</v>
      </c>
      <c r="E630" s="47">
        <v>-0.108787563535837</v>
      </c>
      <c r="F630" s="47">
        <v>2.7950187125642201E-3</v>
      </c>
      <c r="G630" s="47">
        <v>0</v>
      </c>
      <c r="H630" s="287">
        <f t="shared" si="99"/>
        <v>0</v>
      </c>
      <c r="I630" s="4" t="b">
        <f t="shared" si="100"/>
        <v>0</v>
      </c>
      <c r="J630" s="4" t="b">
        <f t="shared" si="101"/>
        <v>0</v>
      </c>
      <c r="K630" s="26">
        <f t="shared" si="102"/>
        <v>0</v>
      </c>
      <c r="L630" s="4">
        <f t="shared" si="103"/>
        <v>0</v>
      </c>
      <c r="M630" s="26" t="str">
        <f t="shared" si="104"/>
        <v/>
      </c>
      <c r="N630" s="288">
        <v>0</v>
      </c>
      <c r="O630" s="4">
        <v>0</v>
      </c>
      <c r="P630" s="75">
        <f t="shared" si="105"/>
        <v>0</v>
      </c>
      <c r="Q630" s="75">
        <f t="shared" si="106"/>
        <v>0</v>
      </c>
      <c r="R630" s="75">
        <f t="shared" si="107"/>
        <v>0</v>
      </c>
      <c r="S630" s="4">
        <v>0</v>
      </c>
      <c r="T630" s="4">
        <v>0</v>
      </c>
      <c r="U630" s="4">
        <f t="shared" si="108"/>
        <v>0</v>
      </c>
      <c r="V630" s="4">
        <v>0</v>
      </c>
      <c r="W630" s="49">
        <v>0</v>
      </c>
      <c r="X630" s="4">
        <v>3</v>
      </c>
      <c r="Y630" s="118" t="s">
        <v>23</v>
      </c>
      <c r="Z630" s="118" t="s">
        <v>30</v>
      </c>
      <c r="AA630" s="289">
        <v>0.36363600000000001</v>
      </c>
      <c r="AB630" s="81" t="str">
        <f t="shared" si="109"/>
        <v>AceB-2pg</v>
      </c>
    </row>
    <row r="631" spans="1:28" x14ac:dyDescent="0.3">
      <c r="A631" s="15" t="s">
        <v>5</v>
      </c>
      <c r="B631" s="265" t="s">
        <v>167</v>
      </c>
      <c r="C631" s="47">
        <v>6.3975137079899894E-2</v>
      </c>
      <c r="D631" s="47">
        <v>4.5701432548657002E-3</v>
      </c>
      <c r="E631" s="47">
        <v>-5.6165537622928002E-2</v>
      </c>
      <c r="F631" s="47">
        <v>0.23487235305575599</v>
      </c>
      <c r="G631" s="47">
        <v>0</v>
      </c>
      <c r="H631" s="287">
        <f t="shared" si="99"/>
        <v>0</v>
      </c>
      <c r="I631" s="4" t="b">
        <f t="shared" si="100"/>
        <v>0</v>
      </c>
      <c r="J631" s="4" t="b">
        <f t="shared" si="101"/>
        <v>0</v>
      </c>
      <c r="K631" s="26">
        <f t="shared" si="102"/>
        <v>0</v>
      </c>
      <c r="L631" s="4">
        <f t="shared" si="103"/>
        <v>0</v>
      </c>
      <c r="M631" s="26" t="str">
        <f t="shared" si="104"/>
        <v/>
      </c>
      <c r="N631" s="288">
        <v>0</v>
      </c>
      <c r="O631" s="4">
        <v>0</v>
      </c>
      <c r="P631" s="75">
        <f t="shared" si="105"/>
        <v>0</v>
      </c>
      <c r="Q631" s="75">
        <f t="shared" si="106"/>
        <v>0</v>
      </c>
      <c r="R631" s="75">
        <f t="shared" si="107"/>
        <v>0</v>
      </c>
      <c r="S631" s="4">
        <v>0</v>
      </c>
      <c r="T631" s="4">
        <v>0</v>
      </c>
      <c r="U631" s="4">
        <f t="shared" si="108"/>
        <v>0</v>
      </c>
      <c r="V631" s="4">
        <v>0</v>
      </c>
      <c r="W631" s="49">
        <v>0</v>
      </c>
      <c r="X631" s="4">
        <v>3</v>
      </c>
      <c r="Y631" s="118" t="s">
        <v>23</v>
      </c>
      <c r="Z631" s="118" t="s">
        <v>30</v>
      </c>
      <c r="AA631" s="289">
        <v>0.37404599999999999</v>
      </c>
      <c r="AB631" s="81" t="str">
        <f t="shared" si="109"/>
        <v>AceB-3pg</v>
      </c>
    </row>
    <row r="632" spans="1:28" x14ac:dyDescent="0.3">
      <c r="A632" s="15" t="s">
        <v>5</v>
      </c>
      <c r="B632" s="265" t="s">
        <v>117</v>
      </c>
      <c r="C632" s="47">
        <v>0.15499223510604099</v>
      </c>
      <c r="D632" s="47">
        <v>0.36362088664731501</v>
      </c>
      <c r="E632" s="47">
        <v>-0.138557361299874</v>
      </c>
      <c r="F632" s="47">
        <v>0.44210012381832903</v>
      </c>
      <c r="G632" s="47">
        <v>0</v>
      </c>
      <c r="H632" s="287">
        <f t="shared" si="99"/>
        <v>0</v>
      </c>
      <c r="I632" s="4" t="b">
        <f t="shared" si="100"/>
        <v>0</v>
      </c>
      <c r="J632" s="4" t="b">
        <f t="shared" si="101"/>
        <v>0</v>
      </c>
      <c r="K632" s="26">
        <f t="shared" si="102"/>
        <v>0</v>
      </c>
      <c r="L632" s="4">
        <f t="shared" si="103"/>
        <v>0</v>
      </c>
      <c r="M632" s="26" t="str">
        <f t="shared" si="104"/>
        <v/>
      </c>
      <c r="N632" s="288">
        <v>0</v>
      </c>
      <c r="O632" s="4">
        <v>0</v>
      </c>
      <c r="P632" s="75">
        <f t="shared" si="105"/>
        <v>0</v>
      </c>
      <c r="Q632" s="75">
        <f t="shared" si="106"/>
        <v>0</v>
      </c>
      <c r="R632" s="75">
        <f t="shared" si="107"/>
        <v>0</v>
      </c>
      <c r="S632" s="4">
        <v>0</v>
      </c>
      <c r="T632" s="4">
        <v>0</v>
      </c>
      <c r="U632" s="4">
        <f t="shared" si="108"/>
        <v>0</v>
      </c>
      <c r="V632" s="4">
        <v>0</v>
      </c>
      <c r="W632" s="49">
        <v>0</v>
      </c>
      <c r="X632" s="4">
        <v>3</v>
      </c>
      <c r="Y632" s="118" t="s">
        <v>23</v>
      </c>
      <c r="Z632" s="118" t="s">
        <v>30</v>
      </c>
      <c r="AA632" s="289">
        <v>5.5556000000000001E-2</v>
      </c>
      <c r="AB632" s="81" t="str">
        <f t="shared" si="109"/>
        <v>AceB-acp</v>
      </c>
    </row>
    <row r="633" spans="1:28" x14ac:dyDescent="0.3">
      <c r="A633" s="15" t="s">
        <v>5</v>
      </c>
      <c r="B633" s="265" t="s">
        <v>285</v>
      </c>
      <c r="C633" s="47">
        <v>5.2676436123686103E-2</v>
      </c>
      <c r="D633" s="47">
        <v>6.0503810951927001E-2</v>
      </c>
      <c r="E633" s="47">
        <v>-2.3854521781540801E-2</v>
      </c>
      <c r="F633" s="47">
        <v>0.148920274114553</v>
      </c>
      <c r="G633" s="47">
        <v>0</v>
      </c>
      <c r="H633" s="287">
        <f t="shared" si="99"/>
        <v>0</v>
      </c>
      <c r="I633" s="4" t="b">
        <f t="shared" si="100"/>
        <v>0</v>
      </c>
      <c r="J633" s="4" t="b">
        <f t="shared" si="101"/>
        <v>0</v>
      </c>
      <c r="K633" s="26">
        <f t="shared" si="102"/>
        <v>0</v>
      </c>
      <c r="L633" s="4">
        <f t="shared" si="103"/>
        <v>0</v>
      </c>
      <c r="M633" s="26" t="str">
        <f t="shared" si="104"/>
        <v/>
      </c>
      <c r="N633" s="288">
        <v>0</v>
      </c>
      <c r="O633" s="4">
        <v>0</v>
      </c>
      <c r="P633" s="75">
        <f t="shared" si="105"/>
        <v>0</v>
      </c>
      <c r="Q633" s="75">
        <f t="shared" si="106"/>
        <v>0</v>
      </c>
      <c r="R633" s="75">
        <f t="shared" si="107"/>
        <v>0</v>
      </c>
      <c r="S633" s="4">
        <v>0</v>
      </c>
      <c r="T633" s="4">
        <v>0</v>
      </c>
      <c r="U633" s="4">
        <f t="shared" si="108"/>
        <v>0</v>
      </c>
      <c r="V633" s="4">
        <v>0</v>
      </c>
      <c r="W633" s="49">
        <v>0</v>
      </c>
      <c r="X633" s="4">
        <v>3</v>
      </c>
      <c r="Y633" s="118" t="s">
        <v>23</v>
      </c>
      <c r="Z633" s="118" t="s">
        <v>30</v>
      </c>
      <c r="AA633" s="289">
        <v>0.33333299999999999</v>
      </c>
      <c r="AB633" s="81" t="str">
        <f t="shared" si="109"/>
        <v>AceB-asn</v>
      </c>
    </row>
    <row r="634" spans="1:28" x14ac:dyDescent="0.3">
      <c r="A634" s="15" t="s">
        <v>5</v>
      </c>
      <c r="B634" s="265" t="s">
        <v>239</v>
      </c>
      <c r="C634" s="47">
        <v>-7.8384382657068194E-2</v>
      </c>
      <c r="D634" s="47">
        <v>-0.115568591353702</v>
      </c>
      <c r="E634" s="47">
        <v>-0.16325757844695701</v>
      </c>
      <c r="F634" s="47">
        <v>3.1640883820032101E-3</v>
      </c>
      <c r="G634" s="47">
        <v>0</v>
      </c>
      <c r="H634" s="287">
        <f t="shared" si="99"/>
        <v>0</v>
      </c>
      <c r="I634" s="4" t="b">
        <f t="shared" si="100"/>
        <v>0</v>
      </c>
      <c r="J634" s="4" t="b">
        <f t="shared" si="101"/>
        <v>0</v>
      </c>
      <c r="K634" s="26">
        <f t="shared" si="102"/>
        <v>0</v>
      </c>
      <c r="L634" s="4">
        <f t="shared" si="103"/>
        <v>0</v>
      </c>
      <c r="M634" s="26" t="str">
        <f t="shared" si="104"/>
        <v/>
      </c>
      <c r="N634" s="288">
        <v>0</v>
      </c>
      <c r="O634" s="4">
        <v>0</v>
      </c>
      <c r="P634" s="75">
        <f t="shared" si="105"/>
        <v>0</v>
      </c>
      <c r="Q634" s="75">
        <f t="shared" si="106"/>
        <v>0</v>
      </c>
      <c r="R634" s="75">
        <f t="shared" si="107"/>
        <v>0</v>
      </c>
      <c r="S634" s="4">
        <v>0</v>
      </c>
      <c r="T634" s="4">
        <v>0</v>
      </c>
      <c r="U634" s="4">
        <f t="shared" si="108"/>
        <v>0</v>
      </c>
      <c r="V634" s="4">
        <v>0</v>
      </c>
      <c r="W634" s="49">
        <v>0</v>
      </c>
      <c r="X634" s="4">
        <v>3</v>
      </c>
      <c r="Y634" s="118" t="s">
        <v>23</v>
      </c>
      <c r="Z634" s="118" t="s">
        <v>30</v>
      </c>
      <c r="AA634" s="289">
        <v>0.77777799999999997</v>
      </c>
      <c r="AB634" s="81" t="str">
        <f t="shared" si="109"/>
        <v>AceB-asp</v>
      </c>
    </row>
    <row r="635" spans="1:28" x14ac:dyDescent="0.3">
      <c r="A635" s="15" t="s">
        <v>5</v>
      </c>
      <c r="B635" s="265" t="s">
        <v>86</v>
      </c>
      <c r="C635" s="47">
        <v>-8.3625256936517303E-2</v>
      </c>
      <c r="D635" s="47">
        <v>-9.5136769135760205E-2</v>
      </c>
      <c r="E635" s="47">
        <v>-0.13731389060614599</v>
      </c>
      <c r="F635" s="47">
        <v>1.62216866702279E-2</v>
      </c>
      <c r="G635" s="47">
        <v>0</v>
      </c>
      <c r="H635" s="287">
        <f t="shared" si="99"/>
        <v>0</v>
      </c>
      <c r="I635" s="4" t="b">
        <f t="shared" si="100"/>
        <v>0</v>
      </c>
      <c r="J635" s="4" t="b">
        <f t="shared" si="101"/>
        <v>0</v>
      </c>
      <c r="K635" s="26">
        <f t="shared" si="102"/>
        <v>0</v>
      </c>
      <c r="L635" s="4">
        <f t="shared" si="103"/>
        <v>0</v>
      </c>
      <c r="M635" s="26" t="str">
        <f t="shared" si="104"/>
        <v/>
      </c>
      <c r="N635" s="288">
        <v>0</v>
      </c>
      <c r="O635" s="4">
        <v>0</v>
      </c>
      <c r="P635" s="75">
        <f t="shared" si="105"/>
        <v>0</v>
      </c>
      <c r="Q635" s="75">
        <f t="shared" si="106"/>
        <v>0</v>
      </c>
      <c r="R635" s="75">
        <f t="shared" si="107"/>
        <v>0</v>
      </c>
      <c r="S635" s="4">
        <v>0</v>
      </c>
      <c r="T635" s="4">
        <v>0</v>
      </c>
      <c r="U635" s="4">
        <f t="shared" si="108"/>
        <v>0</v>
      </c>
      <c r="V635" s="4">
        <v>0</v>
      </c>
      <c r="W635" s="49">
        <v>0</v>
      </c>
      <c r="X635" s="4">
        <v>3</v>
      </c>
      <c r="Y635" s="118" t="s">
        <v>23</v>
      </c>
      <c r="Z635" s="118" t="s">
        <v>30</v>
      </c>
      <c r="AA635" s="289">
        <v>0.53136499999999998</v>
      </c>
      <c r="AB635" s="81" t="str">
        <f t="shared" si="109"/>
        <v>AceB-atp</v>
      </c>
    </row>
    <row r="636" spans="1:28" x14ac:dyDescent="0.3">
      <c r="A636" s="15" t="s">
        <v>5</v>
      </c>
      <c r="B636" s="265" t="s">
        <v>241</v>
      </c>
      <c r="C636" s="47">
        <v>0.162063818498729</v>
      </c>
      <c r="D636" s="47">
        <v>0.10398127728685599</v>
      </c>
      <c r="E636" s="47">
        <v>-2.5437292144231901E-2</v>
      </c>
      <c r="F636" s="47">
        <v>0.35133729385858298</v>
      </c>
      <c r="G636" s="47">
        <v>0</v>
      </c>
      <c r="H636" s="287">
        <f t="shared" si="99"/>
        <v>0</v>
      </c>
      <c r="I636" s="4" t="b">
        <f t="shared" si="100"/>
        <v>0</v>
      </c>
      <c r="J636" s="4" t="b">
        <f t="shared" si="101"/>
        <v>0</v>
      </c>
      <c r="K636" s="26">
        <f t="shared" si="102"/>
        <v>0</v>
      </c>
      <c r="L636" s="4">
        <f t="shared" si="103"/>
        <v>0</v>
      </c>
      <c r="M636" s="26" t="str">
        <f t="shared" si="104"/>
        <v/>
      </c>
      <c r="N636" s="288">
        <v>0</v>
      </c>
      <c r="O636" s="4">
        <v>0</v>
      </c>
      <c r="P636" s="75">
        <f t="shared" si="105"/>
        <v>0</v>
      </c>
      <c r="Q636" s="75">
        <f t="shared" si="106"/>
        <v>0</v>
      </c>
      <c r="R636" s="75">
        <f t="shared" si="107"/>
        <v>0</v>
      </c>
      <c r="S636" s="4">
        <v>0</v>
      </c>
      <c r="T636" s="4">
        <v>0</v>
      </c>
      <c r="U636" s="4">
        <f t="shared" si="108"/>
        <v>0</v>
      </c>
      <c r="V636" s="4">
        <v>0</v>
      </c>
      <c r="W636" s="49">
        <v>0</v>
      </c>
      <c r="X636" s="4">
        <v>3</v>
      </c>
      <c r="Y636" s="118" t="s">
        <v>23</v>
      </c>
      <c r="Z636" s="118" t="s">
        <v>30</v>
      </c>
      <c r="AA636" s="289">
        <v>5.5556000000000001E-2</v>
      </c>
      <c r="AB636" s="81" t="str">
        <f t="shared" si="109"/>
        <v>AceB-carb-p</v>
      </c>
    </row>
    <row r="637" spans="1:28" x14ac:dyDescent="0.3">
      <c r="A637" s="15" t="s">
        <v>5</v>
      </c>
      <c r="B637" s="265" t="s">
        <v>202</v>
      </c>
      <c r="C637" s="47">
        <v>0.17572566081768901</v>
      </c>
      <c r="D637" s="47">
        <v>0.13595591753403499</v>
      </c>
      <c r="E637" s="47">
        <v>-2.5200933262861901E-2</v>
      </c>
      <c r="F637" s="47">
        <v>0.35174959618242302</v>
      </c>
      <c r="G637" s="47">
        <v>0</v>
      </c>
      <c r="H637" s="287">
        <f t="shared" si="99"/>
        <v>0</v>
      </c>
      <c r="I637" s="4" t="b">
        <f t="shared" si="100"/>
        <v>0</v>
      </c>
      <c r="J637" s="4" t="b">
        <f t="shared" si="101"/>
        <v>0</v>
      </c>
      <c r="K637" s="26">
        <f t="shared" si="102"/>
        <v>0</v>
      </c>
      <c r="L637" s="4">
        <f t="shared" si="103"/>
        <v>0</v>
      </c>
      <c r="M637" s="26" t="str">
        <f t="shared" si="104"/>
        <v/>
      </c>
      <c r="N637" s="288">
        <v>0</v>
      </c>
      <c r="O637" s="4">
        <v>0</v>
      </c>
      <c r="P637" s="75">
        <f t="shared" si="105"/>
        <v>0</v>
      </c>
      <c r="Q637" s="75">
        <f t="shared" si="106"/>
        <v>0</v>
      </c>
      <c r="R637" s="75">
        <f t="shared" si="107"/>
        <v>0</v>
      </c>
      <c r="S637" s="4">
        <v>0</v>
      </c>
      <c r="T637" s="4">
        <v>0</v>
      </c>
      <c r="U637" s="4">
        <f t="shared" si="108"/>
        <v>0</v>
      </c>
      <c r="V637" s="4">
        <v>0</v>
      </c>
      <c r="W637" s="49">
        <v>0</v>
      </c>
      <c r="X637" s="4">
        <v>3</v>
      </c>
      <c r="Y637" s="118" t="s">
        <v>23</v>
      </c>
      <c r="Z637" s="118" t="s">
        <v>30</v>
      </c>
      <c r="AA637" s="289">
        <v>0.32596700000000001</v>
      </c>
      <c r="AB637" s="81" t="str">
        <f t="shared" si="109"/>
        <v>AceB-cmp</v>
      </c>
    </row>
    <row r="638" spans="1:28" x14ac:dyDescent="0.3">
      <c r="A638" s="15" t="s">
        <v>5</v>
      </c>
      <c r="B638" s="265" t="s">
        <v>206</v>
      </c>
      <c r="C638" s="47">
        <v>-1.3011478172035001E-2</v>
      </c>
      <c r="D638" s="47">
        <v>-7.2135140864364095E-2</v>
      </c>
      <c r="E638" s="47">
        <v>-0.20575594181569101</v>
      </c>
      <c r="F638" s="47">
        <v>8.9974636121227997E-2</v>
      </c>
      <c r="G638" s="47">
        <v>0</v>
      </c>
      <c r="H638" s="287">
        <f t="shared" si="99"/>
        <v>0</v>
      </c>
      <c r="I638" s="4" t="b">
        <f t="shared" si="100"/>
        <v>0</v>
      </c>
      <c r="J638" s="4" t="b">
        <f t="shared" si="101"/>
        <v>0</v>
      </c>
      <c r="K638" s="26">
        <f t="shared" si="102"/>
        <v>0</v>
      </c>
      <c r="L638" s="4">
        <f t="shared" si="103"/>
        <v>0</v>
      </c>
      <c r="M638" s="26" t="str">
        <f t="shared" si="104"/>
        <v/>
      </c>
      <c r="N638" s="288">
        <v>0</v>
      </c>
      <c r="O638" s="4">
        <v>0</v>
      </c>
      <c r="P638" s="75">
        <f t="shared" si="105"/>
        <v>0</v>
      </c>
      <c r="Q638" s="75">
        <f t="shared" si="106"/>
        <v>0</v>
      </c>
      <c r="R638" s="75">
        <f t="shared" si="107"/>
        <v>0</v>
      </c>
      <c r="S638" s="4">
        <v>0</v>
      </c>
      <c r="T638" s="4">
        <v>0</v>
      </c>
      <c r="U638" s="4">
        <f t="shared" si="108"/>
        <v>0</v>
      </c>
      <c r="V638" s="4">
        <v>0</v>
      </c>
      <c r="W638" s="49">
        <v>0</v>
      </c>
      <c r="X638" s="4">
        <v>3</v>
      </c>
      <c r="Y638" s="118" t="s">
        <v>23</v>
      </c>
      <c r="Z638" s="118" t="s">
        <v>30</v>
      </c>
      <c r="AA638" s="289">
        <v>0.37221300000000002</v>
      </c>
      <c r="AB638" s="81" t="str">
        <f t="shared" si="109"/>
        <v>AceB-ctp</v>
      </c>
    </row>
    <row r="639" spans="1:28" x14ac:dyDescent="0.3">
      <c r="A639" s="15" t="s">
        <v>5</v>
      </c>
      <c r="B639" s="265" t="s">
        <v>250</v>
      </c>
      <c r="C639" s="47">
        <v>0.164684487511745</v>
      </c>
      <c r="D639" s="47">
        <v>-6.4320719334138698E-3</v>
      </c>
      <c r="E639" s="47">
        <v>-0.20210850741831499</v>
      </c>
      <c r="F639" s="47">
        <v>0.51462514030417605</v>
      </c>
      <c r="G639" s="47">
        <v>0</v>
      </c>
      <c r="H639" s="287">
        <f t="shared" si="99"/>
        <v>0</v>
      </c>
      <c r="I639" s="4" t="b">
        <f t="shared" si="100"/>
        <v>0</v>
      </c>
      <c r="J639" s="4" t="b">
        <f t="shared" si="101"/>
        <v>0</v>
      </c>
      <c r="K639" s="26">
        <f t="shared" si="102"/>
        <v>0</v>
      </c>
      <c r="L639" s="4">
        <f t="shared" si="103"/>
        <v>0</v>
      </c>
      <c r="M639" s="26" t="str">
        <f t="shared" si="104"/>
        <v/>
      </c>
      <c r="N639" s="288">
        <v>0</v>
      </c>
      <c r="O639" s="4">
        <v>0</v>
      </c>
      <c r="P639" s="75">
        <f t="shared" si="105"/>
        <v>0</v>
      </c>
      <c r="Q639" s="75">
        <f t="shared" si="106"/>
        <v>0</v>
      </c>
      <c r="R639" s="75">
        <f t="shared" si="107"/>
        <v>0</v>
      </c>
      <c r="S639" s="4">
        <v>0</v>
      </c>
      <c r="T639" s="4">
        <v>0</v>
      </c>
      <c r="U639" s="4">
        <f t="shared" si="108"/>
        <v>0</v>
      </c>
      <c r="V639" s="4">
        <v>0</v>
      </c>
      <c r="W639" s="49">
        <v>0</v>
      </c>
      <c r="X639" s="4">
        <v>3</v>
      </c>
      <c r="Y639" s="118" t="s">
        <v>23</v>
      </c>
      <c r="Z639" s="118" t="s">
        <v>30</v>
      </c>
      <c r="AA639" s="289">
        <v>0.43617</v>
      </c>
      <c r="AB639" s="81" t="str">
        <f t="shared" si="109"/>
        <v>AceB-fad</v>
      </c>
    </row>
    <row r="640" spans="1:28" x14ac:dyDescent="0.3">
      <c r="A640" s="15" t="s">
        <v>5</v>
      </c>
      <c r="B640" s="265" t="s">
        <v>127</v>
      </c>
      <c r="C640" s="47">
        <v>6.9086778490729597E-3</v>
      </c>
      <c r="D640" s="47">
        <v>5.7256450745347298E-2</v>
      </c>
      <c r="E640" s="47">
        <v>-7.3781113707923701E-2</v>
      </c>
      <c r="F640" s="47">
        <v>0.127856714384016</v>
      </c>
      <c r="G640" s="47">
        <v>0</v>
      </c>
      <c r="H640" s="287">
        <f t="shared" si="99"/>
        <v>0</v>
      </c>
      <c r="I640" s="4" t="b">
        <f t="shared" si="100"/>
        <v>0</v>
      </c>
      <c r="J640" s="4" t="b">
        <f t="shared" si="101"/>
        <v>0</v>
      </c>
      <c r="K640" s="26">
        <f t="shared" si="102"/>
        <v>0</v>
      </c>
      <c r="L640" s="4">
        <f t="shared" si="103"/>
        <v>0</v>
      </c>
      <c r="M640" s="26" t="str">
        <f t="shared" si="104"/>
        <v/>
      </c>
      <c r="N640" s="288">
        <v>0</v>
      </c>
      <c r="O640" s="4">
        <v>0</v>
      </c>
      <c r="P640" s="75">
        <f t="shared" si="105"/>
        <v>0</v>
      </c>
      <c r="Q640" s="75">
        <f t="shared" si="106"/>
        <v>0</v>
      </c>
      <c r="R640" s="75">
        <f t="shared" si="107"/>
        <v>0</v>
      </c>
      <c r="S640" s="4">
        <v>0</v>
      </c>
      <c r="T640" s="4">
        <v>0</v>
      </c>
      <c r="U640" s="4">
        <f t="shared" si="108"/>
        <v>0</v>
      </c>
      <c r="V640" s="4">
        <v>0</v>
      </c>
      <c r="W640" s="49">
        <v>0</v>
      </c>
      <c r="X640" s="4">
        <v>3</v>
      </c>
      <c r="Y640" s="118" t="s">
        <v>23</v>
      </c>
      <c r="Z640" s="118" t="s">
        <v>30</v>
      </c>
      <c r="AA640" s="289">
        <v>0.21951200000000001</v>
      </c>
      <c r="AB640" s="81" t="str">
        <f t="shared" si="109"/>
        <v>AceB-fbp</v>
      </c>
    </row>
    <row r="641" spans="1:28" x14ac:dyDescent="0.3">
      <c r="A641" s="15" t="s">
        <v>5</v>
      </c>
      <c r="B641" s="265" t="s">
        <v>269</v>
      </c>
      <c r="C641" s="47">
        <v>-8.8118529628968701E-3</v>
      </c>
      <c r="D641" s="47">
        <v>-2.8922580674993401E-2</v>
      </c>
      <c r="E641" s="47">
        <v>-5.2613514762964803E-2</v>
      </c>
      <c r="F641" s="47">
        <v>6.3871347807502907E-2</v>
      </c>
      <c r="G641" s="47">
        <v>0</v>
      </c>
      <c r="H641" s="287">
        <f t="shared" si="99"/>
        <v>0</v>
      </c>
      <c r="I641" s="4" t="b">
        <f t="shared" si="100"/>
        <v>0</v>
      </c>
      <c r="J641" s="4" t="b">
        <f t="shared" si="101"/>
        <v>0</v>
      </c>
      <c r="K641" s="26">
        <f t="shared" si="102"/>
        <v>0</v>
      </c>
      <c r="L641" s="4">
        <f t="shared" si="103"/>
        <v>0</v>
      </c>
      <c r="M641" s="26" t="str">
        <f t="shared" si="104"/>
        <v/>
      </c>
      <c r="N641" s="288">
        <v>0</v>
      </c>
      <c r="O641" s="4">
        <v>0</v>
      </c>
      <c r="P641" s="75">
        <f t="shared" si="105"/>
        <v>0</v>
      </c>
      <c r="Q641" s="75">
        <f t="shared" si="106"/>
        <v>0</v>
      </c>
      <c r="R641" s="75">
        <f t="shared" si="107"/>
        <v>0</v>
      </c>
      <c r="S641" s="4">
        <v>0</v>
      </c>
      <c r="T641" s="4">
        <v>0</v>
      </c>
      <c r="U641" s="4">
        <f t="shared" si="108"/>
        <v>0</v>
      </c>
      <c r="V641" s="4">
        <v>0</v>
      </c>
      <c r="W641" s="49">
        <v>0</v>
      </c>
      <c r="X641" s="4">
        <v>3</v>
      </c>
      <c r="Y641" s="118" t="s">
        <v>23</v>
      </c>
      <c r="Z641" s="118" t="s">
        <v>30</v>
      </c>
      <c r="AA641" s="289">
        <v>0.134021</v>
      </c>
      <c r="AB641" s="81" t="str">
        <f t="shared" si="109"/>
        <v>AceB-gal1p</v>
      </c>
    </row>
    <row r="642" spans="1:28" x14ac:dyDescent="0.3">
      <c r="A642" s="15" t="s">
        <v>5</v>
      </c>
      <c r="B642" s="265" t="s">
        <v>113</v>
      </c>
      <c r="C642" s="47">
        <v>0.123680459308841</v>
      </c>
      <c r="D642" s="47">
        <v>0.14538704505300901</v>
      </c>
      <c r="E642" s="47">
        <v>-6.2328669596176597E-2</v>
      </c>
      <c r="F642" s="47">
        <v>0.30976835481230902</v>
      </c>
      <c r="G642" s="47">
        <v>0</v>
      </c>
      <c r="H642" s="287">
        <f t="shared" ref="H642:H705" si="110">ABS(G642)</f>
        <v>0</v>
      </c>
      <c r="I642" s="4" t="b">
        <f t="shared" ref="I642:I705" si="111">H642&gt;1.131</f>
        <v>0</v>
      </c>
      <c r="J642" s="4" t="b">
        <f t="shared" ref="J642:J705" si="112">H642&gt;(1.131/2)</f>
        <v>0</v>
      </c>
      <c r="K642" s="26">
        <f t="shared" ref="K642:K705" si="113">IF(AND(C642&lt;0,I642=TRUE),"inhibitor",IF(AND(C642&gt;0,I642=TRUE),"activator",))</f>
        <v>0</v>
      </c>
      <c r="L642" s="4">
        <f t="shared" ref="L642:L705" si="114">IF(AND(OR(K642="inhibitor",K642="activator"),H642&gt;2),"strong",)</f>
        <v>0</v>
      </c>
      <c r="M642" s="26" t="str">
        <f t="shared" ref="M642:M705" si="115">IF(AND(OR(K642="inhibitor",K642="activator"),AND(S642=0,T642=0,V642=0)),"novel",IF(OR(K642="inhibitor",K642="activator"),"known",""))</f>
        <v/>
      </c>
      <c r="N642" s="288">
        <v>0</v>
      </c>
      <c r="O642" s="4">
        <v>0</v>
      </c>
      <c r="P642" s="75">
        <f t="shared" ref="P642:P705" si="116">IF(OR(S642&lt;&gt;0,T642&lt;&gt;0,U642&lt;&gt;0),1,0)</f>
        <v>0</v>
      </c>
      <c r="Q642" s="75">
        <f t="shared" ref="Q642:Q705" si="117">IF(AND(S642&lt;&gt;0,T642=0),1,0)</f>
        <v>0</v>
      </c>
      <c r="R642" s="75">
        <f t="shared" ref="R642:R705" si="118">IF(AND(S642=0,T642&lt;&gt;0),1,0)</f>
        <v>0</v>
      </c>
      <c r="S642" s="4">
        <v>0</v>
      </c>
      <c r="T642" s="4">
        <v>0</v>
      </c>
      <c r="U642" s="4">
        <f t="shared" ref="U642:U705" si="119">IF(AND(S642&lt;&gt;0,T642&lt;&gt;0),1,0)</f>
        <v>0</v>
      </c>
      <c r="V642" s="4">
        <v>0</v>
      </c>
      <c r="W642" s="49">
        <v>0</v>
      </c>
      <c r="X642" s="4">
        <v>3</v>
      </c>
      <c r="Y642" s="118" t="s">
        <v>23</v>
      </c>
      <c r="Z642" s="118" t="s">
        <v>30</v>
      </c>
      <c r="AA642" s="289">
        <v>0.13333300000000001</v>
      </c>
      <c r="AB642" s="81" t="str">
        <f t="shared" si="109"/>
        <v>AceB-gap</v>
      </c>
    </row>
    <row r="643" spans="1:28" x14ac:dyDescent="0.3">
      <c r="A643" s="15" t="s">
        <v>5</v>
      </c>
      <c r="B643" s="265" t="s">
        <v>225</v>
      </c>
      <c r="C643" s="47">
        <v>9.1893966308929695E-2</v>
      </c>
      <c r="D643" s="47">
        <v>4.9298546720230298E-2</v>
      </c>
      <c r="E643" s="47">
        <v>-3.1900732075173599E-4</v>
      </c>
      <c r="F643" s="47">
        <v>0.16987303209590099</v>
      </c>
      <c r="G643" s="47">
        <v>0</v>
      </c>
      <c r="H643" s="287">
        <f t="shared" si="110"/>
        <v>0</v>
      </c>
      <c r="I643" s="4" t="b">
        <f t="shared" si="111"/>
        <v>0</v>
      </c>
      <c r="J643" s="4" t="b">
        <f t="shared" si="112"/>
        <v>0</v>
      </c>
      <c r="K643" s="26">
        <f t="shared" si="113"/>
        <v>0</v>
      </c>
      <c r="L643" s="4">
        <f t="shared" si="114"/>
        <v>0</v>
      </c>
      <c r="M643" s="26" t="str">
        <f t="shared" si="115"/>
        <v/>
      </c>
      <c r="N643" s="288">
        <v>0</v>
      </c>
      <c r="O643" s="4">
        <v>0</v>
      </c>
      <c r="P643" s="75">
        <f t="shared" si="116"/>
        <v>0</v>
      </c>
      <c r="Q643" s="75">
        <f t="shared" si="117"/>
        <v>0</v>
      </c>
      <c r="R643" s="75">
        <f t="shared" si="118"/>
        <v>0</v>
      </c>
      <c r="S643" s="4">
        <v>0</v>
      </c>
      <c r="T643" s="4">
        <v>0</v>
      </c>
      <c r="U643" s="4">
        <f t="shared" si="119"/>
        <v>0</v>
      </c>
      <c r="V643" s="4">
        <v>0</v>
      </c>
      <c r="W643" s="49">
        <v>0</v>
      </c>
      <c r="X643" s="4">
        <v>3</v>
      </c>
      <c r="Y643" s="118" t="s">
        <v>23</v>
      </c>
      <c r="Z643" s="118" t="s">
        <v>30</v>
      </c>
      <c r="AA643" s="289">
        <v>0.21771199999999999</v>
      </c>
      <c r="AB643" s="81" t="str">
        <f t="shared" ref="AB643:AB706" si="120">A643&amp;"-"&amp;B643</f>
        <v>AceB-glca-6p</v>
      </c>
    </row>
    <row r="644" spans="1:28" x14ac:dyDescent="0.3">
      <c r="A644" s="15" t="s">
        <v>5</v>
      </c>
      <c r="B644" s="265" t="s">
        <v>227</v>
      </c>
      <c r="C644" s="47">
        <v>-2.5577065917214802E-4</v>
      </c>
      <c r="D644" s="47">
        <v>-3.6700372495936197E-2</v>
      </c>
      <c r="E644" s="47">
        <v>-9.2165002502285404E-2</v>
      </c>
      <c r="F644" s="47">
        <v>4.4122272034466101E-2</v>
      </c>
      <c r="G644" s="47">
        <v>0</v>
      </c>
      <c r="H644" s="287">
        <f t="shared" si="110"/>
        <v>0</v>
      </c>
      <c r="I644" s="4" t="b">
        <f t="shared" si="111"/>
        <v>0</v>
      </c>
      <c r="J644" s="4" t="b">
        <f t="shared" si="112"/>
        <v>0</v>
      </c>
      <c r="K644" s="26">
        <f t="shared" si="113"/>
        <v>0</v>
      </c>
      <c r="L644" s="4">
        <f t="shared" si="114"/>
        <v>0</v>
      </c>
      <c r="M644" s="26" t="str">
        <f t="shared" si="115"/>
        <v/>
      </c>
      <c r="N644" s="288">
        <v>0</v>
      </c>
      <c r="O644" s="4">
        <v>0</v>
      </c>
      <c r="P644" s="75">
        <f t="shared" si="116"/>
        <v>0</v>
      </c>
      <c r="Q644" s="75">
        <f t="shared" si="117"/>
        <v>0</v>
      </c>
      <c r="R644" s="75">
        <f t="shared" si="118"/>
        <v>0</v>
      </c>
      <c r="S644" s="4">
        <v>0</v>
      </c>
      <c r="T644" s="4">
        <v>0</v>
      </c>
      <c r="U644" s="4">
        <f t="shared" si="119"/>
        <v>0</v>
      </c>
      <c r="V644" s="4">
        <v>0</v>
      </c>
      <c r="W644" s="49">
        <v>0</v>
      </c>
      <c r="X644" s="4">
        <v>3</v>
      </c>
      <c r="Y644" s="118" t="s">
        <v>23</v>
      </c>
      <c r="Z644" s="118" t="s">
        <v>30</v>
      </c>
      <c r="AA644" s="289">
        <v>0.13636400000000001</v>
      </c>
      <c r="AB644" s="81" t="str">
        <f t="shared" si="120"/>
        <v>AceB-glcnac</v>
      </c>
    </row>
    <row r="645" spans="1:28" x14ac:dyDescent="0.3">
      <c r="A645" s="15" t="s">
        <v>5</v>
      </c>
      <c r="B645" s="265" t="s">
        <v>245</v>
      </c>
      <c r="C645" s="47">
        <v>-0.20872444541304599</v>
      </c>
      <c r="D645" s="47">
        <v>-0.28878846053081603</v>
      </c>
      <c r="E645" s="47">
        <v>-0.47953400555773101</v>
      </c>
      <c r="F645" s="47">
        <v>0.154196962072912</v>
      </c>
      <c r="G645" s="47">
        <v>0</v>
      </c>
      <c r="H645" s="287">
        <f t="shared" si="110"/>
        <v>0</v>
      </c>
      <c r="I645" s="4" t="b">
        <f t="shared" si="111"/>
        <v>0</v>
      </c>
      <c r="J645" s="4" t="b">
        <f t="shared" si="112"/>
        <v>0</v>
      </c>
      <c r="K645" s="26">
        <f t="shared" si="113"/>
        <v>0</v>
      </c>
      <c r="L645" s="4">
        <f t="shared" si="114"/>
        <v>0</v>
      </c>
      <c r="M645" s="26" t="str">
        <f t="shared" si="115"/>
        <v/>
      </c>
      <c r="N645" s="288">
        <v>0</v>
      </c>
      <c r="O645" s="4">
        <v>0</v>
      </c>
      <c r="P645" s="75">
        <f t="shared" si="116"/>
        <v>0</v>
      </c>
      <c r="Q645" s="75">
        <f t="shared" si="117"/>
        <v>0</v>
      </c>
      <c r="R645" s="75">
        <f t="shared" si="118"/>
        <v>0</v>
      </c>
      <c r="S645" s="4">
        <v>0</v>
      </c>
      <c r="T645" s="4">
        <v>0</v>
      </c>
      <c r="U645" s="4">
        <f t="shared" si="119"/>
        <v>0</v>
      </c>
      <c r="V645" s="4">
        <v>0</v>
      </c>
      <c r="W645" s="49">
        <v>0</v>
      </c>
      <c r="X645" s="4">
        <v>3</v>
      </c>
      <c r="Y645" s="118" t="s">
        <v>23</v>
      </c>
      <c r="Z645" s="118" t="s">
        <v>30</v>
      </c>
      <c r="AA645" s="289">
        <v>9.3022999999999995E-2</v>
      </c>
      <c r="AB645" s="81" t="str">
        <f t="shared" si="120"/>
        <v>AceB-gluth-o</v>
      </c>
    </row>
    <row r="646" spans="1:28" x14ac:dyDescent="0.3">
      <c r="A646" s="15" t="s">
        <v>5</v>
      </c>
      <c r="B646" s="265" t="s">
        <v>243</v>
      </c>
      <c r="C646" s="47">
        <v>4.6133832813616597E-2</v>
      </c>
      <c r="D646" s="47">
        <v>0.10612061086456499</v>
      </c>
      <c r="E646" s="47">
        <v>-0.19318643172900901</v>
      </c>
      <c r="F646" s="47">
        <v>0.20203378686502799</v>
      </c>
      <c r="G646" s="47">
        <v>0</v>
      </c>
      <c r="H646" s="287">
        <f t="shared" si="110"/>
        <v>0</v>
      </c>
      <c r="I646" s="4" t="b">
        <f t="shared" si="111"/>
        <v>0</v>
      </c>
      <c r="J646" s="4" t="b">
        <f t="shared" si="112"/>
        <v>0</v>
      </c>
      <c r="K646" s="26">
        <f t="shared" si="113"/>
        <v>0</v>
      </c>
      <c r="L646" s="4">
        <f t="shared" si="114"/>
        <v>0</v>
      </c>
      <c r="M646" s="26" t="str">
        <f t="shared" si="115"/>
        <v/>
      </c>
      <c r="N646" s="288">
        <v>0</v>
      </c>
      <c r="O646" s="4">
        <v>0</v>
      </c>
      <c r="P646" s="75">
        <f t="shared" si="116"/>
        <v>0</v>
      </c>
      <c r="Q646" s="75">
        <f t="shared" si="117"/>
        <v>0</v>
      </c>
      <c r="R646" s="75">
        <f t="shared" si="118"/>
        <v>0</v>
      </c>
      <c r="S646" s="4">
        <v>0</v>
      </c>
      <c r="T646" s="4">
        <v>0</v>
      </c>
      <c r="U646" s="4">
        <f t="shared" si="119"/>
        <v>0</v>
      </c>
      <c r="V646" s="4">
        <v>0</v>
      </c>
      <c r="W646" s="49">
        <v>0</v>
      </c>
      <c r="X646" s="4">
        <v>3</v>
      </c>
      <c r="Y646" s="118" t="s">
        <v>23</v>
      </c>
      <c r="Z646" s="118" t="s">
        <v>30</v>
      </c>
      <c r="AA646" s="289">
        <v>0.17391300000000001</v>
      </c>
      <c r="AB646" s="81" t="str">
        <f t="shared" si="120"/>
        <v>AceB-gluth-r</v>
      </c>
    </row>
    <row r="647" spans="1:28" x14ac:dyDescent="0.3">
      <c r="A647" s="15" t="s">
        <v>5</v>
      </c>
      <c r="B647" s="265" t="s">
        <v>233</v>
      </c>
      <c r="C647" s="47">
        <v>9.5447187497679498E-3</v>
      </c>
      <c r="D647" s="47">
        <v>-1.21772312234779E-2</v>
      </c>
      <c r="E647" s="47">
        <v>-4.6526399145911598E-2</v>
      </c>
      <c r="F647" s="47">
        <v>6.5320564444572599E-2</v>
      </c>
      <c r="G647" s="47">
        <v>0</v>
      </c>
      <c r="H647" s="287">
        <f t="shared" si="110"/>
        <v>0</v>
      </c>
      <c r="I647" s="4" t="b">
        <f t="shared" si="111"/>
        <v>0</v>
      </c>
      <c r="J647" s="4" t="b">
        <f t="shared" si="112"/>
        <v>0</v>
      </c>
      <c r="K647" s="26">
        <f t="shared" si="113"/>
        <v>0</v>
      </c>
      <c r="L647" s="4">
        <f t="shared" si="114"/>
        <v>0</v>
      </c>
      <c r="M647" s="26" t="str">
        <f t="shared" si="115"/>
        <v/>
      </c>
      <c r="N647" s="288">
        <v>0</v>
      </c>
      <c r="O647" s="4">
        <v>0</v>
      </c>
      <c r="P647" s="75">
        <f t="shared" si="116"/>
        <v>0</v>
      </c>
      <c r="Q647" s="75">
        <f t="shared" si="117"/>
        <v>0</v>
      </c>
      <c r="R647" s="75">
        <f t="shared" si="118"/>
        <v>0</v>
      </c>
      <c r="S647" s="4">
        <v>0</v>
      </c>
      <c r="T647" s="4">
        <v>0</v>
      </c>
      <c r="U647" s="4">
        <f t="shared" si="119"/>
        <v>0</v>
      </c>
      <c r="V647" s="4">
        <v>0</v>
      </c>
      <c r="W647" s="49">
        <v>0</v>
      </c>
      <c r="X647" s="4">
        <v>3</v>
      </c>
      <c r="Y647" s="118" t="s">
        <v>23</v>
      </c>
      <c r="Z647" s="118" t="s">
        <v>30</v>
      </c>
      <c r="AA647" s="289">
        <v>0.33333299999999999</v>
      </c>
      <c r="AB647" s="81" t="str">
        <f t="shared" si="120"/>
        <v>AceB-gly</v>
      </c>
    </row>
    <row r="648" spans="1:28" x14ac:dyDescent="0.3">
      <c r="A648" s="15" t="s">
        <v>5</v>
      </c>
      <c r="B648" s="265" t="s">
        <v>273</v>
      </c>
      <c r="C648" s="47">
        <v>4.7330437063655402E-4</v>
      </c>
      <c r="D648" s="47">
        <v>3.5663102427407598E-3</v>
      </c>
      <c r="E648" s="47">
        <v>-3.20440100647146E-2</v>
      </c>
      <c r="F648" s="47">
        <v>3.5039167272027598E-2</v>
      </c>
      <c r="G648" s="47">
        <v>0</v>
      </c>
      <c r="H648" s="287">
        <f t="shared" si="110"/>
        <v>0</v>
      </c>
      <c r="I648" s="4" t="b">
        <f t="shared" si="111"/>
        <v>0</v>
      </c>
      <c r="J648" s="4" t="b">
        <f t="shared" si="112"/>
        <v>0</v>
      </c>
      <c r="K648" s="26">
        <f t="shared" si="113"/>
        <v>0</v>
      </c>
      <c r="L648" s="4">
        <f t="shared" si="114"/>
        <v>0</v>
      </c>
      <c r="M648" s="26" t="str">
        <f t="shared" si="115"/>
        <v/>
      </c>
      <c r="N648" s="288">
        <v>0</v>
      </c>
      <c r="O648" s="4">
        <v>0</v>
      </c>
      <c r="P648" s="75">
        <f t="shared" si="116"/>
        <v>0</v>
      </c>
      <c r="Q648" s="75">
        <f t="shared" si="117"/>
        <v>0</v>
      </c>
      <c r="R648" s="75">
        <f t="shared" si="118"/>
        <v>0</v>
      </c>
      <c r="S648" s="4">
        <v>0</v>
      </c>
      <c r="T648" s="4">
        <v>0</v>
      </c>
      <c r="U648" s="4">
        <f t="shared" si="119"/>
        <v>0</v>
      </c>
      <c r="V648" s="4">
        <v>0</v>
      </c>
      <c r="W648" s="49">
        <v>0</v>
      </c>
      <c r="X648" s="4">
        <v>3</v>
      </c>
      <c r="Y648" s="118" t="s">
        <v>23</v>
      </c>
      <c r="Z648" s="118" t="s">
        <v>30</v>
      </c>
      <c r="AA648" s="289">
        <v>0.18181800000000001</v>
      </c>
      <c r="AB648" s="81" t="str">
        <f t="shared" si="120"/>
        <v>AceB-glyc</v>
      </c>
    </row>
    <row r="649" spans="1:28" x14ac:dyDescent="0.3">
      <c r="A649" s="15" t="s">
        <v>5</v>
      </c>
      <c r="B649" s="265" t="s">
        <v>275</v>
      </c>
      <c r="C649" s="47">
        <v>3.23088162011098E-2</v>
      </c>
      <c r="D649" s="47">
        <v>2.4369424728813899E-2</v>
      </c>
      <c r="E649" s="47">
        <v>-3.5299143722657599E-2</v>
      </c>
      <c r="F649" s="47">
        <v>3.9587867963659602E-2</v>
      </c>
      <c r="G649" s="47">
        <v>0</v>
      </c>
      <c r="H649" s="287">
        <f t="shared" si="110"/>
        <v>0</v>
      </c>
      <c r="I649" s="4" t="b">
        <f t="shared" si="111"/>
        <v>0</v>
      </c>
      <c r="J649" s="4" t="b">
        <f t="shared" si="112"/>
        <v>0</v>
      </c>
      <c r="K649" s="26">
        <f t="shared" si="113"/>
        <v>0</v>
      </c>
      <c r="L649" s="4">
        <f t="shared" si="114"/>
        <v>0</v>
      </c>
      <c r="M649" s="26" t="str">
        <f t="shared" si="115"/>
        <v/>
      </c>
      <c r="N649" s="288">
        <v>0</v>
      </c>
      <c r="O649" s="4">
        <v>0</v>
      </c>
      <c r="P649" s="75">
        <f t="shared" si="116"/>
        <v>0</v>
      </c>
      <c r="Q649" s="75">
        <f t="shared" si="117"/>
        <v>0</v>
      </c>
      <c r="R649" s="75">
        <f t="shared" si="118"/>
        <v>0</v>
      </c>
      <c r="S649" s="4">
        <v>0</v>
      </c>
      <c r="T649" s="4">
        <v>0</v>
      </c>
      <c r="U649" s="4">
        <f t="shared" si="119"/>
        <v>0</v>
      </c>
      <c r="V649" s="4">
        <v>0</v>
      </c>
      <c r="W649" s="49">
        <v>0</v>
      </c>
      <c r="X649" s="4">
        <v>3</v>
      </c>
      <c r="Y649" s="118" t="s">
        <v>23</v>
      </c>
      <c r="Z649" s="118" t="s">
        <v>30</v>
      </c>
      <c r="AA649" s="289">
        <v>0.16600799999999999</v>
      </c>
      <c r="AB649" s="81" t="str">
        <f t="shared" si="120"/>
        <v>AceB-glyc3p</v>
      </c>
    </row>
    <row r="650" spans="1:28" x14ac:dyDescent="0.3">
      <c r="A650" s="15" t="s">
        <v>5</v>
      </c>
      <c r="B650" s="265" t="s">
        <v>199</v>
      </c>
      <c r="C650" s="47">
        <v>-6.6972771200956599E-2</v>
      </c>
      <c r="D650" s="47">
        <v>9.19989067897517E-3</v>
      </c>
      <c r="E650" s="47">
        <v>-0.33484057735666001</v>
      </c>
      <c r="F650" s="47">
        <v>0.205859226385289</v>
      </c>
      <c r="G650" s="47">
        <v>0</v>
      </c>
      <c r="H650" s="287">
        <f t="shared" si="110"/>
        <v>0</v>
      </c>
      <c r="I650" s="4" t="b">
        <f t="shared" si="111"/>
        <v>0</v>
      </c>
      <c r="J650" s="4" t="b">
        <f t="shared" si="112"/>
        <v>0</v>
      </c>
      <c r="K650" s="26">
        <f t="shared" si="113"/>
        <v>0</v>
      </c>
      <c r="L650" s="4">
        <f t="shared" si="114"/>
        <v>0</v>
      </c>
      <c r="M650" s="26" t="str">
        <f t="shared" si="115"/>
        <v/>
      </c>
      <c r="N650" s="288">
        <v>0</v>
      </c>
      <c r="O650" s="4">
        <v>0</v>
      </c>
      <c r="P650" s="75">
        <f t="shared" si="116"/>
        <v>0</v>
      </c>
      <c r="Q650" s="75">
        <f t="shared" si="117"/>
        <v>0</v>
      </c>
      <c r="R650" s="75">
        <f t="shared" si="118"/>
        <v>0</v>
      </c>
      <c r="S650" s="4">
        <v>0</v>
      </c>
      <c r="T650" s="4">
        <v>0</v>
      </c>
      <c r="U650" s="4">
        <f t="shared" si="119"/>
        <v>0</v>
      </c>
      <c r="V650" s="4">
        <v>0</v>
      </c>
      <c r="W650" s="49">
        <v>0</v>
      </c>
      <c r="X650" s="4">
        <v>3</v>
      </c>
      <c r="Y650" s="118" t="s">
        <v>23</v>
      </c>
      <c r="Z650" s="118" t="s">
        <v>30</v>
      </c>
      <c r="AA650" s="289">
        <v>0.48936200000000002</v>
      </c>
      <c r="AB650" s="81" t="str">
        <f t="shared" si="120"/>
        <v>AceB-gtp</v>
      </c>
    </row>
    <row r="651" spans="1:28" x14ac:dyDescent="0.3">
      <c r="A651" s="15" t="s">
        <v>5</v>
      </c>
      <c r="B651" s="265" t="s">
        <v>231</v>
      </c>
      <c r="C651" s="47">
        <v>-0.14824052141209201</v>
      </c>
      <c r="D651" s="47">
        <v>-5.6265506989333899E-2</v>
      </c>
      <c r="E651" s="47">
        <v>-0.84966153880304995</v>
      </c>
      <c r="F651" s="47">
        <v>0.59085522986327499</v>
      </c>
      <c r="G651" s="47">
        <v>0</v>
      </c>
      <c r="H651" s="287">
        <f t="shared" si="110"/>
        <v>0</v>
      </c>
      <c r="I651" s="4" t="b">
        <f t="shared" si="111"/>
        <v>0</v>
      </c>
      <c r="J651" s="4" t="b">
        <f t="shared" si="112"/>
        <v>0</v>
      </c>
      <c r="K651" s="26">
        <f t="shared" si="113"/>
        <v>0</v>
      </c>
      <c r="L651" s="4">
        <f t="shared" si="114"/>
        <v>0</v>
      </c>
      <c r="M651" s="26" t="str">
        <f t="shared" si="115"/>
        <v/>
      </c>
      <c r="N651" s="288">
        <v>0</v>
      </c>
      <c r="O651" s="4">
        <v>0</v>
      </c>
      <c r="P651" s="75">
        <f t="shared" si="116"/>
        <v>0</v>
      </c>
      <c r="Q651" s="75">
        <f t="shared" si="117"/>
        <v>0</v>
      </c>
      <c r="R651" s="75">
        <f t="shared" si="118"/>
        <v>0</v>
      </c>
      <c r="S651" s="4">
        <v>0</v>
      </c>
      <c r="T651" s="4">
        <v>0</v>
      </c>
      <c r="U651" s="4">
        <f t="shared" si="119"/>
        <v>0</v>
      </c>
      <c r="V651" s="4">
        <v>0</v>
      </c>
      <c r="W651" s="49">
        <v>0</v>
      </c>
      <c r="X651" s="4">
        <v>3</v>
      </c>
      <c r="Y651" s="118" t="s">
        <v>23</v>
      </c>
      <c r="Z651" s="118" t="s">
        <v>30</v>
      </c>
      <c r="AA651" s="289">
        <v>0.36363600000000001</v>
      </c>
      <c r="AB651" s="81" t="str">
        <f t="shared" si="120"/>
        <v>AceB-hcys</v>
      </c>
    </row>
    <row r="652" spans="1:28" x14ac:dyDescent="0.3">
      <c r="A652" s="15" t="s">
        <v>5</v>
      </c>
      <c r="B652" s="265" t="s">
        <v>293</v>
      </c>
      <c r="C652" s="47">
        <v>5.38075629710991E-2</v>
      </c>
      <c r="D652" s="47">
        <v>6.5839675300558606E-2</v>
      </c>
      <c r="E652" s="47">
        <v>-2.7021800860223998E-2</v>
      </c>
      <c r="F652" s="47">
        <v>0.168395026332226</v>
      </c>
      <c r="G652" s="47">
        <v>0</v>
      </c>
      <c r="H652" s="287">
        <f t="shared" si="110"/>
        <v>0</v>
      </c>
      <c r="I652" s="4" t="b">
        <f t="shared" si="111"/>
        <v>0</v>
      </c>
      <c r="J652" s="4" t="b">
        <f t="shared" si="112"/>
        <v>0</v>
      </c>
      <c r="K652" s="26">
        <f t="shared" si="113"/>
        <v>0</v>
      </c>
      <c r="L652" s="4">
        <f t="shared" si="114"/>
        <v>0</v>
      </c>
      <c r="M652" s="26" t="str">
        <f t="shared" si="115"/>
        <v/>
      </c>
      <c r="N652" s="288">
        <v>0</v>
      </c>
      <c r="O652" s="4">
        <v>0</v>
      </c>
      <c r="P652" s="75">
        <f t="shared" si="116"/>
        <v>0</v>
      </c>
      <c r="Q652" s="75">
        <f t="shared" si="117"/>
        <v>0</v>
      </c>
      <c r="R652" s="75">
        <f t="shared" si="118"/>
        <v>0</v>
      </c>
      <c r="S652" s="4">
        <v>0</v>
      </c>
      <c r="T652" s="4">
        <v>0</v>
      </c>
      <c r="U652" s="4">
        <f t="shared" si="119"/>
        <v>0</v>
      </c>
      <c r="V652" s="4">
        <v>0</v>
      </c>
      <c r="W652" s="49">
        <v>0</v>
      </c>
      <c r="X652" s="4">
        <v>3</v>
      </c>
      <c r="Y652" s="118" t="s">
        <v>23</v>
      </c>
      <c r="Z652" s="118" t="s">
        <v>30</v>
      </c>
      <c r="AA652" s="289">
        <v>0.36363600000000001</v>
      </c>
      <c r="AB652" s="81" t="str">
        <f t="shared" si="120"/>
        <v>AceB-hser</v>
      </c>
    </row>
    <row r="653" spans="1:28" x14ac:dyDescent="0.3">
      <c r="A653" s="15" t="s">
        <v>5</v>
      </c>
      <c r="B653" s="265" t="s">
        <v>77</v>
      </c>
      <c r="C653" s="47">
        <v>-8.0321400216241096E-2</v>
      </c>
      <c r="D653" s="47">
        <v>-9.9437163677035201E-2</v>
      </c>
      <c r="E653" s="47">
        <v>-0.167330593873906</v>
      </c>
      <c r="F653" s="47">
        <v>7.4868409536073099E-2</v>
      </c>
      <c r="G653" s="47">
        <v>0</v>
      </c>
      <c r="H653" s="287">
        <f t="shared" si="110"/>
        <v>0</v>
      </c>
      <c r="I653" s="4" t="b">
        <f t="shared" si="111"/>
        <v>0</v>
      </c>
      <c r="J653" s="4" t="b">
        <f t="shared" si="112"/>
        <v>0</v>
      </c>
      <c r="K653" s="26">
        <f t="shared" si="113"/>
        <v>0</v>
      </c>
      <c r="L653" s="4">
        <f t="shared" si="114"/>
        <v>0</v>
      </c>
      <c r="M653" s="26" t="str">
        <f t="shared" si="115"/>
        <v/>
      </c>
      <c r="N653" s="288">
        <v>0</v>
      </c>
      <c r="O653" s="4">
        <v>0</v>
      </c>
      <c r="P653" s="75">
        <f t="shared" si="116"/>
        <v>0</v>
      </c>
      <c r="Q653" s="75">
        <f t="shared" si="117"/>
        <v>0</v>
      </c>
      <c r="R653" s="75">
        <f t="shared" si="118"/>
        <v>0</v>
      </c>
      <c r="S653" s="4">
        <v>0</v>
      </c>
      <c r="T653" s="4">
        <v>0</v>
      </c>
      <c r="U653" s="4">
        <f t="shared" si="119"/>
        <v>0</v>
      </c>
      <c r="V653" s="4">
        <v>0</v>
      </c>
      <c r="W653" s="49">
        <v>0</v>
      </c>
      <c r="X653" s="4">
        <v>3</v>
      </c>
      <c r="Y653" s="118" t="s">
        <v>23</v>
      </c>
      <c r="Z653" s="118" t="s">
        <v>30</v>
      </c>
      <c r="AA653" s="289">
        <v>0.50076600000000004</v>
      </c>
      <c r="AB653" s="81" t="str">
        <f t="shared" si="120"/>
        <v>AceB-nad+</v>
      </c>
    </row>
    <row r="654" spans="1:28" x14ac:dyDescent="0.3">
      <c r="A654" s="15" t="s">
        <v>5</v>
      </c>
      <c r="B654" s="265" t="s">
        <v>79</v>
      </c>
      <c r="C654" s="47">
        <v>-7.9831866766041398E-2</v>
      </c>
      <c r="D654" s="47">
        <v>-0.100664572024561</v>
      </c>
      <c r="E654" s="47">
        <v>-0.20748835842896801</v>
      </c>
      <c r="F654" s="47">
        <v>5.6603347343463499E-2</v>
      </c>
      <c r="G654" s="47">
        <v>0</v>
      </c>
      <c r="H654" s="287">
        <f t="shared" si="110"/>
        <v>0</v>
      </c>
      <c r="I654" s="4" t="b">
        <f t="shared" si="111"/>
        <v>0</v>
      </c>
      <c r="J654" s="4" t="b">
        <f t="shared" si="112"/>
        <v>0</v>
      </c>
      <c r="K654" s="26">
        <f t="shared" si="113"/>
        <v>0</v>
      </c>
      <c r="L654" s="4">
        <f t="shared" si="114"/>
        <v>0</v>
      </c>
      <c r="M654" s="26" t="str">
        <f t="shared" si="115"/>
        <v/>
      </c>
      <c r="N654" s="288">
        <v>0</v>
      </c>
      <c r="O654" s="4">
        <v>0</v>
      </c>
      <c r="P654" s="75">
        <f t="shared" si="116"/>
        <v>0</v>
      </c>
      <c r="Q654" s="75">
        <f t="shared" si="117"/>
        <v>0</v>
      </c>
      <c r="R654" s="75">
        <f t="shared" si="118"/>
        <v>0</v>
      </c>
      <c r="S654" s="4">
        <v>0</v>
      </c>
      <c r="T654" s="4">
        <v>0</v>
      </c>
      <c r="U654" s="4">
        <f t="shared" si="119"/>
        <v>0</v>
      </c>
      <c r="V654" s="4">
        <v>-1</v>
      </c>
      <c r="W654" s="49">
        <v>0</v>
      </c>
      <c r="X654" s="4">
        <v>3</v>
      </c>
      <c r="Y654" s="118" t="s">
        <v>23</v>
      </c>
      <c r="Z654" s="118" t="s">
        <v>30</v>
      </c>
      <c r="AA654" s="289">
        <v>0.50076600000000004</v>
      </c>
      <c r="AB654" s="81" t="str">
        <f t="shared" si="120"/>
        <v>AceB-nadh</v>
      </c>
    </row>
    <row r="655" spans="1:28" x14ac:dyDescent="0.3">
      <c r="A655" s="15" t="s">
        <v>5</v>
      </c>
      <c r="B655" s="265" t="s">
        <v>66</v>
      </c>
      <c r="C655" s="47">
        <v>-0.33251323962108098</v>
      </c>
      <c r="D655" s="47">
        <v>-6.1357464480386696E-3</v>
      </c>
      <c r="E655" s="47">
        <v>-0.43978617564296701</v>
      </c>
      <c r="F655" s="47">
        <v>3.5602345799338103E-2</v>
      </c>
      <c r="G655" s="47">
        <v>0</v>
      </c>
      <c r="H655" s="287">
        <f t="shared" si="110"/>
        <v>0</v>
      </c>
      <c r="I655" s="4" t="b">
        <f t="shared" si="111"/>
        <v>0</v>
      </c>
      <c r="J655" s="4" t="b">
        <f t="shared" si="112"/>
        <v>0</v>
      </c>
      <c r="K655" s="26">
        <f t="shared" si="113"/>
        <v>0</v>
      </c>
      <c r="L655" s="4">
        <f t="shared" si="114"/>
        <v>0</v>
      </c>
      <c r="M655" s="26" t="str">
        <f t="shared" si="115"/>
        <v/>
      </c>
      <c r="N655" s="288">
        <v>0</v>
      </c>
      <c r="O655" s="4">
        <v>0</v>
      </c>
      <c r="P655" s="75">
        <f t="shared" si="116"/>
        <v>0</v>
      </c>
      <c r="Q655" s="75">
        <f t="shared" si="117"/>
        <v>0</v>
      </c>
      <c r="R655" s="75">
        <f t="shared" si="118"/>
        <v>0</v>
      </c>
      <c r="S655" s="4">
        <v>0</v>
      </c>
      <c r="T655" s="4">
        <v>0</v>
      </c>
      <c r="U655" s="4">
        <f t="shared" si="119"/>
        <v>0</v>
      </c>
      <c r="V655" s="4">
        <v>0</v>
      </c>
      <c r="W655" s="49">
        <v>0</v>
      </c>
      <c r="X655" s="4">
        <v>3</v>
      </c>
      <c r="Y655" s="118" t="s">
        <v>23</v>
      </c>
      <c r="Z655" s="118" t="s">
        <v>30</v>
      </c>
      <c r="AA655" s="289">
        <v>0.46974100000000002</v>
      </c>
      <c r="AB655" s="81" t="str">
        <f t="shared" si="120"/>
        <v>AceB-nadp+</v>
      </c>
    </row>
    <row r="656" spans="1:28" x14ac:dyDescent="0.3">
      <c r="A656" s="15" t="s">
        <v>5</v>
      </c>
      <c r="B656" s="265" t="s">
        <v>68</v>
      </c>
      <c r="C656" s="47">
        <v>-5.4644688019693403E-2</v>
      </c>
      <c r="D656" s="47">
        <v>-0.180787503004534</v>
      </c>
      <c r="E656" s="47">
        <v>-0.21002513142879101</v>
      </c>
      <c r="F656" s="47">
        <v>0.149370073100909</v>
      </c>
      <c r="G656" s="47">
        <v>0</v>
      </c>
      <c r="H656" s="287">
        <f t="shared" si="110"/>
        <v>0</v>
      </c>
      <c r="I656" s="4" t="b">
        <f t="shared" si="111"/>
        <v>0</v>
      </c>
      <c r="J656" s="4" t="b">
        <f t="shared" si="112"/>
        <v>0</v>
      </c>
      <c r="K656" s="26">
        <f t="shared" si="113"/>
        <v>0</v>
      </c>
      <c r="L656" s="4">
        <f t="shared" si="114"/>
        <v>0</v>
      </c>
      <c r="M656" s="26" t="str">
        <f t="shared" si="115"/>
        <v/>
      </c>
      <c r="N656" s="288">
        <v>0</v>
      </c>
      <c r="O656" s="4">
        <v>0</v>
      </c>
      <c r="P656" s="75">
        <f t="shared" si="116"/>
        <v>0</v>
      </c>
      <c r="Q656" s="75">
        <f t="shared" si="117"/>
        <v>0</v>
      </c>
      <c r="R656" s="75">
        <f t="shared" si="118"/>
        <v>0</v>
      </c>
      <c r="S656" s="4">
        <v>0</v>
      </c>
      <c r="T656" s="4">
        <v>0</v>
      </c>
      <c r="U656" s="4">
        <f t="shared" si="119"/>
        <v>0</v>
      </c>
      <c r="V656" s="4">
        <v>0</v>
      </c>
      <c r="W656" s="49">
        <v>0</v>
      </c>
      <c r="X656" s="4">
        <v>3</v>
      </c>
      <c r="Y656" s="118" t="s">
        <v>23</v>
      </c>
      <c r="Z656" s="118" t="s">
        <v>30</v>
      </c>
      <c r="AA656" s="289">
        <v>0.46974100000000002</v>
      </c>
      <c r="AB656" s="81" t="str">
        <f t="shared" si="120"/>
        <v>AceB-nadph</v>
      </c>
    </row>
    <row r="657" spans="1:28" x14ac:dyDescent="0.3">
      <c r="A657" s="15" t="s">
        <v>5</v>
      </c>
      <c r="B657" s="265" t="s">
        <v>299</v>
      </c>
      <c r="C657" s="47">
        <v>-8.5319017333154792E-3</v>
      </c>
      <c r="D657" s="47">
        <v>1.97724106187172E-2</v>
      </c>
      <c r="E657" s="47">
        <v>-0.119894308022335</v>
      </c>
      <c r="F657" s="47">
        <v>5.9008015026446002E-2</v>
      </c>
      <c r="G657" s="47">
        <v>0</v>
      </c>
      <c r="H657" s="287">
        <f t="shared" si="110"/>
        <v>0</v>
      </c>
      <c r="I657" s="4" t="b">
        <f t="shared" si="111"/>
        <v>0</v>
      </c>
      <c r="J657" s="4" t="b">
        <f t="shared" si="112"/>
        <v>0</v>
      </c>
      <c r="K657" s="26">
        <f t="shared" si="113"/>
        <v>0</v>
      </c>
      <c r="L657" s="4">
        <f t="shared" si="114"/>
        <v>0</v>
      </c>
      <c r="M657" s="26" t="str">
        <f t="shared" si="115"/>
        <v/>
      </c>
      <c r="N657" s="288">
        <v>0</v>
      </c>
      <c r="O657" s="4">
        <v>0</v>
      </c>
      <c r="P657" s="75">
        <f t="shared" si="116"/>
        <v>0</v>
      </c>
      <c r="Q657" s="75">
        <f t="shared" si="117"/>
        <v>0</v>
      </c>
      <c r="R657" s="75">
        <f t="shared" si="118"/>
        <v>0</v>
      </c>
      <c r="S657" s="4">
        <v>0</v>
      </c>
      <c r="T657" s="4">
        <v>0</v>
      </c>
      <c r="U657" s="4">
        <f t="shared" si="119"/>
        <v>0</v>
      </c>
      <c r="V657" s="4">
        <v>0</v>
      </c>
      <c r="W657" s="49">
        <v>0</v>
      </c>
      <c r="X657" s="4">
        <v>3</v>
      </c>
      <c r="Y657" s="118" t="s">
        <v>23</v>
      </c>
      <c r="Z657" s="118" t="s">
        <v>30</v>
      </c>
      <c r="AA657" s="289">
        <v>0.33333299999999999</v>
      </c>
      <c r="AB657" s="81" t="str">
        <f t="shared" si="120"/>
        <v>AceB-orni</v>
      </c>
    </row>
    <row r="658" spans="1:28" x14ac:dyDescent="0.3">
      <c r="A658" s="15" t="s">
        <v>5</v>
      </c>
      <c r="B658" s="265" t="s">
        <v>84</v>
      </c>
      <c r="C658" s="47">
        <v>-6.68986353546559E-2</v>
      </c>
      <c r="D658" s="47">
        <v>-7.8912399512831702E-2</v>
      </c>
      <c r="E658" s="47">
        <v>-0.14812845516800499</v>
      </c>
      <c r="F658" s="47">
        <v>2.89235445131426E-2</v>
      </c>
      <c r="G658" s="47">
        <v>0</v>
      </c>
      <c r="H658" s="287">
        <f t="shared" si="110"/>
        <v>0</v>
      </c>
      <c r="I658" s="4" t="b">
        <f t="shared" si="111"/>
        <v>0</v>
      </c>
      <c r="J658" s="4" t="b">
        <f t="shared" si="112"/>
        <v>0</v>
      </c>
      <c r="K658" s="26">
        <f t="shared" si="113"/>
        <v>0</v>
      </c>
      <c r="L658" s="4">
        <f t="shared" si="114"/>
        <v>0</v>
      </c>
      <c r="M658" s="26" t="str">
        <f t="shared" si="115"/>
        <v/>
      </c>
      <c r="N658" s="288">
        <v>0</v>
      </c>
      <c r="O658" s="4">
        <v>0</v>
      </c>
      <c r="P658" s="75">
        <f t="shared" si="116"/>
        <v>0</v>
      </c>
      <c r="Q658" s="75">
        <f t="shared" si="117"/>
        <v>0</v>
      </c>
      <c r="R658" s="75">
        <f t="shared" si="118"/>
        <v>0</v>
      </c>
      <c r="S658" s="4">
        <v>0</v>
      </c>
      <c r="T658" s="4">
        <v>0</v>
      </c>
      <c r="U658" s="4">
        <f t="shared" si="119"/>
        <v>0</v>
      </c>
      <c r="V658" s="4">
        <v>0</v>
      </c>
      <c r="W658" s="49">
        <v>0</v>
      </c>
      <c r="X658" s="4">
        <v>3</v>
      </c>
      <c r="Y658" s="118" t="s">
        <v>23</v>
      </c>
      <c r="Z658" s="118" t="s">
        <v>30</v>
      </c>
      <c r="AA658" s="289">
        <v>0.18181800000000001</v>
      </c>
      <c r="AB658" s="81" t="str">
        <f t="shared" si="120"/>
        <v>AceB-pep</v>
      </c>
    </row>
    <row r="659" spans="1:28" x14ac:dyDescent="0.3">
      <c r="A659" s="15" t="s">
        <v>5</v>
      </c>
      <c r="B659" s="265" t="s">
        <v>289</v>
      </c>
      <c r="C659" s="47">
        <v>4.5744181868339904E-3</v>
      </c>
      <c r="D659" s="47">
        <v>1.6710620219951101E-2</v>
      </c>
      <c r="E659" s="47">
        <v>-5.1545670272087001E-2</v>
      </c>
      <c r="F659" s="47">
        <v>6.5951756958741101E-2</v>
      </c>
      <c r="G659" s="47">
        <v>0</v>
      </c>
      <c r="H659" s="287">
        <f t="shared" si="110"/>
        <v>0</v>
      </c>
      <c r="I659" s="4" t="b">
        <f t="shared" si="111"/>
        <v>0</v>
      </c>
      <c r="J659" s="4" t="b">
        <f t="shared" si="112"/>
        <v>0</v>
      </c>
      <c r="K659" s="26">
        <f t="shared" si="113"/>
        <v>0</v>
      </c>
      <c r="L659" s="4">
        <f t="shared" si="114"/>
        <v>0</v>
      </c>
      <c r="M659" s="26" t="str">
        <f t="shared" si="115"/>
        <v/>
      </c>
      <c r="N659" s="288">
        <v>0</v>
      </c>
      <c r="O659" s="4">
        <v>0</v>
      </c>
      <c r="P659" s="75">
        <f t="shared" si="116"/>
        <v>0</v>
      </c>
      <c r="Q659" s="75">
        <f t="shared" si="117"/>
        <v>0</v>
      </c>
      <c r="R659" s="75">
        <f t="shared" si="118"/>
        <v>0</v>
      </c>
      <c r="S659" s="4">
        <v>0</v>
      </c>
      <c r="T659" s="4">
        <v>0</v>
      </c>
      <c r="U659" s="4">
        <f t="shared" si="119"/>
        <v>0</v>
      </c>
      <c r="V659" s="4">
        <v>0</v>
      </c>
      <c r="W659" s="49">
        <v>0</v>
      </c>
      <c r="X659" s="4">
        <v>3</v>
      </c>
      <c r="Y659" s="118" t="s">
        <v>23</v>
      </c>
      <c r="Z659" s="118" t="s">
        <v>30</v>
      </c>
      <c r="AA659" s="289">
        <v>0.25</v>
      </c>
      <c r="AB659" s="81" t="str">
        <f t="shared" si="120"/>
        <v>AceB-phe</v>
      </c>
    </row>
    <row r="660" spans="1:28" x14ac:dyDescent="0.3">
      <c r="A660" s="15" t="s">
        <v>5</v>
      </c>
      <c r="B660" s="265" t="s">
        <v>222</v>
      </c>
      <c r="C660" s="47">
        <v>4.3366074762922402E-3</v>
      </c>
      <c r="D660" s="47">
        <v>6.0783342318572299E-3</v>
      </c>
      <c r="E660" s="47">
        <v>-8.4016280575808899E-2</v>
      </c>
      <c r="F660" s="47">
        <v>8.8069765693473301E-2</v>
      </c>
      <c r="G660" s="47">
        <v>0</v>
      </c>
      <c r="H660" s="287">
        <f t="shared" si="110"/>
        <v>0</v>
      </c>
      <c r="I660" s="4" t="b">
        <f t="shared" si="111"/>
        <v>0</v>
      </c>
      <c r="J660" s="4" t="b">
        <f t="shared" si="112"/>
        <v>0</v>
      </c>
      <c r="K660" s="26">
        <f t="shared" si="113"/>
        <v>0</v>
      </c>
      <c r="L660" s="4">
        <f t="shared" si="114"/>
        <v>0</v>
      </c>
      <c r="M660" s="26" t="str">
        <f t="shared" si="115"/>
        <v/>
      </c>
      <c r="N660" s="288">
        <v>0</v>
      </c>
      <c r="O660" s="4">
        <v>0</v>
      </c>
      <c r="P660" s="75">
        <f t="shared" si="116"/>
        <v>0</v>
      </c>
      <c r="Q660" s="75">
        <f t="shared" si="117"/>
        <v>0</v>
      </c>
      <c r="R660" s="75">
        <f t="shared" si="118"/>
        <v>0</v>
      </c>
      <c r="S660" s="4">
        <v>0</v>
      </c>
      <c r="T660" s="4">
        <v>0</v>
      </c>
      <c r="U660" s="4">
        <f t="shared" si="119"/>
        <v>0</v>
      </c>
      <c r="V660" s="4">
        <v>0</v>
      </c>
      <c r="W660" s="49">
        <v>0</v>
      </c>
      <c r="X660" s="4">
        <v>3</v>
      </c>
      <c r="Y660" s="118" t="s">
        <v>23</v>
      </c>
      <c r="Z660" s="118" t="s">
        <v>30</v>
      </c>
      <c r="AA660" s="289">
        <v>0.311475</v>
      </c>
      <c r="AB660" s="81" t="str">
        <f t="shared" si="120"/>
        <v>AceB-phepyr</v>
      </c>
    </row>
    <row r="661" spans="1:28" x14ac:dyDescent="0.3">
      <c r="A661" s="15" t="s">
        <v>5</v>
      </c>
      <c r="B661" s="265" t="s">
        <v>257</v>
      </c>
      <c r="C661" s="47">
        <v>-3.38095668332087E-4</v>
      </c>
      <c r="D661" s="47">
        <v>2.57019284092674E-2</v>
      </c>
      <c r="E661" s="47">
        <v>-0.15803986917593801</v>
      </c>
      <c r="F661" s="47">
        <v>0.14697778401370601</v>
      </c>
      <c r="G661" s="47">
        <v>0</v>
      </c>
      <c r="H661" s="287">
        <f t="shared" si="110"/>
        <v>0</v>
      </c>
      <c r="I661" s="4" t="b">
        <f t="shared" si="111"/>
        <v>0</v>
      </c>
      <c r="J661" s="4" t="b">
        <f t="shared" si="112"/>
        <v>0</v>
      </c>
      <c r="K661" s="26">
        <f t="shared" si="113"/>
        <v>0</v>
      </c>
      <c r="L661" s="4">
        <f t="shared" si="114"/>
        <v>0</v>
      </c>
      <c r="M661" s="26" t="str">
        <f t="shared" si="115"/>
        <v/>
      </c>
      <c r="N661" s="288">
        <v>0</v>
      </c>
      <c r="O661" s="4">
        <v>0</v>
      </c>
      <c r="P661" s="75">
        <f t="shared" si="116"/>
        <v>0</v>
      </c>
      <c r="Q661" s="75">
        <f t="shared" si="117"/>
        <v>0</v>
      </c>
      <c r="R661" s="75">
        <f t="shared" si="118"/>
        <v>0</v>
      </c>
      <c r="S661" s="4">
        <v>0</v>
      </c>
      <c r="T661" s="4">
        <v>0</v>
      </c>
      <c r="U661" s="4">
        <f t="shared" si="119"/>
        <v>0</v>
      </c>
      <c r="V661" s="4">
        <v>0</v>
      </c>
      <c r="W661" s="49">
        <v>0</v>
      </c>
      <c r="X661" s="4">
        <v>3</v>
      </c>
      <c r="Y661" s="118" t="s">
        <v>23</v>
      </c>
      <c r="Z661" s="118" t="s">
        <v>30</v>
      </c>
      <c r="AA661" s="289">
        <v>0.560284</v>
      </c>
      <c r="AB661" s="81" t="str">
        <f t="shared" si="120"/>
        <v>AceB-ppgpp</v>
      </c>
    </row>
    <row r="662" spans="1:28" x14ac:dyDescent="0.3">
      <c r="A662" s="15" t="s">
        <v>5</v>
      </c>
      <c r="B662" s="265" t="s">
        <v>175</v>
      </c>
      <c r="C662" s="47">
        <v>0.117587904667201</v>
      </c>
      <c r="D662" s="47">
        <v>0.14898324035275401</v>
      </c>
      <c r="E662" s="47">
        <v>-4.1213251251492999E-2</v>
      </c>
      <c r="F662" s="47">
        <v>0.24293528208416201</v>
      </c>
      <c r="G662" s="47">
        <v>0</v>
      </c>
      <c r="H662" s="287">
        <f t="shared" si="110"/>
        <v>0</v>
      </c>
      <c r="I662" s="4" t="b">
        <f t="shared" si="111"/>
        <v>0</v>
      </c>
      <c r="J662" s="4" t="b">
        <f t="shared" si="112"/>
        <v>0</v>
      </c>
      <c r="K662" s="26">
        <f t="shared" si="113"/>
        <v>0</v>
      </c>
      <c r="L662" s="4">
        <f t="shared" si="114"/>
        <v>0</v>
      </c>
      <c r="M662" s="26" t="str">
        <f t="shared" si="115"/>
        <v/>
      </c>
      <c r="N662" s="288">
        <v>0</v>
      </c>
      <c r="O662" s="4">
        <v>0</v>
      </c>
      <c r="P662" s="75">
        <f t="shared" si="116"/>
        <v>0</v>
      </c>
      <c r="Q662" s="75">
        <f t="shared" si="117"/>
        <v>0</v>
      </c>
      <c r="R662" s="75">
        <f t="shared" si="118"/>
        <v>0</v>
      </c>
      <c r="S662" s="4">
        <v>0</v>
      </c>
      <c r="T662" s="4">
        <v>0</v>
      </c>
      <c r="U662" s="4">
        <f t="shared" si="119"/>
        <v>0</v>
      </c>
      <c r="V662" s="4">
        <v>0</v>
      </c>
      <c r="W662" s="49">
        <v>0</v>
      </c>
      <c r="X662" s="4">
        <v>3</v>
      </c>
      <c r="Y662" s="118" t="s">
        <v>23</v>
      </c>
      <c r="Z662" s="118" t="s">
        <v>30</v>
      </c>
      <c r="AA662" s="289">
        <v>0.25</v>
      </c>
      <c r="AB662" s="81" t="str">
        <f t="shared" si="120"/>
        <v>AceB-r5p</v>
      </c>
    </row>
    <row r="663" spans="1:28" x14ac:dyDescent="0.3">
      <c r="A663" s="15" t="s">
        <v>5</v>
      </c>
      <c r="B663" s="265" t="s">
        <v>235</v>
      </c>
      <c r="C663" s="47">
        <v>1.34138495415024E-2</v>
      </c>
      <c r="D663" s="47">
        <v>3.8541257345193203E-2</v>
      </c>
      <c r="E663" s="47">
        <v>-2.0468637538932698E-2</v>
      </c>
      <c r="F663" s="47">
        <v>4.5630578539743102E-2</v>
      </c>
      <c r="G663" s="47">
        <v>0</v>
      </c>
      <c r="H663" s="287">
        <f t="shared" si="110"/>
        <v>0</v>
      </c>
      <c r="I663" s="4" t="b">
        <f t="shared" si="111"/>
        <v>0</v>
      </c>
      <c r="J663" s="4" t="b">
        <f t="shared" si="112"/>
        <v>0</v>
      </c>
      <c r="K663" s="26">
        <f t="shared" si="113"/>
        <v>0</v>
      </c>
      <c r="L663" s="4">
        <f t="shared" si="114"/>
        <v>0</v>
      </c>
      <c r="M663" s="26" t="str">
        <f t="shared" si="115"/>
        <v/>
      </c>
      <c r="N663" s="288">
        <v>0</v>
      </c>
      <c r="O663" s="4">
        <v>0</v>
      </c>
      <c r="P663" s="75">
        <f t="shared" si="116"/>
        <v>0</v>
      </c>
      <c r="Q663" s="75">
        <f t="shared" si="117"/>
        <v>0</v>
      </c>
      <c r="R663" s="75">
        <f t="shared" si="118"/>
        <v>0</v>
      </c>
      <c r="S663" s="4">
        <v>0</v>
      </c>
      <c r="T663" s="4">
        <v>0</v>
      </c>
      <c r="U663" s="4">
        <f t="shared" si="119"/>
        <v>0</v>
      </c>
      <c r="V663" s="4">
        <v>0</v>
      </c>
      <c r="W663" s="49">
        <v>0</v>
      </c>
      <c r="X663" s="4">
        <v>3</v>
      </c>
      <c r="Y663" s="118" t="s">
        <v>23</v>
      </c>
      <c r="Z663" s="118" t="s">
        <v>30</v>
      </c>
      <c r="AA663" s="289">
        <v>0.4</v>
      </c>
      <c r="AB663" s="81" t="str">
        <f t="shared" si="120"/>
        <v>AceB-ser</v>
      </c>
    </row>
    <row r="664" spans="1:28" x14ac:dyDescent="0.3">
      <c r="A664" s="15" t="s">
        <v>5</v>
      </c>
      <c r="B664" s="265" t="s">
        <v>396</v>
      </c>
      <c r="C664" s="47">
        <v>-9.8852042858320298E-3</v>
      </c>
      <c r="D664" s="47">
        <v>-2.4158586117457199E-2</v>
      </c>
      <c r="E664" s="47">
        <v>-0.12256229017845199</v>
      </c>
      <c r="F664" s="47">
        <v>0.13406836902031499</v>
      </c>
      <c r="G664" s="47">
        <v>0</v>
      </c>
      <c r="H664" s="287">
        <f t="shared" si="110"/>
        <v>0</v>
      </c>
      <c r="I664" s="4" t="b">
        <f t="shared" si="111"/>
        <v>0</v>
      </c>
      <c r="J664" s="4" t="b">
        <f t="shared" si="112"/>
        <v>0</v>
      </c>
      <c r="K664" s="26">
        <f t="shared" si="113"/>
        <v>0</v>
      </c>
      <c r="L664" s="4">
        <f t="shared" si="114"/>
        <v>0</v>
      </c>
      <c r="M664" s="26" t="str">
        <f t="shared" si="115"/>
        <v/>
      </c>
      <c r="N664" s="288">
        <v>0</v>
      </c>
      <c r="O664" s="4">
        <v>0</v>
      </c>
      <c r="P664" s="75">
        <f t="shared" si="116"/>
        <v>0</v>
      </c>
      <c r="Q664" s="75">
        <f t="shared" si="117"/>
        <v>0</v>
      </c>
      <c r="R664" s="75">
        <f t="shared" si="118"/>
        <v>0</v>
      </c>
      <c r="S664" s="4">
        <v>0</v>
      </c>
      <c r="T664" s="4">
        <v>0</v>
      </c>
      <c r="U664" s="4">
        <f t="shared" si="119"/>
        <v>0</v>
      </c>
      <c r="V664" s="4">
        <v>0</v>
      </c>
      <c r="W664" s="49">
        <v>0</v>
      </c>
      <c r="X664" s="4">
        <v>3</v>
      </c>
      <c r="Y664" s="118" t="s">
        <v>23</v>
      </c>
      <c r="Z664" s="118" t="s">
        <v>30</v>
      </c>
      <c r="AA664" s="289">
        <v>3.5088000000000001E-2</v>
      </c>
      <c r="AB664" s="81" t="str">
        <f t="shared" si="120"/>
        <v>AceB-spermi</v>
      </c>
    </row>
    <row r="665" spans="1:28" x14ac:dyDescent="0.3">
      <c r="A665" s="15" t="s">
        <v>5</v>
      </c>
      <c r="B665" s="265" t="s">
        <v>123</v>
      </c>
      <c r="C665" s="47">
        <v>-0.14948008694124101</v>
      </c>
      <c r="D665" s="47">
        <v>-0.14812845516800499</v>
      </c>
      <c r="E665" s="47">
        <v>-0.327582855136131</v>
      </c>
      <c r="F665" s="47">
        <v>3.3434319550712598E-2</v>
      </c>
      <c r="G665" s="47">
        <v>0</v>
      </c>
      <c r="H665" s="287">
        <f t="shared" si="110"/>
        <v>0</v>
      </c>
      <c r="I665" s="4" t="b">
        <f t="shared" si="111"/>
        <v>0</v>
      </c>
      <c r="J665" s="4" t="b">
        <f t="shared" si="112"/>
        <v>0</v>
      </c>
      <c r="K665" s="26">
        <f t="shared" si="113"/>
        <v>0</v>
      </c>
      <c r="L665" s="4">
        <f t="shared" si="114"/>
        <v>0</v>
      </c>
      <c r="M665" s="26" t="str">
        <f t="shared" si="115"/>
        <v/>
      </c>
      <c r="N665" s="288">
        <v>0</v>
      </c>
      <c r="O665" s="4">
        <v>0</v>
      </c>
      <c r="P665" s="75">
        <f t="shared" si="116"/>
        <v>0</v>
      </c>
      <c r="Q665" s="75">
        <f t="shared" si="117"/>
        <v>0</v>
      </c>
      <c r="R665" s="75">
        <f t="shared" si="118"/>
        <v>0</v>
      </c>
      <c r="S665" s="4">
        <v>0</v>
      </c>
      <c r="T665" s="4">
        <v>0</v>
      </c>
      <c r="U665" s="4">
        <f t="shared" si="119"/>
        <v>0</v>
      </c>
      <c r="V665" s="4">
        <v>0</v>
      </c>
      <c r="W665" s="49">
        <v>0</v>
      </c>
      <c r="X665" s="4">
        <v>3</v>
      </c>
      <c r="Y665" s="118" t="s">
        <v>23</v>
      </c>
      <c r="Z665" s="118" t="s">
        <v>30</v>
      </c>
      <c r="AA665" s="289">
        <v>0.85185200000000005</v>
      </c>
      <c r="AB665" s="81" t="str">
        <f t="shared" si="120"/>
        <v>AceB-succ</v>
      </c>
    </row>
    <row r="666" spans="1:28" x14ac:dyDescent="0.3">
      <c r="A666" s="15" t="s">
        <v>5</v>
      </c>
      <c r="B666" s="265" t="s">
        <v>210</v>
      </c>
      <c r="C666" s="47">
        <v>2.52653836710875E-2</v>
      </c>
      <c r="D666" s="47">
        <v>0.174890248227524</v>
      </c>
      <c r="E666" s="47">
        <v>-0.21163666970286599</v>
      </c>
      <c r="F666" s="47">
        <v>0.22289878400053301</v>
      </c>
      <c r="G666" s="47">
        <v>0</v>
      </c>
      <c r="H666" s="287">
        <f t="shared" si="110"/>
        <v>0</v>
      </c>
      <c r="I666" s="4" t="b">
        <f t="shared" si="111"/>
        <v>0</v>
      </c>
      <c r="J666" s="4" t="b">
        <f t="shared" si="112"/>
        <v>0</v>
      </c>
      <c r="K666" s="26">
        <f t="shared" si="113"/>
        <v>0</v>
      </c>
      <c r="L666" s="4">
        <f t="shared" si="114"/>
        <v>0</v>
      </c>
      <c r="M666" s="26" t="str">
        <f t="shared" si="115"/>
        <v/>
      </c>
      <c r="N666" s="288">
        <v>0</v>
      </c>
      <c r="O666" s="4">
        <v>0</v>
      </c>
      <c r="P666" s="75">
        <f t="shared" si="116"/>
        <v>0</v>
      </c>
      <c r="Q666" s="75">
        <f t="shared" si="117"/>
        <v>0</v>
      </c>
      <c r="R666" s="75">
        <f t="shared" si="118"/>
        <v>0</v>
      </c>
      <c r="S666" s="4">
        <v>0</v>
      </c>
      <c r="T666" s="4">
        <v>0</v>
      </c>
      <c r="U666" s="4">
        <f t="shared" si="119"/>
        <v>0</v>
      </c>
      <c r="V666" s="4">
        <v>0</v>
      </c>
      <c r="W666" s="49">
        <v>0</v>
      </c>
      <c r="X666" s="4">
        <v>3</v>
      </c>
      <c r="Y666" s="118" t="s">
        <v>23</v>
      </c>
      <c r="Z666" s="118" t="s">
        <v>30</v>
      </c>
      <c r="AA666" s="289">
        <v>0.397059</v>
      </c>
      <c r="AB666" s="81" t="str">
        <f t="shared" si="120"/>
        <v>AceB-udp</v>
      </c>
    </row>
    <row r="667" spans="1:28" x14ac:dyDescent="0.3">
      <c r="A667" s="15" t="s">
        <v>5</v>
      </c>
      <c r="B667" s="265" t="s">
        <v>163</v>
      </c>
      <c r="C667" s="47">
        <v>3.1916221013194503E-2</v>
      </c>
      <c r="D667" s="47">
        <v>-2.8328896972715199E-3</v>
      </c>
      <c r="E667" s="47">
        <v>-0.13432265564297399</v>
      </c>
      <c r="F667" s="47">
        <v>0.19583335229368601</v>
      </c>
      <c r="G667" s="47">
        <v>0</v>
      </c>
      <c r="H667" s="287">
        <f t="shared" si="110"/>
        <v>0</v>
      </c>
      <c r="I667" s="4" t="b">
        <f t="shared" si="111"/>
        <v>0</v>
      </c>
      <c r="J667" s="4" t="b">
        <f t="shared" si="112"/>
        <v>0</v>
      </c>
      <c r="K667" s="26">
        <f t="shared" si="113"/>
        <v>0</v>
      </c>
      <c r="L667" s="4">
        <f t="shared" si="114"/>
        <v>0</v>
      </c>
      <c r="M667" s="26" t="str">
        <f t="shared" si="115"/>
        <v/>
      </c>
      <c r="N667" s="288">
        <v>0</v>
      </c>
      <c r="O667" s="4">
        <v>0</v>
      </c>
      <c r="P667" s="75">
        <f t="shared" si="116"/>
        <v>0</v>
      </c>
      <c r="Q667" s="75">
        <f t="shared" si="117"/>
        <v>0</v>
      </c>
      <c r="R667" s="75">
        <f t="shared" si="118"/>
        <v>0</v>
      </c>
      <c r="S667" s="4">
        <v>0</v>
      </c>
      <c r="T667" s="4">
        <v>0</v>
      </c>
      <c r="U667" s="4">
        <f t="shared" si="119"/>
        <v>0</v>
      </c>
      <c r="V667" s="4">
        <v>0</v>
      </c>
      <c r="W667" s="49">
        <v>0</v>
      </c>
      <c r="X667" s="4">
        <v>3</v>
      </c>
      <c r="Y667" s="118" t="s">
        <v>23</v>
      </c>
      <c r="Z667" s="118" t="s">
        <v>30</v>
      </c>
      <c r="AA667" s="289">
        <v>0.40575099999999997</v>
      </c>
      <c r="AB667" s="81" t="str">
        <f t="shared" si="120"/>
        <v>AceB-udpg</v>
      </c>
    </row>
    <row r="668" spans="1:28" x14ac:dyDescent="0.3">
      <c r="A668" s="15" t="s">
        <v>5</v>
      </c>
      <c r="B668" s="265" t="s">
        <v>252</v>
      </c>
      <c r="C668" s="47">
        <v>1.99259981635646E-2</v>
      </c>
      <c r="D668" s="47">
        <v>-5.9381187252491498E-3</v>
      </c>
      <c r="E668" s="47">
        <v>-0.264287498678202</v>
      </c>
      <c r="F668" s="47">
        <v>0.29236124716227502</v>
      </c>
      <c r="G668" s="47">
        <v>0</v>
      </c>
      <c r="H668" s="287">
        <f t="shared" si="110"/>
        <v>0</v>
      </c>
      <c r="I668" s="4" t="b">
        <f t="shared" si="111"/>
        <v>0</v>
      </c>
      <c r="J668" s="4" t="b">
        <f t="shared" si="112"/>
        <v>0</v>
      </c>
      <c r="K668" s="26">
        <f t="shared" si="113"/>
        <v>0</v>
      </c>
      <c r="L668" s="4">
        <f t="shared" si="114"/>
        <v>0</v>
      </c>
      <c r="M668" s="26" t="str">
        <f t="shared" si="115"/>
        <v/>
      </c>
      <c r="N668" s="288">
        <v>0</v>
      </c>
      <c r="O668" s="4">
        <v>0</v>
      </c>
      <c r="P668" s="75">
        <f t="shared" si="116"/>
        <v>0</v>
      </c>
      <c r="Q668" s="75">
        <f t="shared" si="117"/>
        <v>0</v>
      </c>
      <c r="R668" s="75">
        <f t="shared" si="118"/>
        <v>0</v>
      </c>
      <c r="S668" s="4">
        <v>0</v>
      </c>
      <c r="T668" s="4">
        <v>0</v>
      </c>
      <c r="U668" s="4">
        <f t="shared" si="119"/>
        <v>0</v>
      </c>
      <c r="V668" s="4">
        <v>0</v>
      </c>
      <c r="W668" s="49">
        <v>0</v>
      </c>
      <c r="X668" s="4">
        <v>3</v>
      </c>
      <c r="Y668" s="118" t="s">
        <v>23</v>
      </c>
      <c r="Z668" s="118" t="s">
        <v>30</v>
      </c>
      <c r="AA668" s="289">
        <v>0.38719500000000001</v>
      </c>
      <c r="AB668" s="81" t="str">
        <f t="shared" si="120"/>
        <v>AceB-udpglcnac</v>
      </c>
    </row>
    <row r="669" spans="1:28" x14ac:dyDescent="0.3">
      <c r="A669" s="15" t="s">
        <v>5</v>
      </c>
      <c r="B669" s="265" t="s">
        <v>208</v>
      </c>
      <c r="C669" s="47">
        <v>-4.4366976886417997E-2</v>
      </c>
      <c r="D669" s="47">
        <v>-3.1037249934003201E-2</v>
      </c>
      <c r="E669" s="47">
        <v>-0.102023154721</v>
      </c>
      <c r="F669" s="47">
        <v>3.6107764142492199E-2</v>
      </c>
      <c r="G669" s="47">
        <v>0</v>
      </c>
      <c r="H669" s="287">
        <f t="shared" si="110"/>
        <v>0</v>
      </c>
      <c r="I669" s="4" t="b">
        <f t="shared" si="111"/>
        <v>0</v>
      </c>
      <c r="J669" s="4" t="b">
        <f t="shared" si="112"/>
        <v>0</v>
      </c>
      <c r="K669" s="26">
        <f t="shared" si="113"/>
        <v>0</v>
      </c>
      <c r="L669" s="4">
        <f t="shared" si="114"/>
        <v>0</v>
      </c>
      <c r="M669" s="26" t="str">
        <f t="shared" si="115"/>
        <v/>
      </c>
      <c r="N669" s="288">
        <v>0</v>
      </c>
      <c r="O669" s="4">
        <v>0</v>
      </c>
      <c r="P669" s="75">
        <f t="shared" si="116"/>
        <v>0</v>
      </c>
      <c r="Q669" s="75">
        <f t="shared" si="117"/>
        <v>0</v>
      </c>
      <c r="R669" s="75">
        <f t="shared" si="118"/>
        <v>0</v>
      </c>
      <c r="S669" s="4">
        <v>0</v>
      </c>
      <c r="T669" s="4">
        <v>0</v>
      </c>
      <c r="U669" s="4">
        <f t="shared" si="119"/>
        <v>0</v>
      </c>
      <c r="V669" s="4">
        <v>0</v>
      </c>
      <c r="W669" s="49">
        <v>0</v>
      </c>
      <c r="X669" s="4">
        <v>3</v>
      </c>
      <c r="Y669" s="118" t="s">
        <v>23</v>
      </c>
      <c r="Z669" s="118" t="s">
        <v>30</v>
      </c>
      <c r="AA669" s="289">
        <v>0.32352900000000001</v>
      </c>
      <c r="AB669" s="81" t="str">
        <f t="shared" si="120"/>
        <v>AceB-ump</v>
      </c>
    </row>
    <row r="670" spans="1:28" x14ac:dyDescent="0.3">
      <c r="A670" s="15" t="s">
        <v>5</v>
      </c>
      <c r="B670" s="265" t="s">
        <v>212</v>
      </c>
      <c r="C670" s="47">
        <v>0.157485441819668</v>
      </c>
      <c r="D670" s="47">
        <v>9.6875663068814497E-2</v>
      </c>
      <c r="E670" s="47">
        <v>-4.1604546808087103E-2</v>
      </c>
      <c r="F670" s="47">
        <v>0.33875311344480602</v>
      </c>
      <c r="G670" s="47">
        <v>0</v>
      </c>
      <c r="H670" s="287">
        <f t="shared" si="110"/>
        <v>0</v>
      </c>
      <c r="I670" s="4" t="b">
        <f t="shared" si="111"/>
        <v>0</v>
      </c>
      <c r="J670" s="4" t="b">
        <f t="shared" si="112"/>
        <v>0</v>
      </c>
      <c r="K670" s="26">
        <f t="shared" si="113"/>
        <v>0</v>
      </c>
      <c r="L670" s="4">
        <f t="shared" si="114"/>
        <v>0</v>
      </c>
      <c r="M670" s="26" t="str">
        <f t="shared" si="115"/>
        <v/>
      </c>
      <c r="N670" s="288">
        <v>0</v>
      </c>
      <c r="O670" s="4">
        <v>0</v>
      </c>
      <c r="P670" s="75">
        <f t="shared" si="116"/>
        <v>0</v>
      </c>
      <c r="Q670" s="75">
        <f t="shared" si="117"/>
        <v>0</v>
      </c>
      <c r="R670" s="75">
        <f t="shared" si="118"/>
        <v>0</v>
      </c>
      <c r="S670" s="4">
        <v>0</v>
      </c>
      <c r="T670" s="4">
        <v>0</v>
      </c>
      <c r="U670" s="4">
        <f t="shared" si="119"/>
        <v>0</v>
      </c>
      <c r="V670" s="4">
        <v>0</v>
      </c>
      <c r="W670" s="49">
        <v>0</v>
      </c>
      <c r="X670" s="4">
        <v>3</v>
      </c>
      <c r="Y670" s="118" t="s">
        <v>23</v>
      </c>
      <c r="Z670" s="118" t="s">
        <v>30</v>
      </c>
      <c r="AA670" s="289">
        <v>0.369863</v>
      </c>
      <c r="AB670" s="81" t="str">
        <f t="shared" si="120"/>
        <v>AceB-utp</v>
      </c>
    </row>
    <row r="671" spans="1:28" x14ac:dyDescent="0.3">
      <c r="A671" s="15" t="s">
        <v>114</v>
      </c>
      <c r="B671" s="265" t="s">
        <v>105</v>
      </c>
      <c r="C671" s="47">
        <v>-5.8814637153681397E-2</v>
      </c>
      <c r="D671" s="47">
        <v>-3.3453885709752003E-2</v>
      </c>
      <c r="E671" s="47">
        <v>-0.25621072481115897</v>
      </c>
      <c r="F671" s="47">
        <v>0.10468285359945501</v>
      </c>
      <c r="G671" s="47">
        <v>0</v>
      </c>
      <c r="H671" s="287">
        <f t="shared" si="110"/>
        <v>0</v>
      </c>
      <c r="I671" s="4" t="b">
        <f t="shared" si="111"/>
        <v>0</v>
      </c>
      <c r="J671" s="4" t="b">
        <f t="shared" si="112"/>
        <v>0</v>
      </c>
      <c r="K671" s="26">
        <f t="shared" si="113"/>
        <v>0</v>
      </c>
      <c r="L671" s="4">
        <f t="shared" si="114"/>
        <v>0</v>
      </c>
      <c r="M671" s="26" t="str">
        <f t="shared" si="115"/>
        <v/>
      </c>
      <c r="N671" s="288">
        <v>0</v>
      </c>
      <c r="O671" s="4">
        <v>0</v>
      </c>
      <c r="P671" s="75">
        <f t="shared" si="116"/>
        <v>0</v>
      </c>
      <c r="Q671" s="75">
        <f t="shared" si="117"/>
        <v>0</v>
      </c>
      <c r="R671" s="75">
        <f t="shared" si="118"/>
        <v>0</v>
      </c>
      <c r="S671" s="4">
        <v>0</v>
      </c>
      <c r="T671" s="4">
        <v>0</v>
      </c>
      <c r="U671" s="4">
        <f t="shared" si="119"/>
        <v>0</v>
      </c>
      <c r="V671" s="4">
        <v>0</v>
      </c>
      <c r="W671" s="49">
        <v>0</v>
      </c>
      <c r="X671" s="4">
        <v>2</v>
      </c>
      <c r="Y671" s="118" t="s">
        <v>25</v>
      </c>
      <c r="Z671" s="118" t="s">
        <v>30</v>
      </c>
      <c r="AA671" s="289">
        <v>0.28712900000000002</v>
      </c>
      <c r="AB671" s="81" t="str">
        <f t="shared" si="120"/>
        <v>AckA-2pg</v>
      </c>
    </row>
    <row r="672" spans="1:28" x14ac:dyDescent="0.3">
      <c r="A672" s="15" t="s">
        <v>114</v>
      </c>
      <c r="B672" s="265" t="s">
        <v>98</v>
      </c>
      <c r="C672" s="47">
        <v>7.9311624681864201E-2</v>
      </c>
      <c r="D672" s="47">
        <v>4.7863610818337003E-2</v>
      </c>
      <c r="E672" s="47">
        <v>-2.4797676840826E-2</v>
      </c>
      <c r="F672" s="47">
        <v>0.175818936917294</v>
      </c>
      <c r="G672" s="47">
        <v>0</v>
      </c>
      <c r="H672" s="287">
        <f t="shared" si="110"/>
        <v>0</v>
      </c>
      <c r="I672" s="4" t="b">
        <f t="shared" si="111"/>
        <v>0</v>
      </c>
      <c r="J672" s="4" t="b">
        <f t="shared" si="112"/>
        <v>0</v>
      </c>
      <c r="K672" s="26">
        <f t="shared" si="113"/>
        <v>0</v>
      </c>
      <c r="L672" s="4">
        <f t="shared" si="114"/>
        <v>0</v>
      </c>
      <c r="M672" s="26" t="str">
        <f t="shared" si="115"/>
        <v/>
      </c>
      <c r="N672" s="288">
        <v>0</v>
      </c>
      <c r="O672" s="4">
        <v>0</v>
      </c>
      <c r="P672" s="75">
        <f t="shared" si="116"/>
        <v>0</v>
      </c>
      <c r="Q672" s="75">
        <f t="shared" si="117"/>
        <v>0</v>
      </c>
      <c r="R672" s="75">
        <f t="shared" si="118"/>
        <v>0</v>
      </c>
      <c r="S672" s="4">
        <v>0</v>
      </c>
      <c r="T672" s="4">
        <v>0</v>
      </c>
      <c r="U672" s="4">
        <f t="shared" si="119"/>
        <v>0</v>
      </c>
      <c r="V672" s="4">
        <v>0</v>
      </c>
      <c r="W672" s="49">
        <v>0</v>
      </c>
      <c r="X672" s="4">
        <v>2</v>
      </c>
      <c r="Y672" s="118" t="s">
        <v>25</v>
      </c>
      <c r="Z672" s="118" t="s">
        <v>30</v>
      </c>
      <c r="AA672" s="289">
        <v>0.54135299999999997</v>
      </c>
      <c r="AB672" s="81" t="str">
        <f t="shared" si="120"/>
        <v>AckA-accoa</v>
      </c>
    </row>
    <row r="673" spans="1:28" x14ac:dyDescent="0.3">
      <c r="A673" s="15" t="s">
        <v>114</v>
      </c>
      <c r="B673" s="265" t="s">
        <v>259</v>
      </c>
      <c r="C673" s="47">
        <v>-0.14864860729623899</v>
      </c>
      <c r="D673" s="47">
        <v>-0.156524636152963</v>
      </c>
      <c r="E673" s="47">
        <v>-0.31057414828638003</v>
      </c>
      <c r="F673" s="47">
        <v>7.93317970483952E-2</v>
      </c>
      <c r="G673" s="47">
        <v>0</v>
      </c>
      <c r="H673" s="287">
        <f t="shared" si="110"/>
        <v>0</v>
      </c>
      <c r="I673" s="4" t="b">
        <f t="shared" si="111"/>
        <v>0</v>
      </c>
      <c r="J673" s="4" t="b">
        <f t="shared" si="112"/>
        <v>0</v>
      </c>
      <c r="K673" s="26">
        <f t="shared" si="113"/>
        <v>0</v>
      </c>
      <c r="L673" s="4">
        <f t="shared" si="114"/>
        <v>0</v>
      </c>
      <c r="M673" s="26" t="str">
        <f t="shared" si="115"/>
        <v/>
      </c>
      <c r="N673" s="288">
        <v>0</v>
      </c>
      <c r="O673" s="4">
        <v>0</v>
      </c>
      <c r="P673" s="75">
        <f t="shared" si="116"/>
        <v>0</v>
      </c>
      <c r="Q673" s="75">
        <f t="shared" si="117"/>
        <v>0</v>
      </c>
      <c r="R673" s="75">
        <f t="shared" si="118"/>
        <v>0</v>
      </c>
      <c r="S673" s="4">
        <v>0</v>
      </c>
      <c r="T673" s="4">
        <v>0</v>
      </c>
      <c r="U673" s="4">
        <f t="shared" si="119"/>
        <v>0</v>
      </c>
      <c r="V673" s="4">
        <v>0</v>
      </c>
      <c r="W673" s="49">
        <v>0</v>
      </c>
      <c r="X673" s="4">
        <v>2</v>
      </c>
      <c r="Y673" s="118" t="s">
        <v>25</v>
      </c>
      <c r="Z673" s="118" t="s">
        <v>30</v>
      </c>
      <c r="AA673" s="289">
        <v>0.16666700000000001</v>
      </c>
      <c r="AB673" s="81" t="str">
        <f t="shared" si="120"/>
        <v>AckA-acon</v>
      </c>
    </row>
    <row r="674" spans="1:28" x14ac:dyDescent="0.3">
      <c r="A674" s="15" t="s">
        <v>114</v>
      </c>
      <c r="B674" s="265" t="s">
        <v>285</v>
      </c>
      <c r="C674" s="47">
        <v>3.9001218224353998E-2</v>
      </c>
      <c r="D674" s="47">
        <v>2.0779895654946801E-2</v>
      </c>
      <c r="E674" s="47">
        <v>-1.8289124378835799E-3</v>
      </c>
      <c r="F674" s="47">
        <v>8.4167363404169596E-2</v>
      </c>
      <c r="G674" s="47">
        <v>0</v>
      </c>
      <c r="H674" s="287">
        <f t="shared" si="110"/>
        <v>0</v>
      </c>
      <c r="I674" s="4" t="b">
        <f t="shared" si="111"/>
        <v>0</v>
      </c>
      <c r="J674" s="4" t="b">
        <f t="shared" si="112"/>
        <v>0</v>
      </c>
      <c r="K674" s="26">
        <f t="shared" si="113"/>
        <v>0</v>
      </c>
      <c r="L674" s="4">
        <f t="shared" si="114"/>
        <v>0</v>
      </c>
      <c r="M674" s="26" t="str">
        <f t="shared" si="115"/>
        <v/>
      </c>
      <c r="N674" s="288">
        <v>0</v>
      </c>
      <c r="O674" s="4">
        <v>0</v>
      </c>
      <c r="P674" s="75">
        <f t="shared" si="116"/>
        <v>0</v>
      </c>
      <c r="Q674" s="75">
        <f t="shared" si="117"/>
        <v>0</v>
      </c>
      <c r="R674" s="75">
        <f t="shared" si="118"/>
        <v>0</v>
      </c>
      <c r="S674" s="4">
        <v>0</v>
      </c>
      <c r="T674" s="4">
        <v>0</v>
      </c>
      <c r="U674" s="4">
        <f t="shared" si="119"/>
        <v>0</v>
      </c>
      <c r="V674" s="4">
        <v>0</v>
      </c>
      <c r="W674" s="49">
        <v>0</v>
      </c>
      <c r="X674" s="4">
        <v>2</v>
      </c>
      <c r="Y674" s="118" t="s">
        <v>25</v>
      </c>
      <c r="Z674" s="118" t="s">
        <v>30</v>
      </c>
      <c r="AA674" s="289">
        <v>0.35802499999999998</v>
      </c>
      <c r="AB674" s="81" t="str">
        <f t="shared" si="120"/>
        <v>AckA-asn</v>
      </c>
    </row>
    <row r="675" spans="1:28" x14ac:dyDescent="0.3">
      <c r="A675" s="15" t="s">
        <v>114</v>
      </c>
      <c r="B675" s="265" t="s">
        <v>239</v>
      </c>
      <c r="C675" s="47">
        <v>2.8725932019661001E-2</v>
      </c>
      <c r="D675" s="47">
        <v>-0.12186161172339099</v>
      </c>
      <c r="E675" s="47">
        <v>-0.39753639192701301</v>
      </c>
      <c r="F675" s="47">
        <v>0.37788603926507103</v>
      </c>
      <c r="G675" s="47">
        <v>0</v>
      </c>
      <c r="H675" s="287">
        <f t="shared" si="110"/>
        <v>0</v>
      </c>
      <c r="I675" s="4" t="b">
        <f t="shared" si="111"/>
        <v>0</v>
      </c>
      <c r="J675" s="4" t="b">
        <f t="shared" si="112"/>
        <v>0</v>
      </c>
      <c r="K675" s="26">
        <f t="shared" si="113"/>
        <v>0</v>
      </c>
      <c r="L675" s="4">
        <f t="shared" si="114"/>
        <v>0</v>
      </c>
      <c r="M675" s="26" t="str">
        <f t="shared" si="115"/>
        <v/>
      </c>
      <c r="N675" s="288">
        <v>0</v>
      </c>
      <c r="O675" s="4">
        <v>0</v>
      </c>
      <c r="P675" s="75">
        <f t="shared" si="116"/>
        <v>0</v>
      </c>
      <c r="Q675" s="75">
        <f t="shared" si="117"/>
        <v>0</v>
      </c>
      <c r="R675" s="75">
        <f t="shared" si="118"/>
        <v>0</v>
      </c>
      <c r="S675" s="4">
        <v>0</v>
      </c>
      <c r="T675" s="4">
        <v>0</v>
      </c>
      <c r="U675" s="4">
        <f t="shared" si="119"/>
        <v>0</v>
      </c>
      <c r="V675" s="4">
        <v>0</v>
      </c>
      <c r="W675" s="49">
        <v>0</v>
      </c>
      <c r="X675" s="4">
        <v>2</v>
      </c>
      <c r="Y675" s="118" t="s">
        <v>25</v>
      </c>
      <c r="Z675" s="118" t="s">
        <v>30</v>
      </c>
      <c r="AA675" s="289">
        <v>0.35802499999999998</v>
      </c>
      <c r="AB675" s="81" t="str">
        <f t="shared" si="120"/>
        <v>AckA-asp</v>
      </c>
    </row>
    <row r="676" spans="1:28" x14ac:dyDescent="0.3">
      <c r="A676" s="15" t="s">
        <v>114</v>
      </c>
      <c r="B676" s="265" t="s">
        <v>204</v>
      </c>
      <c r="C676" s="47">
        <v>5.3061243413074E-2</v>
      </c>
      <c r="D676" s="47">
        <v>0.41083201982505901</v>
      </c>
      <c r="E676" s="47">
        <v>-0.526880475592028</v>
      </c>
      <c r="F676" s="47">
        <v>0.52944498157337705</v>
      </c>
      <c r="G676" s="47">
        <v>0</v>
      </c>
      <c r="H676" s="287">
        <f t="shared" si="110"/>
        <v>0</v>
      </c>
      <c r="I676" s="4" t="b">
        <f t="shared" si="111"/>
        <v>0</v>
      </c>
      <c r="J676" s="4" t="b">
        <f t="shared" si="112"/>
        <v>0</v>
      </c>
      <c r="K676" s="26">
        <f t="shared" si="113"/>
        <v>0</v>
      </c>
      <c r="L676" s="4">
        <f t="shared" si="114"/>
        <v>0</v>
      </c>
      <c r="M676" s="26" t="str">
        <f t="shared" si="115"/>
        <v/>
      </c>
      <c r="N676" s="288">
        <v>0</v>
      </c>
      <c r="O676" s="4">
        <v>0</v>
      </c>
      <c r="P676" s="75">
        <f t="shared" si="116"/>
        <v>0</v>
      </c>
      <c r="Q676" s="75">
        <f t="shared" si="117"/>
        <v>0</v>
      </c>
      <c r="R676" s="75">
        <f t="shared" si="118"/>
        <v>0</v>
      </c>
      <c r="S676" s="4">
        <v>0</v>
      </c>
      <c r="T676" s="4">
        <v>0</v>
      </c>
      <c r="U676" s="4">
        <f t="shared" si="119"/>
        <v>0</v>
      </c>
      <c r="V676" s="4">
        <v>0</v>
      </c>
      <c r="W676" s="49">
        <v>0</v>
      </c>
      <c r="X676" s="4">
        <v>2</v>
      </c>
      <c r="Y676" s="118" t="s">
        <v>25</v>
      </c>
      <c r="Z676" s="118" t="s">
        <v>30</v>
      </c>
      <c r="AA676" s="289">
        <v>0.66163099999999997</v>
      </c>
      <c r="AB676" s="81" t="str">
        <f t="shared" si="120"/>
        <v>AckA-cdp</v>
      </c>
    </row>
    <row r="677" spans="1:28" x14ac:dyDescent="0.3">
      <c r="A677" s="15" t="s">
        <v>114</v>
      </c>
      <c r="B677" s="265" t="s">
        <v>295</v>
      </c>
      <c r="C677" s="47">
        <v>3.8546815799465499E-2</v>
      </c>
      <c r="D677" s="47">
        <v>0.11536931858869</v>
      </c>
      <c r="E677" s="47">
        <v>-0.14538558601339999</v>
      </c>
      <c r="F677" s="47">
        <v>0.228982158770411</v>
      </c>
      <c r="G677" s="47">
        <v>0</v>
      </c>
      <c r="H677" s="287">
        <f t="shared" si="110"/>
        <v>0</v>
      </c>
      <c r="I677" s="4" t="b">
        <f t="shared" si="111"/>
        <v>0</v>
      </c>
      <c r="J677" s="4" t="b">
        <f t="shared" si="112"/>
        <v>0</v>
      </c>
      <c r="K677" s="26">
        <f t="shared" si="113"/>
        <v>0</v>
      </c>
      <c r="L677" s="4">
        <f t="shared" si="114"/>
        <v>0</v>
      </c>
      <c r="M677" s="26" t="str">
        <f t="shared" si="115"/>
        <v/>
      </c>
      <c r="N677" s="288">
        <v>0</v>
      </c>
      <c r="O677" s="4">
        <v>0</v>
      </c>
      <c r="P677" s="75">
        <f t="shared" si="116"/>
        <v>0</v>
      </c>
      <c r="Q677" s="75">
        <f t="shared" si="117"/>
        <v>0</v>
      </c>
      <c r="R677" s="75">
        <f t="shared" si="118"/>
        <v>0</v>
      </c>
      <c r="S677" s="4">
        <v>0</v>
      </c>
      <c r="T677" s="4">
        <v>0</v>
      </c>
      <c r="U677" s="4">
        <f t="shared" si="119"/>
        <v>0</v>
      </c>
      <c r="V677" s="4">
        <v>0</v>
      </c>
      <c r="W677" s="49">
        <v>0</v>
      </c>
      <c r="X677" s="4">
        <v>2</v>
      </c>
      <c r="Y677" s="118" t="s">
        <v>25</v>
      </c>
      <c r="Z677" s="118" t="s">
        <v>30</v>
      </c>
      <c r="AA677" s="289">
        <v>0.47541</v>
      </c>
      <c r="AB677" s="81" t="str">
        <f t="shared" si="120"/>
        <v>AckA-cys</v>
      </c>
    </row>
    <row r="678" spans="1:28" x14ac:dyDescent="0.3">
      <c r="A678" s="15" t="s">
        <v>114</v>
      </c>
      <c r="B678" s="265" t="s">
        <v>267</v>
      </c>
      <c r="C678" s="47">
        <v>0.14279906081705501</v>
      </c>
      <c r="D678" s="47">
        <v>-5.7687789519650402E-2</v>
      </c>
      <c r="E678" s="47">
        <v>-0.15573238179496701</v>
      </c>
      <c r="F678" s="47">
        <v>0.501602789220156</v>
      </c>
      <c r="G678" s="47">
        <v>0</v>
      </c>
      <c r="H678" s="287">
        <f t="shared" si="110"/>
        <v>0</v>
      </c>
      <c r="I678" s="4" t="b">
        <f t="shared" si="111"/>
        <v>0</v>
      </c>
      <c r="J678" s="4" t="b">
        <f t="shared" si="112"/>
        <v>0</v>
      </c>
      <c r="K678" s="26">
        <f t="shared" si="113"/>
        <v>0</v>
      </c>
      <c r="L678" s="4">
        <f t="shared" si="114"/>
        <v>0</v>
      </c>
      <c r="M678" s="26" t="str">
        <f t="shared" si="115"/>
        <v/>
      </c>
      <c r="N678" s="288">
        <v>0</v>
      </c>
      <c r="O678" s="4">
        <v>0</v>
      </c>
      <c r="P678" s="75">
        <f t="shared" si="116"/>
        <v>0</v>
      </c>
      <c r="Q678" s="75">
        <f t="shared" si="117"/>
        <v>0</v>
      </c>
      <c r="R678" s="75">
        <f t="shared" si="118"/>
        <v>0</v>
      </c>
      <c r="S678" s="4">
        <v>0</v>
      </c>
      <c r="T678" s="4">
        <v>0</v>
      </c>
      <c r="U678" s="4">
        <f t="shared" si="119"/>
        <v>0</v>
      </c>
      <c r="V678" s="4">
        <v>0</v>
      </c>
      <c r="W678" s="49">
        <v>0</v>
      </c>
      <c r="X678" s="4">
        <v>2</v>
      </c>
      <c r="Y678" s="118" t="s">
        <v>25</v>
      </c>
      <c r="Z678" s="118" t="s">
        <v>30</v>
      </c>
      <c r="AA678" s="289">
        <v>0.21293799999999999</v>
      </c>
      <c r="AB678" s="81" t="str">
        <f t="shared" si="120"/>
        <v>AckA-g1p</v>
      </c>
    </row>
    <row r="679" spans="1:28" x14ac:dyDescent="0.3">
      <c r="A679" s="15" t="s">
        <v>114</v>
      </c>
      <c r="B679" s="265" t="s">
        <v>225</v>
      </c>
      <c r="C679" s="47">
        <v>0.22154285068358801</v>
      </c>
      <c r="D679" s="47">
        <v>3.0560916447531901E-2</v>
      </c>
      <c r="E679" s="47">
        <v>-0.19223789790117601</v>
      </c>
      <c r="F679" s="47">
        <v>0.727145150100872</v>
      </c>
      <c r="G679" s="47">
        <v>0</v>
      </c>
      <c r="H679" s="287">
        <f t="shared" si="110"/>
        <v>0</v>
      </c>
      <c r="I679" s="4" t="b">
        <f t="shared" si="111"/>
        <v>0</v>
      </c>
      <c r="J679" s="4" t="b">
        <f t="shared" si="112"/>
        <v>0</v>
      </c>
      <c r="K679" s="26">
        <f t="shared" si="113"/>
        <v>0</v>
      </c>
      <c r="L679" s="4">
        <f t="shared" si="114"/>
        <v>0</v>
      </c>
      <c r="M679" s="26" t="str">
        <f t="shared" si="115"/>
        <v/>
      </c>
      <c r="N679" s="288">
        <v>0</v>
      </c>
      <c r="O679" s="4">
        <v>0</v>
      </c>
      <c r="P679" s="75">
        <f t="shared" si="116"/>
        <v>0</v>
      </c>
      <c r="Q679" s="75">
        <f t="shared" si="117"/>
        <v>0</v>
      </c>
      <c r="R679" s="75">
        <f t="shared" si="118"/>
        <v>0</v>
      </c>
      <c r="S679" s="4">
        <v>0</v>
      </c>
      <c r="T679" s="4">
        <v>0</v>
      </c>
      <c r="U679" s="4">
        <f t="shared" si="119"/>
        <v>0</v>
      </c>
      <c r="V679" s="4">
        <v>0</v>
      </c>
      <c r="W679" s="49">
        <v>0</v>
      </c>
      <c r="X679" s="4">
        <v>2</v>
      </c>
      <c r="Y679" s="118" t="s">
        <v>25</v>
      </c>
      <c r="Z679" s="118" t="s">
        <v>30</v>
      </c>
      <c r="AA679" s="289">
        <v>0.35951699999999998</v>
      </c>
      <c r="AB679" s="81" t="str">
        <f t="shared" si="120"/>
        <v>AckA-glca-6p</v>
      </c>
    </row>
    <row r="680" spans="1:28" x14ac:dyDescent="0.3">
      <c r="A680" s="15" t="s">
        <v>114</v>
      </c>
      <c r="B680" s="265" t="s">
        <v>243</v>
      </c>
      <c r="C680" s="47">
        <v>-5.2351371761775199E-2</v>
      </c>
      <c r="D680" s="47">
        <v>-7.5026193280248205E-2</v>
      </c>
      <c r="E680" s="47">
        <v>-0.30011559736016502</v>
      </c>
      <c r="F680" s="47">
        <v>0.27231818195269503</v>
      </c>
      <c r="G680" s="47">
        <v>0</v>
      </c>
      <c r="H680" s="287">
        <f t="shared" si="110"/>
        <v>0</v>
      </c>
      <c r="I680" s="4" t="b">
        <f t="shared" si="111"/>
        <v>0</v>
      </c>
      <c r="J680" s="4" t="b">
        <f t="shared" si="112"/>
        <v>0</v>
      </c>
      <c r="K680" s="26">
        <f t="shared" si="113"/>
        <v>0</v>
      </c>
      <c r="L680" s="4">
        <f t="shared" si="114"/>
        <v>0</v>
      </c>
      <c r="M680" s="26" t="str">
        <f t="shared" si="115"/>
        <v/>
      </c>
      <c r="N680" s="288">
        <v>0</v>
      </c>
      <c r="O680" s="4">
        <v>0</v>
      </c>
      <c r="P680" s="75">
        <f t="shared" si="116"/>
        <v>0</v>
      </c>
      <c r="Q680" s="75">
        <f t="shared" si="117"/>
        <v>0</v>
      </c>
      <c r="R680" s="75">
        <f t="shared" si="118"/>
        <v>0</v>
      </c>
      <c r="S680" s="4">
        <v>0</v>
      </c>
      <c r="T680" s="4">
        <v>0</v>
      </c>
      <c r="U680" s="4">
        <f t="shared" si="119"/>
        <v>0</v>
      </c>
      <c r="V680" s="4">
        <v>0</v>
      </c>
      <c r="W680" s="49">
        <v>0</v>
      </c>
      <c r="X680" s="4">
        <v>2</v>
      </c>
      <c r="Y680" s="118" t="s">
        <v>25</v>
      </c>
      <c r="Z680" s="118" t="s">
        <v>30</v>
      </c>
      <c r="AA680" s="289">
        <v>0.15183199999999999</v>
      </c>
      <c r="AB680" s="81" t="str">
        <f t="shared" si="120"/>
        <v>AckA-gluth-r</v>
      </c>
    </row>
    <row r="681" spans="1:28" x14ac:dyDescent="0.3">
      <c r="A681" s="15" t="s">
        <v>114</v>
      </c>
      <c r="B681" s="265" t="s">
        <v>273</v>
      </c>
      <c r="C681" s="47">
        <v>-9.0035554554505307E-2</v>
      </c>
      <c r="D681" s="47">
        <v>-0.27093356609336999</v>
      </c>
      <c r="E681" s="47">
        <v>-0.444183153436641</v>
      </c>
      <c r="F681" s="47">
        <v>0.33122836434697001</v>
      </c>
      <c r="G681" s="47">
        <v>0</v>
      </c>
      <c r="H681" s="287">
        <f t="shared" si="110"/>
        <v>0</v>
      </c>
      <c r="I681" s="4" t="b">
        <f t="shared" si="111"/>
        <v>0</v>
      </c>
      <c r="J681" s="4" t="b">
        <f t="shared" si="112"/>
        <v>0</v>
      </c>
      <c r="K681" s="26">
        <f t="shared" si="113"/>
        <v>0</v>
      </c>
      <c r="L681" s="4">
        <f t="shared" si="114"/>
        <v>0</v>
      </c>
      <c r="M681" s="26" t="str">
        <f t="shared" si="115"/>
        <v/>
      </c>
      <c r="N681" s="288">
        <v>0</v>
      </c>
      <c r="O681" s="4">
        <v>0</v>
      </c>
      <c r="P681" s="75">
        <f t="shared" si="116"/>
        <v>0</v>
      </c>
      <c r="Q681" s="75">
        <f t="shared" si="117"/>
        <v>0</v>
      </c>
      <c r="R681" s="75">
        <f t="shared" si="118"/>
        <v>0</v>
      </c>
      <c r="S681" s="4">
        <v>0</v>
      </c>
      <c r="T681" s="4">
        <v>0</v>
      </c>
      <c r="U681" s="4">
        <f t="shared" si="119"/>
        <v>0</v>
      </c>
      <c r="V681" s="4">
        <v>0</v>
      </c>
      <c r="W681" s="49">
        <v>0</v>
      </c>
      <c r="X681" s="4">
        <v>2</v>
      </c>
      <c r="Y681" s="118" t="s">
        <v>25</v>
      </c>
      <c r="Z681" s="118" t="s">
        <v>30</v>
      </c>
      <c r="AA681" s="289">
        <v>0</v>
      </c>
      <c r="AB681" s="81" t="str">
        <f t="shared" si="120"/>
        <v>AckA-glyc</v>
      </c>
    </row>
    <row r="682" spans="1:28" x14ac:dyDescent="0.3">
      <c r="A682" s="15" t="s">
        <v>114</v>
      </c>
      <c r="B682" s="265" t="s">
        <v>275</v>
      </c>
      <c r="C682" s="47">
        <v>-0.103336439409625</v>
      </c>
      <c r="D682" s="47">
        <v>-0.15096430356181401</v>
      </c>
      <c r="E682" s="47">
        <v>-0.224696138794543</v>
      </c>
      <c r="F682" s="47">
        <v>2.6815656014882099E-2</v>
      </c>
      <c r="G682" s="47">
        <v>0</v>
      </c>
      <c r="H682" s="287">
        <f t="shared" si="110"/>
        <v>0</v>
      </c>
      <c r="I682" s="4" t="b">
        <f t="shared" si="111"/>
        <v>0</v>
      </c>
      <c r="J682" s="4" t="b">
        <f t="shared" si="112"/>
        <v>0</v>
      </c>
      <c r="K682" s="26">
        <f t="shared" si="113"/>
        <v>0</v>
      </c>
      <c r="L682" s="4">
        <f t="shared" si="114"/>
        <v>0</v>
      </c>
      <c r="M682" s="26" t="str">
        <f t="shared" si="115"/>
        <v/>
      </c>
      <c r="N682" s="288">
        <v>0</v>
      </c>
      <c r="O682" s="4">
        <v>0</v>
      </c>
      <c r="P682" s="75">
        <f t="shared" si="116"/>
        <v>0</v>
      </c>
      <c r="Q682" s="75">
        <f t="shared" si="117"/>
        <v>0</v>
      </c>
      <c r="R682" s="75">
        <f t="shared" si="118"/>
        <v>0</v>
      </c>
      <c r="S682" s="4">
        <v>0</v>
      </c>
      <c r="T682" s="4">
        <v>0</v>
      </c>
      <c r="U682" s="4">
        <f t="shared" si="119"/>
        <v>0</v>
      </c>
      <c r="V682" s="4">
        <v>0</v>
      </c>
      <c r="W682" s="49">
        <v>0</v>
      </c>
      <c r="X682" s="4">
        <v>2</v>
      </c>
      <c r="Y682" s="118" t="s">
        <v>25</v>
      </c>
      <c r="Z682" s="118" t="s">
        <v>30</v>
      </c>
      <c r="AA682" s="289">
        <v>0.288136</v>
      </c>
      <c r="AB682" s="81" t="str">
        <f t="shared" si="120"/>
        <v>AckA-glyc3p</v>
      </c>
    </row>
    <row r="683" spans="1:28" x14ac:dyDescent="0.3">
      <c r="A683" s="15" t="s">
        <v>114</v>
      </c>
      <c r="B683" s="265" t="s">
        <v>291</v>
      </c>
      <c r="C683" s="47">
        <v>0.20332759888559301</v>
      </c>
      <c r="D683" s="47">
        <v>7.3097089585402994E-2</v>
      </c>
      <c r="E683" s="47">
        <v>-2.62461663244184E-2</v>
      </c>
      <c r="F683" s="47">
        <v>0.55105992803146198</v>
      </c>
      <c r="G683" s="47">
        <v>0</v>
      </c>
      <c r="H683" s="287">
        <f t="shared" si="110"/>
        <v>0</v>
      </c>
      <c r="I683" s="4" t="b">
        <f t="shared" si="111"/>
        <v>0</v>
      </c>
      <c r="J683" s="4" t="b">
        <f t="shared" si="112"/>
        <v>0</v>
      </c>
      <c r="K683" s="26">
        <f t="shared" si="113"/>
        <v>0</v>
      </c>
      <c r="L683" s="4">
        <f t="shared" si="114"/>
        <v>0</v>
      </c>
      <c r="M683" s="26" t="str">
        <f t="shared" si="115"/>
        <v/>
      </c>
      <c r="N683" s="288">
        <v>0</v>
      </c>
      <c r="O683" s="4">
        <v>0</v>
      </c>
      <c r="P683" s="75">
        <f t="shared" si="116"/>
        <v>0</v>
      </c>
      <c r="Q683" s="75">
        <f t="shared" si="117"/>
        <v>0</v>
      </c>
      <c r="R683" s="75">
        <f t="shared" si="118"/>
        <v>0</v>
      </c>
      <c r="S683" s="4">
        <v>0</v>
      </c>
      <c r="T683" s="4">
        <v>0</v>
      </c>
      <c r="U683" s="4">
        <f t="shared" si="119"/>
        <v>0</v>
      </c>
      <c r="V683" s="4">
        <v>0</v>
      </c>
      <c r="W683" s="49">
        <v>0</v>
      </c>
      <c r="X683" s="4">
        <v>2</v>
      </c>
      <c r="Y683" s="118" t="s">
        <v>25</v>
      </c>
      <c r="Z683" s="118" t="s">
        <v>30</v>
      </c>
      <c r="AA683" s="289">
        <v>0.35802499999999998</v>
      </c>
      <c r="AB683" s="81" t="str">
        <f t="shared" si="120"/>
        <v>AckA-leu</v>
      </c>
    </row>
    <row r="684" spans="1:28" x14ac:dyDescent="0.3">
      <c r="A684" s="15" t="s">
        <v>114</v>
      </c>
      <c r="B684" s="265" t="s">
        <v>76</v>
      </c>
      <c r="C684" s="47">
        <v>-6.9679238082756001E-2</v>
      </c>
      <c r="D684" s="47">
        <v>-0.127876593893992</v>
      </c>
      <c r="E684" s="47">
        <v>-0.137430900607241</v>
      </c>
      <c r="F684" s="47">
        <v>4.2951005390721702E-3</v>
      </c>
      <c r="G684" s="47">
        <v>0</v>
      </c>
      <c r="H684" s="287">
        <f t="shared" si="110"/>
        <v>0</v>
      </c>
      <c r="I684" s="4" t="b">
        <f t="shared" si="111"/>
        <v>0</v>
      </c>
      <c r="J684" s="4" t="b">
        <f t="shared" si="112"/>
        <v>0</v>
      </c>
      <c r="K684" s="26">
        <f t="shared" si="113"/>
        <v>0</v>
      </c>
      <c r="L684" s="4">
        <f t="shared" si="114"/>
        <v>0</v>
      </c>
      <c r="M684" s="26" t="str">
        <f t="shared" si="115"/>
        <v/>
      </c>
      <c r="N684" s="288">
        <v>0</v>
      </c>
      <c r="O684" s="4">
        <v>0</v>
      </c>
      <c r="P684" s="75">
        <f t="shared" si="116"/>
        <v>0</v>
      </c>
      <c r="Q684" s="75">
        <f t="shared" si="117"/>
        <v>0</v>
      </c>
      <c r="R684" s="75">
        <f t="shared" si="118"/>
        <v>0</v>
      </c>
      <c r="S684" s="4">
        <v>0</v>
      </c>
      <c r="T684" s="4">
        <v>0</v>
      </c>
      <c r="U684" s="4">
        <f t="shared" si="119"/>
        <v>0</v>
      </c>
      <c r="V684" s="4">
        <v>0</v>
      </c>
      <c r="W684" s="49">
        <v>0</v>
      </c>
      <c r="X684" s="4">
        <v>2</v>
      </c>
      <c r="Y684" s="118" t="s">
        <v>25</v>
      </c>
      <c r="Z684" s="118" t="s">
        <v>30</v>
      </c>
      <c r="AA684" s="289">
        <v>0.35802499999999998</v>
      </c>
      <c r="AB684" s="81" t="str">
        <f t="shared" si="120"/>
        <v>AckA-mal</v>
      </c>
    </row>
    <row r="685" spans="1:28" x14ac:dyDescent="0.3">
      <c r="A685" s="15" t="s">
        <v>114</v>
      </c>
      <c r="B685" s="265" t="s">
        <v>289</v>
      </c>
      <c r="C685" s="47">
        <v>3.6438356567762398E-2</v>
      </c>
      <c r="D685" s="47">
        <v>8.9641846600482494E-2</v>
      </c>
      <c r="E685" s="47">
        <v>-0.147397602352693</v>
      </c>
      <c r="F685" s="47">
        <v>0.26641757656478599</v>
      </c>
      <c r="G685" s="47">
        <v>0</v>
      </c>
      <c r="H685" s="287">
        <f t="shared" si="110"/>
        <v>0</v>
      </c>
      <c r="I685" s="4" t="b">
        <f t="shared" si="111"/>
        <v>0</v>
      </c>
      <c r="J685" s="4" t="b">
        <f t="shared" si="112"/>
        <v>0</v>
      </c>
      <c r="K685" s="26">
        <f t="shared" si="113"/>
        <v>0</v>
      </c>
      <c r="L685" s="4">
        <f t="shared" si="114"/>
        <v>0</v>
      </c>
      <c r="M685" s="26" t="str">
        <f t="shared" si="115"/>
        <v/>
      </c>
      <c r="N685" s="288">
        <v>0</v>
      </c>
      <c r="O685" s="4">
        <v>0</v>
      </c>
      <c r="P685" s="75">
        <f t="shared" si="116"/>
        <v>0</v>
      </c>
      <c r="Q685" s="75">
        <f t="shared" si="117"/>
        <v>0</v>
      </c>
      <c r="R685" s="75">
        <f t="shared" si="118"/>
        <v>0</v>
      </c>
      <c r="S685" s="4">
        <v>0</v>
      </c>
      <c r="T685" s="4">
        <v>0</v>
      </c>
      <c r="U685" s="4">
        <f t="shared" si="119"/>
        <v>0</v>
      </c>
      <c r="V685" s="4">
        <v>0</v>
      </c>
      <c r="W685" s="49">
        <v>0</v>
      </c>
      <c r="X685" s="4">
        <v>2</v>
      </c>
      <c r="Y685" s="118" t="s">
        <v>25</v>
      </c>
      <c r="Z685" s="118" t="s">
        <v>30</v>
      </c>
      <c r="AA685" s="289">
        <v>0.23966899999999999</v>
      </c>
      <c r="AB685" s="81" t="str">
        <f t="shared" si="120"/>
        <v>AckA-phe</v>
      </c>
    </row>
    <row r="686" spans="1:28" x14ac:dyDescent="0.3">
      <c r="A686" s="15" t="s">
        <v>114</v>
      </c>
      <c r="B686" s="265" t="s">
        <v>78</v>
      </c>
      <c r="C686" s="47">
        <v>-8.4150788110302799E-2</v>
      </c>
      <c r="D686" s="47">
        <v>-0.125075802552605</v>
      </c>
      <c r="E686" s="47">
        <v>-0.21388506951046099</v>
      </c>
      <c r="F686" s="47">
        <v>3.9881268265045504E-3</v>
      </c>
      <c r="G686" s="47">
        <v>0</v>
      </c>
      <c r="H686" s="287">
        <f t="shared" si="110"/>
        <v>0</v>
      </c>
      <c r="I686" s="4" t="b">
        <f t="shared" si="111"/>
        <v>0</v>
      </c>
      <c r="J686" s="4" t="b">
        <f t="shared" si="112"/>
        <v>0</v>
      </c>
      <c r="K686" s="26">
        <f t="shared" si="113"/>
        <v>0</v>
      </c>
      <c r="L686" s="4">
        <f t="shared" si="114"/>
        <v>0</v>
      </c>
      <c r="M686" s="26" t="str">
        <f t="shared" si="115"/>
        <v/>
      </c>
      <c r="N686" s="288">
        <v>0</v>
      </c>
      <c r="O686" s="4">
        <v>0</v>
      </c>
      <c r="P686" s="75">
        <f t="shared" si="116"/>
        <v>0</v>
      </c>
      <c r="Q686" s="75">
        <f t="shared" si="117"/>
        <v>0</v>
      </c>
      <c r="R686" s="75">
        <f t="shared" si="118"/>
        <v>0</v>
      </c>
      <c r="S686" s="4">
        <v>0</v>
      </c>
      <c r="T686" s="4">
        <v>0</v>
      </c>
      <c r="U686" s="4">
        <f t="shared" si="119"/>
        <v>0</v>
      </c>
      <c r="V686" s="4">
        <v>1</v>
      </c>
      <c r="W686" s="49">
        <v>0</v>
      </c>
      <c r="X686" s="4">
        <v>2</v>
      </c>
      <c r="Y686" s="118" t="s">
        <v>25</v>
      </c>
      <c r="Z686" s="118" t="s">
        <v>30</v>
      </c>
      <c r="AA686" s="289">
        <v>0.33333299999999999</v>
      </c>
      <c r="AB686" s="81" t="str">
        <f t="shared" si="120"/>
        <v>AckA-pyr</v>
      </c>
    </row>
    <row r="687" spans="1:28" x14ac:dyDescent="0.3">
      <c r="A687" s="15" t="s">
        <v>114</v>
      </c>
      <c r="B687" s="265" t="s">
        <v>252</v>
      </c>
      <c r="C687" s="47">
        <v>-0.16576619815173099</v>
      </c>
      <c r="D687" s="47">
        <v>-0.36430949222556502</v>
      </c>
      <c r="E687" s="47">
        <v>-0.53916414502937005</v>
      </c>
      <c r="F687" s="47">
        <v>0.23383721981921499</v>
      </c>
      <c r="G687" s="47">
        <v>0</v>
      </c>
      <c r="H687" s="287">
        <f t="shared" si="110"/>
        <v>0</v>
      </c>
      <c r="I687" s="4" t="b">
        <f t="shared" si="111"/>
        <v>0</v>
      </c>
      <c r="J687" s="4" t="b">
        <f t="shared" si="112"/>
        <v>0</v>
      </c>
      <c r="K687" s="26">
        <f t="shared" si="113"/>
        <v>0</v>
      </c>
      <c r="L687" s="4">
        <f t="shared" si="114"/>
        <v>0</v>
      </c>
      <c r="M687" s="26" t="str">
        <f t="shared" si="115"/>
        <v/>
      </c>
      <c r="N687" s="288">
        <v>0</v>
      </c>
      <c r="O687" s="4">
        <v>0</v>
      </c>
      <c r="P687" s="75">
        <f t="shared" si="116"/>
        <v>0</v>
      </c>
      <c r="Q687" s="75">
        <f t="shared" si="117"/>
        <v>0</v>
      </c>
      <c r="R687" s="75">
        <f t="shared" si="118"/>
        <v>0</v>
      </c>
      <c r="S687" s="4">
        <v>0</v>
      </c>
      <c r="T687" s="4">
        <v>0</v>
      </c>
      <c r="U687" s="4">
        <f t="shared" si="119"/>
        <v>0</v>
      </c>
      <c r="V687" s="4">
        <v>0</v>
      </c>
      <c r="W687" s="49">
        <v>0</v>
      </c>
      <c r="X687" s="4">
        <v>2</v>
      </c>
      <c r="Y687" s="118" t="s">
        <v>25</v>
      </c>
      <c r="Z687" s="118" t="s">
        <v>30</v>
      </c>
      <c r="AA687" s="289">
        <v>0.44927499999999998</v>
      </c>
      <c r="AB687" s="81" t="str">
        <f t="shared" si="120"/>
        <v>AckA-udpglcnac</v>
      </c>
    </row>
    <row r="688" spans="1:28" x14ac:dyDescent="0.3">
      <c r="A688" s="15" t="s">
        <v>106</v>
      </c>
      <c r="B688" s="265" t="s">
        <v>285</v>
      </c>
      <c r="C688" s="47">
        <v>-6.6000965346492496E-2</v>
      </c>
      <c r="D688" s="47">
        <v>-7.7340139295168503E-2</v>
      </c>
      <c r="E688" s="47">
        <v>-0.13143168704488301</v>
      </c>
      <c r="F688" s="47">
        <v>8.5031927533426602E-2</v>
      </c>
      <c r="G688" s="47">
        <v>0</v>
      </c>
      <c r="H688" s="287">
        <f t="shared" si="110"/>
        <v>0</v>
      </c>
      <c r="I688" s="4" t="b">
        <f t="shared" si="111"/>
        <v>0</v>
      </c>
      <c r="J688" s="4" t="b">
        <f t="shared" si="112"/>
        <v>0</v>
      </c>
      <c r="K688" s="26">
        <f t="shared" si="113"/>
        <v>0</v>
      </c>
      <c r="L688" s="4">
        <f t="shared" si="114"/>
        <v>0</v>
      </c>
      <c r="M688" s="26" t="str">
        <f t="shared" si="115"/>
        <v/>
      </c>
      <c r="N688" s="288">
        <v>0</v>
      </c>
      <c r="O688" s="4">
        <v>0</v>
      </c>
      <c r="P688" s="75">
        <f t="shared" si="116"/>
        <v>0</v>
      </c>
      <c r="Q688" s="75">
        <f t="shared" si="117"/>
        <v>0</v>
      </c>
      <c r="R688" s="75">
        <f t="shared" si="118"/>
        <v>0</v>
      </c>
      <c r="S688" s="4">
        <v>0</v>
      </c>
      <c r="T688" s="4">
        <v>0</v>
      </c>
      <c r="U688" s="4">
        <f t="shared" si="119"/>
        <v>0</v>
      </c>
      <c r="V688" s="4">
        <v>0</v>
      </c>
      <c r="W688" s="49">
        <v>0</v>
      </c>
      <c r="X688" s="4">
        <v>3</v>
      </c>
      <c r="Y688" s="118" t="s">
        <v>19</v>
      </c>
      <c r="Z688" s="118" t="s">
        <v>30</v>
      </c>
      <c r="AA688" s="289">
        <v>0.35802499999999998</v>
      </c>
      <c r="AB688" s="81" t="str">
        <f t="shared" si="120"/>
        <v>Acs-asn</v>
      </c>
    </row>
    <row r="689" spans="1:28" x14ac:dyDescent="0.3">
      <c r="A689" s="15" t="s">
        <v>106</v>
      </c>
      <c r="B689" s="265" t="s">
        <v>239</v>
      </c>
      <c r="C689" s="47">
        <v>-3.8443138194521602E-2</v>
      </c>
      <c r="D689" s="47">
        <v>-9.6943310659592594E-2</v>
      </c>
      <c r="E689" s="47">
        <v>-0.15785988427657399</v>
      </c>
      <c r="F689" s="47">
        <v>7.46584042266209E-2</v>
      </c>
      <c r="G689" s="47">
        <v>0</v>
      </c>
      <c r="H689" s="287">
        <f t="shared" si="110"/>
        <v>0</v>
      </c>
      <c r="I689" s="4" t="b">
        <f t="shared" si="111"/>
        <v>0</v>
      </c>
      <c r="J689" s="4" t="b">
        <f t="shared" si="112"/>
        <v>0</v>
      </c>
      <c r="K689" s="26">
        <f t="shared" si="113"/>
        <v>0</v>
      </c>
      <c r="L689" s="4">
        <f t="shared" si="114"/>
        <v>0</v>
      </c>
      <c r="M689" s="26" t="str">
        <f t="shared" si="115"/>
        <v/>
      </c>
      <c r="N689" s="288">
        <v>0</v>
      </c>
      <c r="O689" s="4">
        <v>0</v>
      </c>
      <c r="P689" s="75">
        <f t="shared" si="116"/>
        <v>0</v>
      </c>
      <c r="Q689" s="75">
        <f t="shared" si="117"/>
        <v>0</v>
      </c>
      <c r="R689" s="75">
        <f t="shared" si="118"/>
        <v>0</v>
      </c>
      <c r="S689" s="4">
        <v>0</v>
      </c>
      <c r="T689" s="4">
        <v>0</v>
      </c>
      <c r="U689" s="4">
        <f t="shared" si="119"/>
        <v>0</v>
      </c>
      <c r="V689" s="4">
        <v>0</v>
      </c>
      <c r="W689" s="49">
        <v>0</v>
      </c>
      <c r="X689" s="4">
        <v>3</v>
      </c>
      <c r="Y689" s="118" t="s">
        <v>19</v>
      </c>
      <c r="Z689" s="118" t="s">
        <v>30</v>
      </c>
      <c r="AA689" s="289">
        <v>0.35802499999999998</v>
      </c>
      <c r="AB689" s="81" t="str">
        <f t="shared" si="120"/>
        <v>Acs-asp</v>
      </c>
    </row>
    <row r="690" spans="1:28" x14ac:dyDescent="0.3">
      <c r="A690" s="15" t="s">
        <v>106</v>
      </c>
      <c r="B690" s="265" t="s">
        <v>262</v>
      </c>
      <c r="C690" s="47">
        <v>-0.173846809930471</v>
      </c>
      <c r="D690" s="47">
        <v>-7.0262521349868504E-2</v>
      </c>
      <c r="E690" s="47">
        <v>-0.32788115541095098</v>
      </c>
      <c r="F690" s="47">
        <v>8.0870337407820403E-3</v>
      </c>
      <c r="G690" s="47">
        <v>0</v>
      </c>
      <c r="H690" s="287">
        <f t="shared" si="110"/>
        <v>0</v>
      </c>
      <c r="I690" s="4" t="b">
        <f t="shared" si="111"/>
        <v>0</v>
      </c>
      <c r="J690" s="4" t="b">
        <f t="shared" si="112"/>
        <v>0</v>
      </c>
      <c r="K690" s="26">
        <f t="shared" si="113"/>
        <v>0</v>
      </c>
      <c r="L690" s="4">
        <f t="shared" si="114"/>
        <v>0</v>
      </c>
      <c r="M690" s="26" t="str">
        <f t="shared" si="115"/>
        <v/>
      </c>
      <c r="N690" s="288">
        <v>0</v>
      </c>
      <c r="O690" s="4">
        <v>0</v>
      </c>
      <c r="P690" s="75">
        <f t="shared" si="116"/>
        <v>0</v>
      </c>
      <c r="Q690" s="75">
        <f t="shared" si="117"/>
        <v>0</v>
      </c>
      <c r="R690" s="75">
        <f t="shared" si="118"/>
        <v>0</v>
      </c>
      <c r="S690" s="4">
        <v>0</v>
      </c>
      <c r="T690" s="4">
        <v>0</v>
      </c>
      <c r="U690" s="4">
        <f t="shared" si="119"/>
        <v>0</v>
      </c>
      <c r="V690" s="4">
        <v>0</v>
      </c>
      <c r="W690" s="49">
        <v>0</v>
      </c>
      <c r="X690" s="4">
        <v>3</v>
      </c>
      <c r="Y690" s="118" t="s">
        <v>19</v>
      </c>
      <c r="Z690" s="118" t="s">
        <v>30</v>
      </c>
      <c r="AA690" s="289">
        <v>0.55115499999999995</v>
      </c>
      <c r="AB690" s="81" t="str">
        <f t="shared" si="120"/>
        <v>Acs-dtmp</v>
      </c>
    </row>
    <row r="691" spans="1:28" x14ac:dyDescent="0.3">
      <c r="A691" s="15" t="s">
        <v>106</v>
      </c>
      <c r="B691" s="265" t="s">
        <v>187</v>
      </c>
      <c r="C691" s="47">
        <v>-6.9881569180838501E-2</v>
      </c>
      <c r="D691" s="47">
        <v>-0.111568762783797</v>
      </c>
      <c r="E691" s="47">
        <v>-0.42669523328183201</v>
      </c>
      <c r="F691" s="47">
        <v>0.25724410014904903</v>
      </c>
      <c r="G691" s="47">
        <v>0</v>
      </c>
      <c r="H691" s="287">
        <f t="shared" si="110"/>
        <v>0</v>
      </c>
      <c r="I691" s="4" t="b">
        <f t="shared" si="111"/>
        <v>0</v>
      </c>
      <c r="J691" s="4" t="b">
        <f t="shared" si="112"/>
        <v>0</v>
      </c>
      <c r="K691" s="26">
        <f t="shared" si="113"/>
        <v>0</v>
      </c>
      <c r="L691" s="4">
        <f t="shared" si="114"/>
        <v>0</v>
      </c>
      <c r="M691" s="26" t="str">
        <f t="shared" si="115"/>
        <v/>
      </c>
      <c r="N691" s="288">
        <v>0</v>
      </c>
      <c r="O691" s="4">
        <v>0</v>
      </c>
      <c r="P691" s="75">
        <f t="shared" si="116"/>
        <v>0</v>
      </c>
      <c r="Q691" s="75">
        <f t="shared" si="117"/>
        <v>0</v>
      </c>
      <c r="R691" s="75">
        <f t="shared" si="118"/>
        <v>0</v>
      </c>
      <c r="S691" s="4">
        <v>0</v>
      </c>
      <c r="T691" s="4">
        <v>0</v>
      </c>
      <c r="U691" s="4">
        <f t="shared" si="119"/>
        <v>0</v>
      </c>
      <c r="V691" s="4">
        <v>0</v>
      </c>
      <c r="W691" s="49">
        <v>0</v>
      </c>
      <c r="X691" s="4">
        <v>3</v>
      </c>
      <c r="Y691" s="118" t="s">
        <v>19</v>
      </c>
      <c r="Z691" s="118" t="s">
        <v>30</v>
      </c>
      <c r="AA691" s="289">
        <v>0.25</v>
      </c>
      <c r="AB691" s="81" t="str">
        <f t="shared" si="120"/>
        <v>Acs-fum</v>
      </c>
    </row>
    <row r="692" spans="1:28" x14ac:dyDescent="0.3">
      <c r="A692" s="15" t="s">
        <v>106</v>
      </c>
      <c r="B692" s="265" t="s">
        <v>157</v>
      </c>
      <c r="C692" s="47">
        <v>-8.3715624602413705E-2</v>
      </c>
      <c r="D692" s="47">
        <v>-5.55854525231647E-2</v>
      </c>
      <c r="E692" s="47">
        <v>-0.18852658784440299</v>
      </c>
      <c r="F692" s="47">
        <v>2.7787854093213001E-2</v>
      </c>
      <c r="G692" s="47">
        <v>0</v>
      </c>
      <c r="H692" s="287">
        <f t="shared" si="110"/>
        <v>0</v>
      </c>
      <c r="I692" s="4" t="b">
        <f t="shared" si="111"/>
        <v>0</v>
      </c>
      <c r="J692" s="4" t="b">
        <f t="shared" si="112"/>
        <v>0</v>
      </c>
      <c r="K692" s="26">
        <f t="shared" si="113"/>
        <v>0</v>
      </c>
      <c r="L692" s="4">
        <f t="shared" si="114"/>
        <v>0</v>
      </c>
      <c r="M692" s="26" t="str">
        <f t="shared" si="115"/>
        <v/>
      </c>
      <c r="N692" s="288">
        <v>0</v>
      </c>
      <c r="O692" s="4">
        <v>0</v>
      </c>
      <c r="P692" s="75">
        <f t="shared" si="116"/>
        <v>0</v>
      </c>
      <c r="Q692" s="75">
        <f t="shared" si="117"/>
        <v>0</v>
      </c>
      <c r="R692" s="75">
        <f t="shared" si="118"/>
        <v>0</v>
      </c>
      <c r="S692" s="4">
        <v>0</v>
      </c>
      <c r="T692" s="4">
        <v>0</v>
      </c>
      <c r="U692" s="4">
        <f t="shared" si="119"/>
        <v>0</v>
      </c>
      <c r="V692" s="4">
        <v>0</v>
      </c>
      <c r="W692" s="49">
        <v>0</v>
      </c>
      <c r="X692" s="4">
        <v>3</v>
      </c>
      <c r="Y692" s="118" t="s">
        <v>19</v>
      </c>
      <c r="Z692" s="118" t="s">
        <v>30</v>
      </c>
      <c r="AA692" s="289">
        <v>0.41379300000000002</v>
      </c>
      <c r="AB692" s="81" t="str">
        <f t="shared" si="120"/>
        <v>Acs-g6p</v>
      </c>
    </row>
    <row r="693" spans="1:28" x14ac:dyDescent="0.3">
      <c r="A693" s="15" t="s">
        <v>106</v>
      </c>
      <c r="B693" s="265" t="s">
        <v>225</v>
      </c>
      <c r="C693" s="47">
        <v>3.0992677154866401E-2</v>
      </c>
      <c r="D693" s="47">
        <v>2.0401569732419501E-2</v>
      </c>
      <c r="E693" s="47">
        <v>-0.204837540175693</v>
      </c>
      <c r="F693" s="47">
        <v>0.32343666685850597</v>
      </c>
      <c r="G693" s="47">
        <v>0</v>
      </c>
      <c r="H693" s="287">
        <f t="shared" si="110"/>
        <v>0</v>
      </c>
      <c r="I693" s="4" t="b">
        <f t="shared" si="111"/>
        <v>0</v>
      </c>
      <c r="J693" s="4" t="b">
        <f t="shared" si="112"/>
        <v>0</v>
      </c>
      <c r="K693" s="26">
        <f t="shared" si="113"/>
        <v>0</v>
      </c>
      <c r="L693" s="4">
        <f t="shared" si="114"/>
        <v>0</v>
      </c>
      <c r="M693" s="26" t="str">
        <f t="shared" si="115"/>
        <v/>
      </c>
      <c r="N693" s="288">
        <v>0</v>
      </c>
      <c r="O693" s="4">
        <v>0</v>
      </c>
      <c r="P693" s="75">
        <f t="shared" si="116"/>
        <v>0</v>
      </c>
      <c r="Q693" s="75">
        <f t="shared" si="117"/>
        <v>0</v>
      </c>
      <c r="R693" s="75">
        <f t="shared" si="118"/>
        <v>0</v>
      </c>
      <c r="S693" s="4">
        <v>0</v>
      </c>
      <c r="T693" s="4">
        <v>0</v>
      </c>
      <c r="U693" s="4">
        <f t="shared" si="119"/>
        <v>0</v>
      </c>
      <c r="V693" s="4">
        <v>0</v>
      </c>
      <c r="W693" s="49">
        <v>0</v>
      </c>
      <c r="X693" s="4">
        <v>3</v>
      </c>
      <c r="Y693" s="118" t="s">
        <v>19</v>
      </c>
      <c r="Z693" s="118" t="s">
        <v>30</v>
      </c>
      <c r="AA693" s="289">
        <v>0.41379300000000002</v>
      </c>
      <c r="AB693" s="81" t="str">
        <f t="shared" si="120"/>
        <v>Acs-glca-6p</v>
      </c>
    </row>
    <row r="694" spans="1:28" x14ac:dyDescent="0.3">
      <c r="A694" s="15" t="s">
        <v>106</v>
      </c>
      <c r="B694" s="265" t="s">
        <v>245</v>
      </c>
      <c r="C694" s="47">
        <v>-6.3372724648650902E-2</v>
      </c>
      <c r="D694" s="47">
        <v>-0.32812828450474701</v>
      </c>
      <c r="E694" s="47">
        <v>-0.55177023597235797</v>
      </c>
      <c r="F694" s="47">
        <v>0.68113728263566897</v>
      </c>
      <c r="G694" s="47">
        <v>0</v>
      </c>
      <c r="H694" s="287">
        <f t="shared" si="110"/>
        <v>0</v>
      </c>
      <c r="I694" s="4" t="b">
        <f t="shared" si="111"/>
        <v>0</v>
      </c>
      <c r="J694" s="4" t="b">
        <f t="shared" si="112"/>
        <v>0</v>
      </c>
      <c r="K694" s="26">
        <f t="shared" si="113"/>
        <v>0</v>
      </c>
      <c r="L694" s="4">
        <f t="shared" si="114"/>
        <v>0</v>
      </c>
      <c r="M694" s="26" t="str">
        <f t="shared" si="115"/>
        <v/>
      </c>
      <c r="N694" s="288">
        <v>0</v>
      </c>
      <c r="O694" s="4">
        <v>0</v>
      </c>
      <c r="P694" s="75">
        <f t="shared" si="116"/>
        <v>0</v>
      </c>
      <c r="Q694" s="75">
        <f t="shared" si="117"/>
        <v>0</v>
      </c>
      <c r="R694" s="75">
        <f t="shared" si="118"/>
        <v>0</v>
      </c>
      <c r="S694" s="4">
        <v>0</v>
      </c>
      <c r="T694" s="4">
        <v>0</v>
      </c>
      <c r="U694" s="4">
        <f t="shared" si="119"/>
        <v>0</v>
      </c>
      <c r="V694" s="4">
        <v>0</v>
      </c>
      <c r="W694" s="49">
        <v>0</v>
      </c>
      <c r="X694" s="4">
        <v>3</v>
      </c>
      <c r="Y694" s="118" t="s">
        <v>19</v>
      </c>
      <c r="Z694" s="118" t="s">
        <v>30</v>
      </c>
      <c r="AA694" s="289">
        <v>8.2725000000000007E-2</v>
      </c>
      <c r="AB694" s="81" t="str">
        <f t="shared" si="120"/>
        <v>Acs-gluth-o</v>
      </c>
    </row>
    <row r="695" spans="1:28" x14ac:dyDescent="0.3">
      <c r="A695" s="15" t="s">
        <v>106</v>
      </c>
      <c r="B695" s="265" t="s">
        <v>233</v>
      </c>
      <c r="C695" s="47">
        <v>-0.122309624293579</v>
      </c>
      <c r="D695" s="47">
        <v>-0.18389910693901901</v>
      </c>
      <c r="E695" s="47">
        <v>-0.19081023412381501</v>
      </c>
      <c r="F695" s="47">
        <v>3.1206982950581202E-2</v>
      </c>
      <c r="G695" s="47">
        <v>0</v>
      </c>
      <c r="H695" s="287">
        <f t="shared" si="110"/>
        <v>0</v>
      </c>
      <c r="I695" s="4" t="b">
        <f t="shared" si="111"/>
        <v>0</v>
      </c>
      <c r="J695" s="4" t="b">
        <f t="shared" si="112"/>
        <v>0</v>
      </c>
      <c r="K695" s="26">
        <f t="shared" si="113"/>
        <v>0</v>
      </c>
      <c r="L695" s="4">
        <f t="shared" si="114"/>
        <v>0</v>
      </c>
      <c r="M695" s="26" t="str">
        <f t="shared" si="115"/>
        <v/>
      </c>
      <c r="N695" s="288">
        <v>0</v>
      </c>
      <c r="O695" s="4">
        <v>0</v>
      </c>
      <c r="P695" s="75">
        <f t="shared" si="116"/>
        <v>0</v>
      </c>
      <c r="Q695" s="75">
        <f t="shared" si="117"/>
        <v>0</v>
      </c>
      <c r="R695" s="75">
        <f t="shared" si="118"/>
        <v>0</v>
      </c>
      <c r="S695" s="4">
        <v>0</v>
      </c>
      <c r="T695" s="4">
        <v>0</v>
      </c>
      <c r="U695" s="4">
        <f t="shared" si="119"/>
        <v>0</v>
      </c>
      <c r="V695" s="4">
        <v>0</v>
      </c>
      <c r="W695" s="49">
        <v>0</v>
      </c>
      <c r="X695" s="4">
        <v>3</v>
      </c>
      <c r="Y695" s="118" t="s">
        <v>19</v>
      </c>
      <c r="Z695" s="118" t="s">
        <v>30</v>
      </c>
      <c r="AA695" s="289">
        <v>0.70731699999999997</v>
      </c>
      <c r="AB695" s="81" t="str">
        <f t="shared" si="120"/>
        <v>Acs-gly</v>
      </c>
    </row>
    <row r="696" spans="1:28" x14ac:dyDescent="0.3">
      <c r="A696" s="15" t="s">
        <v>106</v>
      </c>
      <c r="B696" s="265" t="s">
        <v>195</v>
      </c>
      <c r="C696" s="47">
        <v>-0.20489176077218099</v>
      </c>
      <c r="D696" s="47">
        <v>-0.101284954897782</v>
      </c>
      <c r="E696" s="47">
        <v>-0.55499679219623099</v>
      </c>
      <c r="F696" s="47">
        <v>1.8026997974354399E-2</v>
      </c>
      <c r="G696" s="47">
        <v>0</v>
      </c>
      <c r="H696" s="287">
        <f t="shared" si="110"/>
        <v>0</v>
      </c>
      <c r="I696" s="4" t="b">
        <f t="shared" si="111"/>
        <v>0</v>
      </c>
      <c r="J696" s="4" t="b">
        <f t="shared" si="112"/>
        <v>0</v>
      </c>
      <c r="K696" s="26">
        <f t="shared" si="113"/>
        <v>0</v>
      </c>
      <c r="L696" s="4">
        <f t="shared" si="114"/>
        <v>0</v>
      </c>
      <c r="M696" s="26" t="str">
        <f t="shared" si="115"/>
        <v/>
      </c>
      <c r="N696" s="288">
        <v>0</v>
      </c>
      <c r="O696" s="4">
        <v>0</v>
      </c>
      <c r="P696" s="75">
        <f t="shared" si="116"/>
        <v>0</v>
      </c>
      <c r="Q696" s="75">
        <f t="shared" si="117"/>
        <v>0</v>
      </c>
      <c r="R696" s="75">
        <f t="shared" si="118"/>
        <v>0</v>
      </c>
      <c r="S696" s="4">
        <v>0</v>
      </c>
      <c r="T696" s="4">
        <v>0</v>
      </c>
      <c r="U696" s="4">
        <f t="shared" si="119"/>
        <v>0</v>
      </c>
      <c r="V696" s="4">
        <v>0</v>
      </c>
      <c r="W696" s="49">
        <v>0</v>
      </c>
      <c r="X696" s="4">
        <v>3</v>
      </c>
      <c r="Y696" s="118" t="s">
        <v>19</v>
      </c>
      <c r="Z696" s="118" t="s">
        <v>30</v>
      </c>
      <c r="AA696" s="289">
        <v>0.875</v>
      </c>
      <c r="AB696" s="81" t="str">
        <f t="shared" si="120"/>
        <v>Acs-gmp</v>
      </c>
    </row>
    <row r="697" spans="1:28" x14ac:dyDescent="0.3">
      <c r="A697" s="15" t="s">
        <v>106</v>
      </c>
      <c r="B697" s="265" t="s">
        <v>293</v>
      </c>
      <c r="C697" s="47">
        <v>-1.5016430191688799E-2</v>
      </c>
      <c r="D697" s="47">
        <v>-2.4432080079913699E-2</v>
      </c>
      <c r="E697" s="47">
        <v>-0.101820030934344</v>
      </c>
      <c r="F697" s="47">
        <v>8.0162010445120502E-2</v>
      </c>
      <c r="G697" s="47">
        <v>0</v>
      </c>
      <c r="H697" s="287">
        <f t="shared" si="110"/>
        <v>0</v>
      </c>
      <c r="I697" s="4" t="b">
        <f t="shared" si="111"/>
        <v>0</v>
      </c>
      <c r="J697" s="4" t="b">
        <f t="shared" si="112"/>
        <v>0</v>
      </c>
      <c r="K697" s="26">
        <f t="shared" si="113"/>
        <v>0</v>
      </c>
      <c r="L697" s="4">
        <f t="shared" si="114"/>
        <v>0</v>
      </c>
      <c r="M697" s="26" t="str">
        <f t="shared" si="115"/>
        <v/>
      </c>
      <c r="N697" s="288">
        <v>0</v>
      </c>
      <c r="O697" s="4">
        <v>0</v>
      </c>
      <c r="P697" s="75">
        <f t="shared" si="116"/>
        <v>0</v>
      </c>
      <c r="Q697" s="75">
        <f t="shared" si="117"/>
        <v>0</v>
      </c>
      <c r="R697" s="75">
        <f t="shared" si="118"/>
        <v>0</v>
      </c>
      <c r="S697" s="4">
        <v>0</v>
      </c>
      <c r="T697" s="4">
        <v>0</v>
      </c>
      <c r="U697" s="4">
        <f t="shared" si="119"/>
        <v>0</v>
      </c>
      <c r="V697" s="4">
        <v>0</v>
      </c>
      <c r="W697" s="49">
        <v>0</v>
      </c>
      <c r="X697" s="4">
        <v>3</v>
      </c>
      <c r="Y697" s="118" t="s">
        <v>19</v>
      </c>
      <c r="Z697" s="118" t="s">
        <v>30</v>
      </c>
      <c r="AA697" s="289">
        <v>0.40845100000000001</v>
      </c>
      <c r="AB697" s="81" t="str">
        <f t="shared" si="120"/>
        <v>Acs-hser</v>
      </c>
    </row>
    <row r="698" spans="1:28" x14ac:dyDescent="0.3">
      <c r="A698" s="15" t="s">
        <v>106</v>
      </c>
      <c r="B698" s="265" t="s">
        <v>291</v>
      </c>
      <c r="C698" s="47">
        <v>-6.9154650068153897E-2</v>
      </c>
      <c r="D698" s="47">
        <v>-7.7599623675823903E-2</v>
      </c>
      <c r="E698" s="47">
        <v>-0.144960149368518</v>
      </c>
      <c r="F698" s="47">
        <v>9.1130636919989501E-4</v>
      </c>
      <c r="G698" s="47">
        <v>0</v>
      </c>
      <c r="H698" s="287">
        <f t="shared" si="110"/>
        <v>0</v>
      </c>
      <c r="I698" s="4" t="b">
        <f t="shared" si="111"/>
        <v>0</v>
      </c>
      <c r="J698" s="4" t="b">
        <f t="shared" si="112"/>
        <v>0</v>
      </c>
      <c r="K698" s="26">
        <f t="shared" si="113"/>
        <v>0</v>
      </c>
      <c r="L698" s="4">
        <f t="shared" si="114"/>
        <v>0</v>
      </c>
      <c r="M698" s="26" t="str">
        <f t="shared" si="115"/>
        <v/>
      </c>
      <c r="N698" s="288">
        <v>0</v>
      </c>
      <c r="O698" s="4">
        <v>0</v>
      </c>
      <c r="P698" s="75">
        <f t="shared" si="116"/>
        <v>0</v>
      </c>
      <c r="Q698" s="75">
        <f t="shared" si="117"/>
        <v>0</v>
      </c>
      <c r="R698" s="75">
        <f t="shared" si="118"/>
        <v>0</v>
      </c>
      <c r="S698" s="4">
        <v>0</v>
      </c>
      <c r="T698" s="4">
        <v>0</v>
      </c>
      <c r="U698" s="4">
        <f t="shared" si="119"/>
        <v>0</v>
      </c>
      <c r="V698" s="4">
        <v>0</v>
      </c>
      <c r="W698" s="49">
        <v>0</v>
      </c>
      <c r="X698" s="4">
        <v>3</v>
      </c>
      <c r="Y698" s="118" t="s">
        <v>19</v>
      </c>
      <c r="Z698" s="118" t="s">
        <v>30</v>
      </c>
      <c r="AA698" s="289">
        <v>0.35802499999999998</v>
      </c>
      <c r="AB698" s="81" t="str">
        <f t="shared" si="120"/>
        <v>Acs-leu</v>
      </c>
    </row>
    <row r="699" spans="1:28" x14ac:dyDescent="0.3">
      <c r="A699" s="15" t="s">
        <v>106</v>
      </c>
      <c r="B699" s="265" t="s">
        <v>237</v>
      </c>
      <c r="C699" s="47">
        <v>-4.0603659794317397E-2</v>
      </c>
      <c r="D699" s="47">
        <v>-4.4603352883168697E-2</v>
      </c>
      <c r="E699" s="47">
        <v>-8.3982188062004401E-2</v>
      </c>
      <c r="F699" s="47">
        <v>6.3265728695361999E-3</v>
      </c>
      <c r="G699" s="47">
        <v>0</v>
      </c>
      <c r="H699" s="287">
        <f t="shared" si="110"/>
        <v>0</v>
      </c>
      <c r="I699" s="4" t="b">
        <f t="shared" si="111"/>
        <v>0</v>
      </c>
      <c r="J699" s="4" t="b">
        <f t="shared" si="112"/>
        <v>0</v>
      </c>
      <c r="K699" s="26">
        <f t="shared" si="113"/>
        <v>0</v>
      </c>
      <c r="L699" s="4">
        <f t="shared" si="114"/>
        <v>0</v>
      </c>
      <c r="M699" s="26" t="str">
        <f t="shared" si="115"/>
        <v/>
      </c>
      <c r="N699" s="288">
        <v>0</v>
      </c>
      <c r="O699" s="4">
        <v>0</v>
      </c>
      <c r="P699" s="75">
        <f t="shared" si="116"/>
        <v>0</v>
      </c>
      <c r="Q699" s="75">
        <f t="shared" si="117"/>
        <v>0</v>
      </c>
      <c r="R699" s="75">
        <f t="shared" si="118"/>
        <v>0</v>
      </c>
      <c r="S699" s="4">
        <v>0</v>
      </c>
      <c r="T699" s="4">
        <v>0</v>
      </c>
      <c r="U699" s="4">
        <f t="shared" si="119"/>
        <v>0</v>
      </c>
      <c r="V699" s="4">
        <v>0</v>
      </c>
      <c r="W699" s="49">
        <v>0</v>
      </c>
      <c r="X699" s="4">
        <v>3</v>
      </c>
      <c r="Y699" s="118" t="s">
        <v>19</v>
      </c>
      <c r="Z699" s="118" t="s">
        <v>30</v>
      </c>
      <c r="AA699" s="289">
        <v>0.35802499999999998</v>
      </c>
      <c r="AB699" s="81" t="str">
        <f t="shared" si="120"/>
        <v>Acs-met</v>
      </c>
    </row>
    <row r="700" spans="1:28" x14ac:dyDescent="0.3">
      <c r="A700" s="15" t="s">
        <v>106</v>
      </c>
      <c r="B700" s="265" t="s">
        <v>299</v>
      </c>
      <c r="C700" s="47">
        <v>3.0072779518986899E-2</v>
      </c>
      <c r="D700" s="47">
        <v>9.2299625498378599E-2</v>
      </c>
      <c r="E700" s="47">
        <v>-0.15151593308821601</v>
      </c>
      <c r="F700" s="47">
        <v>0.14261143256765599</v>
      </c>
      <c r="G700" s="47">
        <v>0</v>
      </c>
      <c r="H700" s="287">
        <f t="shared" si="110"/>
        <v>0</v>
      </c>
      <c r="I700" s="4" t="b">
        <f t="shared" si="111"/>
        <v>0</v>
      </c>
      <c r="J700" s="4" t="b">
        <f t="shared" si="112"/>
        <v>0</v>
      </c>
      <c r="K700" s="26">
        <f t="shared" si="113"/>
        <v>0</v>
      </c>
      <c r="L700" s="4">
        <f t="shared" si="114"/>
        <v>0</v>
      </c>
      <c r="M700" s="26" t="str">
        <f t="shared" si="115"/>
        <v/>
      </c>
      <c r="N700" s="288">
        <v>0</v>
      </c>
      <c r="O700" s="4">
        <v>0</v>
      </c>
      <c r="P700" s="75">
        <f t="shared" si="116"/>
        <v>0</v>
      </c>
      <c r="Q700" s="75">
        <f t="shared" si="117"/>
        <v>0</v>
      </c>
      <c r="R700" s="75">
        <f t="shared" si="118"/>
        <v>0</v>
      </c>
      <c r="S700" s="4">
        <v>0</v>
      </c>
      <c r="T700" s="4">
        <v>0</v>
      </c>
      <c r="U700" s="4">
        <f t="shared" si="119"/>
        <v>0</v>
      </c>
      <c r="V700" s="4">
        <v>0</v>
      </c>
      <c r="W700" s="49">
        <v>0</v>
      </c>
      <c r="X700" s="4">
        <v>3</v>
      </c>
      <c r="Y700" s="118" t="s">
        <v>19</v>
      </c>
      <c r="Z700" s="118" t="s">
        <v>30</v>
      </c>
      <c r="AA700" s="289">
        <v>0.35802499999999998</v>
      </c>
      <c r="AB700" s="81" t="str">
        <f t="shared" si="120"/>
        <v>Acs-orni</v>
      </c>
    </row>
    <row r="701" spans="1:28" x14ac:dyDescent="0.3">
      <c r="A701" s="15" t="s">
        <v>106</v>
      </c>
      <c r="B701" s="265" t="s">
        <v>229</v>
      </c>
      <c r="C701" s="47">
        <v>-0.103978811539453</v>
      </c>
      <c r="D701" s="47">
        <v>-1.7408247548332399E-2</v>
      </c>
      <c r="E701" s="47">
        <v>-0.481471931477291</v>
      </c>
      <c r="F701" s="47">
        <v>0.172494159405535</v>
      </c>
      <c r="G701" s="47">
        <v>0</v>
      </c>
      <c r="H701" s="287">
        <f t="shared" si="110"/>
        <v>0</v>
      </c>
      <c r="I701" s="4" t="b">
        <f t="shared" si="111"/>
        <v>0</v>
      </c>
      <c r="J701" s="4" t="b">
        <f t="shared" si="112"/>
        <v>0</v>
      </c>
      <c r="K701" s="26">
        <f t="shared" si="113"/>
        <v>0</v>
      </c>
      <c r="L701" s="4">
        <f t="shared" si="114"/>
        <v>0</v>
      </c>
      <c r="M701" s="26" t="str">
        <f t="shared" si="115"/>
        <v/>
      </c>
      <c r="N701" s="288">
        <v>0</v>
      </c>
      <c r="O701" s="4">
        <v>0</v>
      </c>
      <c r="P701" s="75">
        <f t="shared" si="116"/>
        <v>0</v>
      </c>
      <c r="Q701" s="75">
        <f t="shared" si="117"/>
        <v>0</v>
      </c>
      <c r="R701" s="75">
        <f t="shared" si="118"/>
        <v>0</v>
      </c>
      <c r="S701" s="4">
        <v>0</v>
      </c>
      <c r="T701" s="4">
        <v>0</v>
      </c>
      <c r="U701" s="4">
        <f t="shared" si="119"/>
        <v>0</v>
      </c>
      <c r="V701" s="4">
        <v>0</v>
      </c>
      <c r="W701" s="49">
        <v>0</v>
      </c>
      <c r="X701" s="4">
        <v>3</v>
      </c>
      <c r="Y701" s="118" t="s">
        <v>19</v>
      </c>
      <c r="Z701" s="118" t="s">
        <v>30</v>
      </c>
      <c r="AA701" s="289">
        <v>0.205674</v>
      </c>
      <c r="AB701" s="81" t="str">
        <f t="shared" si="120"/>
        <v>Acs-panto</v>
      </c>
    </row>
    <row r="702" spans="1:28" x14ac:dyDescent="0.3">
      <c r="A702" s="15" t="s">
        <v>106</v>
      </c>
      <c r="B702" s="265" t="s">
        <v>84</v>
      </c>
      <c r="C702" s="47">
        <v>2.2883438423699699E-2</v>
      </c>
      <c r="D702" s="47">
        <v>4.7118655966139497E-2</v>
      </c>
      <c r="E702" s="47">
        <v>-2.4308955554735601E-2</v>
      </c>
      <c r="F702" s="47">
        <v>0.108935596969961</v>
      </c>
      <c r="G702" s="47">
        <v>0</v>
      </c>
      <c r="H702" s="287">
        <f t="shared" si="110"/>
        <v>0</v>
      </c>
      <c r="I702" s="4" t="b">
        <f t="shared" si="111"/>
        <v>0</v>
      </c>
      <c r="J702" s="4" t="b">
        <f t="shared" si="112"/>
        <v>0</v>
      </c>
      <c r="K702" s="26">
        <f t="shared" si="113"/>
        <v>0</v>
      </c>
      <c r="L702" s="4">
        <f t="shared" si="114"/>
        <v>0</v>
      </c>
      <c r="M702" s="26" t="str">
        <f t="shared" si="115"/>
        <v/>
      </c>
      <c r="N702" s="288">
        <v>0</v>
      </c>
      <c r="O702" s="4">
        <v>0</v>
      </c>
      <c r="P702" s="75">
        <f t="shared" si="116"/>
        <v>0</v>
      </c>
      <c r="Q702" s="75">
        <f t="shared" si="117"/>
        <v>0</v>
      </c>
      <c r="R702" s="75">
        <f t="shared" si="118"/>
        <v>0</v>
      </c>
      <c r="S702" s="4">
        <v>0</v>
      </c>
      <c r="T702" s="4">
        <v>0</v>
      </c>
      <c r="U702" s="4">
        <f t="shared" si="119"/>
        <v>0</v>
      </c>
      <c r="V702" s="4">
        <v>0</v>
      </c>
      <c r="W702" s="49">
        <v>0</v>
      </c>
      <c r="X702" s="4">
        <v>3</v>
      </c>
      <c r="Y702" s="118" t="s">
        <v>19</v>
      </c>
      <c r="Z702" s="118" t="s">
        <v>30</v>
      </c>
      <c r="AA702" s="289">
        <v>0.2</v>
      </c>
      <c r="AB702" s="81" t="str">
        <f t="shared" si="120"/>
        <v>Acs-pep</v>
      </c>
    </row>
    <row r="703" spans="1:28" x14ac:dyDescent="0.3">
      <c r="A703" s="15" t="s">
        <v>106</v>
      </c>
      <c r="B703" s="265" t="s">
        <v>289</v>
      </c>
      <c r="C703" s="47">
        <v>7.4052696963491399E-2</v>
      </c>
      <c r="D703" s="47">
        <v>0.129001001049002</v>
      </c>
      <c r="E703" s="47">
        <v>-7.2803957074174905E-2</v>
      </c>
      <c r="F703" s="47">
        <v>0.15071648220471101</v>
      </c>
      <c r="G703" s="47">
        <v>0</v>
      </c>
      <c r="H703" s="287">
        <f t="shared" si="110"/>
        <v>0</v>
      </c>
      <c r="I703" s="4" t="b">
        <f t="shared" si="111"/>
        <v>0</v>
      </c>
      <c r="J703" s="4" t="b">
        <f t="shared" si="112"/>
        <v>0</v>
      </c>
      <c r="K703" s="26">
        <f t="shared" si="113"/>
        <v>0</v>
      </c>
      <c r="L703" s="4">
        <f t="shared" si="114"/>
        <v>0</v>
      </c>
      <c r="M703" s="26" t="str">
        <f t="shared" si="115"/>
        <v/>
      </c>
      <c r="N703" s="288">
        <v>0</v>
      </c>
      <c r="O703" s="4">
        <v>0</v>
      </c>
      <c r="P703" s="75">
        <f t="shared" si="116"/>
        <v>0</v>
      </c>
      <c r="Q703" s="75">
        <f t="shared" si="117"/>
        <v>0</v>
      </c>
      <c r="R703" s="75">
        <f t="shared" si="118"/>
        <v>0</v>
      </c>
      <c r="S703" s="4">
        <v>0</v>
      </c>
      <c r="T703" s="4">
        <v>0</v>
      </c>
      <c r="U703" s="4">
        <f t="shared" si="119"/>
        <v>0</v>
      </c>
      <c r="V703" s="4">
        <v>0</v>
      </c>
      <c r="W703" s="49">
        <v>0</v>
      </c>
      <c r="X703" s="4">
        <v>3</v>
      </c>
      <c r="Y703" s="118" t="s">
        <v>19</v>
      </c>
      <c r="Z703" s="118" t="s">
        <v>30</v>
      </c>
      <c r="AA703" s="289">
        <v>0.23966899999999999</v>
      </c>
      <c r="AB703" s="81" t="str">
        <f t="shared" si="120"/>
        <v>Acs-phe</v>
      </c>
    </row>
    <row r="704" spans="1:28" x14ac:dyDescent="0.3">
      <c r="A704" s="15" t="s">
        <v>106</v>
      </c>
      <c r="B704" s="265" t="s">
        <v>235</v>
      </c>
      <c r="C704" s="47">
        <v>-3.3404323549154603E-2</v>
      </c>
      <c r="D704" s="47">
        <v>-2.6266341142444801E-2</v>
      </c>
      <c r="E704" s="47">
        <v>-0.12628886702230599</v>
      </c>
      <c r="F704" s="47">
        <v>8.5736024729830898E-2</v>
      </c>
      <c r="G704" s="47">
        <v>0</v>
      </c>
      <c r="H704" s="287">
        <f t="shared" si="110"/>
        <v>0</v>
      </c>
      <c r="I704" s="4" t="b">
        <f t="shared" si="111"/>
        <v>0</v>
      </c>
      <c r="J704" s="4" t="b">
        <f t="shared" si="112"/>
        <v>0</v>
      </c>
      <c r="K704" s="26">
        <f t="shared" si="113"/>
        <v>0</v>
      </c>
      <c r="L704" s="4">
        <f t="shared" si="114"/>
        <v>0</v>
      </c>
      <c r="M704" s="26" t="str">
        <f t="shared" si="115"/>
        <v/>
      </c>
      <c r="N704" s="288">
        <v>0</v>
      </c>
      <c r="O704" s="4">
        <v>0</v>
      </c>
      <c r="P704" s="75">
        <f t="shared" si="116"/>
        <v>0</v>
      </c>
      <c r="Q704" s="75">
        <f t="shared" si="117"/>
        <v>0</v>
      </c>
      <c r="R704" s="75">
        <f t="shared" si="118"/>
        <v>0</v>
      </c>
      <c r="S704" s="4">
        <v>0</v>
      </c>
      <c r="T704" s="4">
        <v>0</v>
      </c>
      <c r="U704" s="4">
        <f t="shared" si="119"/>
        <v>0</v>
      </c>
      <c r="V704" s="4">
        <v>0</v>
      </c>
      <c r="W704" s="49">
        <v>0</v>
      </c>
      <c r="X704" s="4">
        <v>3</v>
      </c>
      <c r="Y704" s="118" t="s">
        <v>19</v>
      </c>
      <c r="Z704" s="118" t="s">
        <v>30</v>
      </c>
      <c r="AA704" s="289">
        <v>0.47541</v>
      </c>
      <c r="AB704" s="81" t="str">
        <f t="shared" si="120"/>
        <v>Acs-ser</v>
      </c>
    </row>
    <row r="705" spans="1:28" x14ac:dyDescent="0.3">
      <c r="A705" s="15" t="s">
        <v>106</v>
      </c>
      <c r="B705" s="265" t="s">
        <v>297</v>
      </c>
      <c r="C705" s="47">
        <v>-0.101356149440595</v>
      </c>
      <c r="D705" s="47">
        <v>-4.1523959951196697E-2</v>
      </c>
      <c r="E705" s="47">
        <v>-0.28750340142769298</v>
      </c>
      <c r="F705" s="47">
        <v>3.6204808696588698E-3</v>
      </c>
      <c r="G705" s="47">
        <v>0</v>
      </c>
      <c r="H705" s="287">
        <f t="shared" si="110"/>
        <v>0</v>
      </c>
      <c r="I705" s="4" t="b">
        <f t="shared" si="111"/>
        <v>0</v>
      </c>
      <c r="J705" s="4" t="b">
        <f t="shared" si="112"/>
        <v>0</v>
      </c>
      <c r="K705" s="26">
        <f t="shared" si="113"/>
        <v>0</v>
      </c>
      <c r="L705" s="4">
        <f t="shared" si="114"/>
        <v>0</v>
      </c>
      <c r="M705" s="26" t="str">
        <f t="shared" si="115"/>
        <v/>
      </c>
      <c r="N705" s="288">
        <v>0</v>
      </c>
      <c r="O705" s="4">
        <v>0</v>
      </c>
      <c r="P705" s="75">
        <f t="shared" si="116"/>
        <v>0</v>
      </c>
      <c r="Q705" s="75">
        <f t="shared" si="117"/>
        <v>0</v>
      </c>
      <c r="R705" s="75">
        <f t="shared" si="118"/>
        <v>0</v>
      </c>
      <c r="S705" s="4">
        <v>0</v>
      </c>
      <c r="T705" s="4">
        <v>0</v>
      </c>
      <c r="U705" s="4">
        <f t="shared" si="119"/>
        <v>0</v>
      </c>
      <c r="V705" s="4">
        <v>0</v>
      </c>
      <c r="W705" s="49">
        <v>0</v>
      </c>
      <c r="X705" s="4">
        <v>3</v>
      </c>
      <c r="Y705" s="118" t="s">
        <v>19</v>
      </c>
      <c r="Z705" s="118" t="s">
        <v>30</v>
      </c>
      <c r="AA705" s="289">
        <v>0.18210899999999999</v>
      </c>
      <c r="AB705" s="81" t="str">
        <f t="shared" si="120"/>
        <v>Acs-shik</v>
      </c>
    </row>
    <row r="706" spans="1:28" x14ac:dyDescent="0.3">
      <c r="A706" s="15" t="s">
        <v>106</v>
      </c>
      <c r="B706" s="265" t="s">
        <v>396</v>
      </c>
      <c r="C706" s="47">
        <v>7.1490820753994294E-2</v>
      </c>
      <c r="D706" s="47">
        <v>0.106259051085501</v>
      </c>
      <c r="E706" s="47">
        <v>-4.8277368372657697E-2</v>
      </c>
      <c r="F706" s="47">
        <v>0.180428950325983</v>
      </c>
      <c r="G706" s="47">
        <v>0</v>
      </c>
      <c r="H706" s="287">
        <f t="shared" ref="H706:H769" si="121">ABS(G706)</f>
        <v>0</v>
      </c>
      <c r="I706" s="4" t="b">
        <f t="shared" ref="I706:I769" si="122">H706&gt;1.131</f>
        <v>0</v>
      </c>
      <c r="J706" s="4" t="b">
        <f t="shared" ref="J706:J769" si="123">H706&gt;(1.131/2)</f>
        <v>0</v>
      </c>
      <c r="K706" s="26">
        <f t="shared" ref="K706:K769" si="124">IF(AND(C706&lt;0,I706=TRUE),"inhibitor",IF(AND(C706&gt;0,I706=TRUE),"activator",))</f>
        <v>0</v>
      </c>
      <c r="L706" s="4">
        <f t="shared" ref="L706:L769" si="125">IF(AND(OR(K706="inhibitor",K706="activator"),H706&gt;2),"strong",)</f>
        <v>0</v>
      </c>
      <c r="M706" s="26" t="str">
        <f t="shared" ref="M706:M769" si="126">IF(AND(OR(K706="inhibitor",K706="activator"),AND(S706=0,T706=0,V706=0)),"novel",IF(OR(K706="inhibitor",K706="activator"),"known",""))</f>
        <v/>
      </c>
      <c r="N706" s="288">
        <v>0</v>
      </c>
      <c r="O706" s="4">
        <v>0</v>
      </c>
      <c r="P706" s="75">
        <f t="shared" ref="P706:P769" si="127">IF(OR(S706&lt;&gt;0,T706&lt;&gt;0,U706&lt;&gt;0),1,0)</f>
        <v>0</v>
      </c>
      <c r="Q706" s="75">
        <f t="shared" ref="Q706:Q769" si="128">IF(AND(S706&lt;&gt;0,T706=0),1,0)</f>
        <v>0</v>
      </c>
      <c r="R706" s="75">
        <f t="shared" ref="R706:R769" si="129">IF(AND(S706=0,T706&lt;&gt;0),1,0)</f>
        <v>0</v>
      </c>
      <c r="S706" s="4">
        <v>0</v>
      </c>
      <c r="T706" s="4">
        <v>0</v>
      </c>
      <c r="U706" s="4">
        <f t="shared" ref="U706:U769" si="130">IF(AND(S706&lt;&gt;0,T706&lt;&gt;0),1,0)</f>
        <v>0</v>
      </c>
      <c r="V706" s="4">
        <v>0</v>
      </c>
      <c r="W706" s="49">
        <v>0</v>
      </c>
      <c r="X706" s="4">
        <v>3</v>
      </c>
      <c r="Y706" s="118" t="s">
        <v>19</v>
      </c>
      <c r="Z706" s="118" t="s">
        <v>30</v>
      </c>
      <c r="AA706" s="289">
        <v>3.5088000000000001E-2</v>
      </c>
      <c r="AB706" s="81" t="str">
        <f t="shared" si="120"/>
        <v>Acs-spermi</v>
      </c>
    </row>
    <row r="707" spans="1:28" x14ac:dyDescent="0.3">
      <c r="A707" s="15" t="s">
        <v>10</v>
      </c>
      <c r="B707" s="265" t="s">
        <v>105</v>
      </c>
      <c r="C707" s="47">
        <v>6.4683800233096195E-2</v>
      </c>
      <c r="D707" s="47">
        <v>5.88209583616323E-2</v>
      </c>
      <c r="E707" s="47">
        <v>-3.09954788309269E-2</v>
      </c>
      <c r="F707" s="47">
        <v>0.15319127010487199</v>
      </c>
      <c r="G707" s="47">
        <v>0</v>
      </c>
      <c r="H707" s="287">
        <f t="shared" si="121"/>
        <v>0</v>
      </c>
      <c r="I707" s="4" t="b">
        <f t="shared" si="122"/>
        <v>0</v>
      </c>
      <c r="J707" s="4" t="b">
        <f t="shared" si="123"/>
        <v>0</v>
      </c>
      <c r="K707" s="26">
        <f t="shared" si="124"/>
        <v>0</v>
      </c>
      <c r="L707" s="4">
        <f t="shared" si="125"/>
        <v>0</v>
      </c>
      <c r="M707" s="26" t="str">
        <f t="shared" si="126"/>
        <v/>
      </c>
      <c r="N707" s="288">
        <v>0</v>
      </c>
      <c r="O707" s="4">
        <v>0</v>
      </c>
      <c r="P707" s="75">
        <f t="shared" si="127"/>
        <v>0</v>
      </c>
      <c r="Q707" s="75">
        <f t="shared" si="128"/>
        <v>0</v>
      </c>
      <c r="R707" s="75">
        <f t="shared" si="129"/>
        <v>0</v>
      </c>
      <c r="S707" s="4">
        <v>0</v>
      </c>
      <c r="T707" s="4">
        <v>0</v>
      </c>
      <c r="U707" s="4">
        <f t="shared" si="130"/>
        <v>0</v>
      </c>
      <c r="V707" s="4">
        <v>0</v>
      </c>
      <c r="W707" s="49">
        <v>0</v>
      </c>
      <c r="X707" s="4">
        <v>1</v>
      </c>
      <c r="Y707" s="118" t="s">
        <v>22</v>
      </c>
      <c r="Z707" s="118" t="s">
        <v>31</v>
      </c>
      <c r="AA707" s="289">
        <v>0.55737700000000001</v>
      </c>
      <c r="AB707" s="81" t="str">
        <f t="shared" ref="AB707:AB770" si="131">A707&amp;"-"&amp;B707</f>
        <v>Eda-2pg</v>
      </c>
    </row>
    <row r="708" spans="1:28" x14ac:dyDescent="0.3">
      <c r="A708" s="15" t="s">
        <v>10</v>
      </c>
      <c r="B708" s="265" t="s">
        <v>167</v>
      </c>
      <c r="C708" s="47">
        <v>2.1496143060871501E-2</v>
      </c>
      <c r="D708" s="47">
        <v>-2.13892173718555E-2</v>
      </c>
      <c r="E708" s="47">
        <v>-0.17020461815504001</v>
      </c>
      <c r="F708" s="47">
        <v>0.169408567131558</v>
      </c>
      <c r="G708" s="47">
        <v>0</v>
      </c>
      <c r="H708" s="287">
        <f t="shared" si="121"/>
        <v>0</v>
      </c>
      <c r="I708" s="4" t="b">
        <f t="shared" si="122"/>
        <v>0</v>
      </c>
      <c r="J708" s="4" t="b">
        <f t="shared" si="123"/>
        <v>0</v>
      </c>
      <c r="K708" s="26">
        <f t="shared" si="124"/>
        <v>0</v>
      </c>
      <c r="L708" s="4">
        <f t="shared" si="125"/>
        <v>0</v>
      </c>
      <c r="M708" s="26" t="str">
        <f t="shared" si="126"/>
        <v/>
      </c>
      <c r="N708" s="288">
        <v>0</v>
      </c>
      <c r="O708" s="4">
        <v>0</v>
      </c>
      <c r="P708" s="75">
        <f t="shared" si="127"/>
        <v>0</v>
      </c>
      <c r="Q708" s="75">
        <f t="shared" si="128"/>
        <v>0</v>
      </c>
      <c r="R708" s="75">
        <f t="shared" si="129"/>
        <v>0</v>
      </c>
      <c r="S708" s="4">
        <v>0</v>
      </c>
      <c r="T708" s="4">
        <v>0</v>
      </c>
      <c r="U708" s="4">
        <f t="shared" si="130"/>
        <v>0</v>
      </c>
      <c r="V708" s="4">
        <v>0</v>
      </c>
      <c r="W708" s="49">
        <v>0</v>
      </c>
      <c r="X708" s="4">
        <v>1</v>
      </c>
      <c r="Y708" s="118" t="s">
        <v>22</v>
      </c>
      <c r="Z708" s="118" t="s">
        <v>31</v>
      </c>
      <c r="AA708" s="289">
        <v>0.58333299999999999</v>
      </c>
      <c r="AB708" s="81" t="str">
        <f t="shared" si="131"/>
        <v>Eda-3pg</v>
      </c>
    </row>
    <row r="709" spans="1:28" x14ac:dyDescent="0.3">
      <c r="A709" s="15" t="s">
        <v>10</v>
      </c>
      <c r="B709" s="265" t="s">
        <v>241</v>
      </c>
      <c r="C709" s="47">
        <v>-6.6759513030989703E-2</v>
      </c>
      <c r="D709" s="47">
        <v>-5.66857246366443E-2</v>
      </c>
      <c r="E709" s="47">
        <v>-0.21496707241581101</v>
      </c>
      <c r="F709" s="47">
        <v>7.9309139955986596E-2</v>
      </c>
      <c r="G709" s="47">
        <v>0</v>
      </c>
      <c r="H709" s="287">
        <f t="shared" si="121"/>
        <v>0</v>
      </c>
      <c r="I709" s="4" t="b">
        <f t="shared" si="122"/>
        <v>0</v>
      </c>
      <c r="J709" s="4" t="b">
        <f t="shared" si="123"/>
        <v>0</v>
      </c>
      <c r="K709" s="26">
        <f t="shared" si="124"/>
        <v>0</v>
      </c>
      <c r="L709" s="4">
        <f t="shared" si="125"/>
        <v>0</v>
      </c>
      <c r="M709" s="26" t="str">
        <f t="shared" si="126"/>
        <v/>
      </c>
      <c r="N709" s="288">
        <v>0</v>
      </c>
      <c r="O709" s="4">
        <v>0</v>
      </c>
      <c r="P709" s="75">
        <f t="shared" si="127"/>
        <v>0</v>
      </c>
      <c r="Q709" s="75">
        <f t="shared" si="128"/>
        <v>0</v>
      </c>
      <c r="R709" s="75">
        <f t="shared" si="129"/>
        <v>0</v>
      </c>
      <c r="S709" s="4">
        <v>0</v>
      </c>
      <c r="T709" s="4">
        <v>0</v>
      </c>
      <c r="U709" s="4">
        <f t="shared" si="130"/>
        <v>0</v>
      </c>
      <c r="V709" s="4">
        <v>0</v>
      </c>
      <c r="W709" s="49">
        <v>0</v>
      </c>
      <c r="X709" s="4">
        <v>1</v>
      </c>
      <c r="Y709" s="118" t="s">
        <v>22</v>
      </c>
      <c r="Z709" s="118" t="s">
        <v>31</v>
      </c>
      <c r="AA709" s="289">
        <v>0.230769</v>
      </c>
      <c r="AB709" s="81" t="str">
        <f t="shared" si="131"/>
        <v>Eda-carb-p</v>
      </c>
    </row>
    <row r="710" spans="1:28" x14ac:dyDescent="0.3">
      <c r="A710" s="15" t="s">
        <v>10</v>
      </c>
      <c r="B710" s="265" t="s">
        <v>206</v>
      </c>
      <c r="C710" s="47">
        <v>-9.3212717066804299E-2</v>
      </c>
      <c r="D710" s="47">
        <v>-9.2331003921968802E-2</v>
      </c>
      <c r="E710" s="47">
        <v>-0.18828531294709699</v>
      </c>
      <c r="F710" s="47">
        <v>4.1582570276823697E-3</v>
      </c>
      <c r="G710" s="47">
        <v>0</v>
      </c>
      <c r="H710" s="287">
        <f t="shared" si="121"/>
        <v>0</v>
      </c>
      <c r="I710" s="4" t="b">
        <f t="shared" si="122"/>
        <v>0</v>
      </c>
      <c r="J710" s="4" t="b">
        <f t="shared" si="123"/>
        <v>0</v>
      </c>
      <c r="K710" s="26">
        <f t="shared" si="124"/>
        <v>0</v>
      </c>
      <c r="L710" s="4">
        <f t="shared" si="125"/>
        <v>0</v>
      </c>
      <c r="M710" s="26" t="str">
        <f t="shared" si="126"/>
        <v/>
      </c>
      <c r="N710" s="288">
        <v>0</v>
      </c>
      <c r="O710" s="4">
        <v>0</v>
      </c>
      <c r="P710" s="75">
        <f t="shared" si="127"/>
        <v>0</v>
      </c>
      <c r="Q710" s="75">
        <f t="shared" si="128"/>
        <v>0</v>
      </c>
      <c r="R710" s="75">
        <f t="shared" si="129"/>
        <v>0</v>
      </c>
      <c r="S710" s="4">
        <v>0</v>
      </c>
      <c r="T710" s="4">
        <v>0</v>
      </c>
      <c r="U710" s="4">
        <f t="shared" si="130"/>
        <v>0</v>
      </c>
      <c r="V710" s="4">
        <v>0</v>
      </c>
      <c r="W710" s="49">
        <v>0</v>
      </c>
      <c r="X710" s="4">
        <v>1</v>
      </c>
      <c r="Y710" s="118" t="s">
        <v>22</v>
      </c>
      <c r="Z710" s="118" t="s">
        <v>31</v>
      </c>
      <c r="AA710" s="289">
        <v>0.26760600000000001</v>
      </c>
      <c r="AB710" s="81" t="str">
        <f t="shared" si="131"/>
        <v>Eda-ctp</v>
      </c>
    </row>
    <row r="711" spans="1:28" x14ac:dyDescent="0.3">
      <c r="A711" s="15" t="s">
        <v>10</v>
      </c>
      <c r="B711" s="265" t="s">
        <v>271</v>
      </c>
      <c r="C711" s="47">
        <v>4.6575519122521398E-4</v>
      </c>
      <c r="D711" s="47">
        <v>1.9534147054528599E-2</v>
      </c>
      <c r="E711" s="47">
        <v>-0.30822974182597102</v>
      </c>
      <c r="F711" s="47">
        <v>0.27857605950317299</v>
      </c>
      <c r="G711" s="47">
        <v>0</v>
      </c>
      <c r="H711" s="287">
        <f t="shared" si="121"/>
        <v>0</v>
      </c>
      <c r="I711" s="4" t="b">
        <f t="shared" si="122"/>
        <v>0</v>
      </c>
      <c r="J711" s="4" t="b">
        <f t="shared" si="123"/>
        <v>0</v>
      </c>
      <c r="K711" s="26">
        <f t="shared" si="124"/>
        <v>0</v>
      </c>
      <c r="L711" s="4">
        <f t="shared" si="125"/>
        <v>0</v>
      </c>
      <c r="M711" s="26" t="str">
        <f t="shared" si="126"/>
        <v/>
      </c>
      <c r="N711" s="288">
        <v>0</v>
      </c>
      <c r="O711" s="4">
        <v>0</v>
      </c>
      <c r="P711" s="75">
        <f t="shared" si="127"/>
        <v>0</v>
      </c>
      <c r="Q711" s="75">
        <f t="shared" si="128"/>
        <v>0</v>
      </c>
      <c r="R711" s="75">
        <f t="shared" si="129"/>
        <v>0</v>
      </c>
      <c r="S711" s="4">
        <v>0</v>
      </c>
      <c r="T711" s="4">
        <v>0</v>
      </c>
      <c r="U711" s="4">
        <f t="shared" si="130"/>
        <v>0</v>
      </c>
      <c r="V711" s="4">
        <v>0</v>
      </c>
      <c r="W711" s="49">
        <v>0</v>
      </c>
      <c r="X711" s="4">
        <v>1</v>
      </c>
      <c r="Y711" s="118" t="s">
        <v>22</v>
      </c>
      <c r="Z711" s="118" t="s">
        <v>31</v>
      </c>
      <c r="AA711" s="289">
        <v>0.455399</v>
      </c>
      <c r="AB711" s="81" t="str">
        <f t="shared" si="131"/>
        <v>Eda-f1p</v>
      </c>
    </row>
    <row r="712" spans="1:28" x14ac:dyDescent="0.3">
      <c r="A712" s="15" t="s">
        <v>10</v>
      </c>
      <c r="B712" s="265" t="s">
        <v>127</v>
      </c>
      <c r="C712" s="47">
        <v>2.8949538452781799E-2</v>
      </c>
      <c r="D712" s="47">
        <v>7.7718645522642897E-3</v>
      </c>
      <c r="E712" s="47">
        <v>-4.54946448850018E-3</v>
      </c>
      <c r="F712" s="47">
        <v>4.5524303932065698E-2</v>
      </c>
      <c r="G712" s="47">
        <v>0</v>
      </c>
      <c r="H712" s="287">
        <f t="shared" si="121"/>
        <v>0</v>
      </c>
      <c r="I712" s="4" t="b">
        <f t="shared" si="122"/>
        <v>0</v>
      </c>
      <c r="J712" s="4" t="b">
        <f t="shared" si="123"/>
        <v>0</v>
      </c>
      <c r="K712" s="26">
        <f t="shared" si="124"/>
        <v>0</v>
      </c>
      <c r="L712" s="4">
        <f t="shared" si="125"/>
        <v>0</v>
      </c>
      <c r="M712" s="26" t="str">
        <f t="shared" si="126"/>
        <v/>
      </c>
      <c r="N712" s="288">
        <v>0</v>
      </c>
      <c r="O712" s="4">
        <v>0</v>
      </c>
      <c r="P712" s="75">
        <f t="shared" si="127"/>
        <v>0</v>
      </c>
      <c r="Q712" s="75">
        <f t="shared" si="128"/>
        <v>0</v>
      </c>
      <c r="R712" s="75">
        <f t="shared" si="129"/>
        <v>0</v>
      </c>
      <c r="S712" s="4">
        <v>0</v>
      </c>
      <c r="T712" s="4">
        <v>0</v>
      </c>
      <c r="U712" s="4">
        <f t="shared" si="130"/>
        <v>0</v>
      </c>
      <c r="V712" s="4">
        <v>0</v>
      </c>
      <c r="W712" s="49">
        <v>0</v>
      </c>
      <c r="X712" s="4">
        <v>1</v>
      </c>
      <c r="Y712" s="118" t="s">
        <v>22</v>
      </c>
      <c r="Z712" s="118" t="s">
        <v>31</v>
      </c>
      <c r="AA712" s="289">
        <v>0.37795299999999998</v>
      </c>
      <c r="AB712" s="81" t="str">
        <f t="shared" si="131"/>
        <v>Eda-fbp</v>
      </c>
    </row>
    <row r="713" spans="1:28" x14ac:dyDescent="0.3">
      <c r="A713" s="15" t="s">
        <v>10</v>
      </c>
      <c r="B713" s="265" t="s">
        <v>197</v>
      </c>
      <c r="C713" s="47">
        <v>-2.4735200005760599E-2</v>
      </c>
      <c r="D713" s="47">
        <v>-2.13892173718555E-2</v>
      </c>
      <c r="E713" s="47">
        <v>-4.2905579519545503E-2</v>
      </c>
      <c r="F713" s="47">
        <v>5.3666682166034197E-4</v>
      </c>
      <c r="G713" s="47">
        <v>0</v>
      </c>
      <c r="H713" s="287">
        <f t="shared" si="121"/>
        <v>0</v>
      </c>
      <c r="I713" s="4" t="b">
        <f t="shared" si="122"/>
        <v>0</v>
      </c>
      <c r="J713" s="4" t="b">
        <f t="shared" si="123"/>
        <v>0</v>
      </c>
      <c r="K713" s="26">
        <f t="shared" si="124"/>
        <v>0</v>
      </c>
      <c r="L713" s="4">
        <f t="shared" si="125"/>
        <v>0</v>
      </c>
      <c r="M713" s="26" t="str">
        <f t="shared" si="126"/>
        <v/>
      </c>
      <c r="N713" s="288">
        <v>0</v>
      </c>
      <c r="O713" s="4">
        <v>0</v>
      </c>
      <c r="P713" s="75">
        <f t="shared" si="127"/>
        <v>0</v>
      </c>
      <c r="Q713" s="75">
        <f t="shared" si="128"/>
        <v>0</v>
      </c>
      <c r="R713" s="75">
        <f t="shared" si="129"/>
        <v>0</v>
      </c>
      <c r="S713" s="4">
        <v>0</v>
      </c>
      <c r="T713" s="4">
        <v>0</v>
      </c>
      <c r="U713" s="4">
        <f t="shared" si="130"/>
        <v>0</v>
      </c>
      <c r="V713" s="4">
        <v>0</v>
      </c>
      <c r="W713" s="49">
        <v>0</v>
      </c>
      <c r="X713" s="4">
        <v>1</v>
      </c>
      <c r="Y713" s="118" t="s">
        <v>22</v>
      </c>
      <c r="Z713" s="118" t="s">
        <v>31</v>
      </c>
      <c r="AA713" s="289">
        <v>0.26760600000000001</v>
      </c>
      <c r="AB713" s="81" t="str">
        <f t="shared" si="131"/>
        <v>Eda-gdp</v>
      </c>
    </row>
    <row r="714" spans="1:28" x14ac:dyDescent="0.3">
      <c r="A714" s="15" t="s">
        <v>10</v>
      </c>
      <c r="B714" s="265" t="s">
        <v>222</v>
      </c>
      <c r="C714" s="47">
        <v>7.0295158061014898E-2</v>
      </c>
      <c r="D714" s="47">
        <v>3.9182604232723198E-2</v>
      </c>
      <c r="E714" s="47">
        <v>-6.2480111702878101E-2</v>
      </c>
      <c r="F714" s="47">
        <v>0.168122758808326</v>
      </c>
      <c r="G714" s="47">
        <v>0</v>
      </c>
      <c r="H714" s="287">
        <f t="shared" si="121"/>
        <v>0</v>
      </c>
      <c r="I714" s="4" t="b">
        <f t="shared" si="122"/>
        <v>0</v>
      </c>
      <c r="J714" s="4" t="b">
        <f t="shared" si="123"/>
        <v>0</v>
      </c>
      <c r="K714" s="26">
        <f t="shared" si="124"/>
        <v>0</v>
      </c>
      <c r="L714" s="4">
        <f t="shared" si="125"/>
        <v>0</v>
      </c>
      <c r="M714" s="26" t="str">
        <f t="shared" si="126"/>
        <v/>
      </c>
      <c r="N714" s="288">
        <v>0</v>
      </c>
      <c r="O714" s="4">
        <v>0</v>
      </c>
      <c r="P714" s="75">
        <f t="shared" si="127"/>
        <v>0</v>
      </c>
      <c r="Q714" s="75">
        <f t="shared" si="128"/>
        <v>0</v>
      </c>
      <c r="R714" s="75">
        <f t="shared" si="129"/>
        <v>0</v>
      </c>
      <c r="S714" s="4">
        <v>0</v>
      </c>
      <c r="T714" s="4">
        <v>0</v>
      </c>
      <c r="U714" s="4">
        <f t="shared" si="130"/>
        <v>0</v>
      </c>
      <c r="V714" s="4">
        <v>0</v>
      </c>
      <c r="W714" s="49">
        <v>0</v>
      </c>
      <c r="X714" s="4">
        <v>1</v>
      </c>
      <c r="Y714" s="118" t="s">
        <v>22</v>
      </c>
      <c r="Z714" s="118" t="s">
        <v>31</v>
      </c>
      <c r="AA714" s="289">
        <v>0.40495900000000001</v>
      </c>
      <c r="AB714" s="81" t="str">
        <f t="shared" si="131"/>
        <v>Eda-phepyr</v>
      </c>
    </row>
    <row r="715" spans="1:28" x14ac:dyDescent="0.3">
      <c r="A715" s="15" t="s">
        <v>10</v>
      </c>
      <c r="B715" s="265" t="s">
        <v>123</v>
      </c>
      <c r="C715" s="47">
        <v>0.145940549047541</v>
      </c>
      <c r="D715" s="47">
        <v>0.118856661594436</v>
      </c>
      <c r="E715" s="47">
        <v>-3.8219328883066402E-3</v>
      </c>
      <c r="F715" s="47">
        <v>0.28885496260706001</v>
      </c>
      <c r="G715" s="47">
        <v>0</v>
      </c>
      <c r="H715" s="287">
        <f t="shared" si="121"/>
        <v>0</v>
      </c>
      <c r="I715" s="4" t="b">
        <f t="shared" si="122"/>
        <v>0</v>
      </c>
      <c r="J715" s="4" t="b">
        <f t="shared" si="123"/>
        <v>0</v>
      </c>
      <c r="K715" s="26">
        <f t="shared" si="124"/>
        <v>0</v>
      </c>
      <c r="L715" s="4">
        <f t="shared" si="125"/>
        <v>0</v>
      </c>
      <c r="M715" s="26" t="str">
        <f t="shared" si="126"/>
        <v/>
      </c>
      <c r="N715" s="288">
        <v>0</v>
      </c>
      <c r="O715" s="4">
        <v>0</v>
      </c>
      <c r="P715" s="75">
        <f t="shared" si="127"/>
        <v>0</v>
      </c>
      <c r="Q715" s="75">
        <f t="shared" si="128"/>
        <v>0</v>
      </c>
      <c r="R715" s="75">
        <f t="shared" si="129"/>
        <v>0</v>
      </c>
      <c r="S715" s="4">
        <v>0</v>
      </c>
      <c r="T715" s="4">
        <v>0</v>
      </c>
      <c r="U715" s="4">
        <f t="shared" si="130"/>
        <v>0</v>
      </c>
      <c r="V715" s="4">
        <v>0</v>
      </c>
      <c r="W715" s="49">
        <v>0</v>
      </c>
      <c r="X715" s="4">
        <v>1</v>
      </c>
      <c r="Y715" s="118" t="s">
        <v>22</v>
      </c>
      <c r="Z715" s="118" t="s">
        <v>31</v>
      </c>
      <c r="AA715" s="289">
        <v>0.2</v>
      </c>
      <c r="AB715" s="81" t="str">
        <f t="shared" si="131"/>
        <v>Eda-succ</v>
      </c>
    </row>
    <row r="716" spans="1:28" x14ac:dyDescent="0.3">
      <c r="A716" s="15" t="s">
        <v>10</v>
      </c>
      <c r="B716" s="265" t="s">
        <v>212</v>
      </c>
      <c r="C716" s="47">
        <v>-5.3925817404083601E-2</v>
      </c>
      <c r="D716" s="47">
        <v>-4.3655028335372E-2</v>
      </c>
      <c r="E716" s="47">
        <v>-0.23363001953024001</v>
      </c>
      <c r="F716" s="47">
        <v>0.112830232801834</v>
      </c>
      <c r="G716" s="47">
        <v>0</v>
      </c>
      <c r="H716" s="287">
        <f t="shared" si="121"/>
        <v>0</v>
      </c>
      <c r="I716" s="4" t="b">
        <f t="shared" si="122"/>
        <v>0</v>
      </c>
      <c r="J716" s="4" t="b">
        <f t="shared" si="123"/>
        <v>0</v>
      </c>
      <c r="K716" s="26">
        <f t="shared" si="124"/>
        <v>0</v>
      </c>
      <c r="L716" s="4">
        <f t="shared" si="125"/>
        <v>0</v>
      </c>
      <c r="M716" s="26" t="str">
        <f t="shared" si="126"/>
        <v/>
      </c>
      <c r="N716" s="288">
        <v>0</v>
      </c>
      <c r="O716" s="4">
        <v>0</v>
      </c>
      <c r="P716" s="75">
        <f t="shared" si="127"/>
        <v>0</v>
      </c>
      <c r="Q716" s="75">
        <f t="shared" si="128"/>
        <v>0</v>
      </c>
      <c r="R716" s="75">
        <f t="shared" si="129"/>
        <v>0</v>
      </c>
      <c r="S716" s="4">
        <v>0</v>
      </c>
      <c r="T716" s="4">
        <v>0</v>
      </c>
      <c r="U716" s="4">
        <f t="shared" si="130"/>
        <v>0</v>
      </c>
      <c r="V716" s="4">
        <v>0</v>
      </c>
      <c r="W716" s="49">
        <v>0</v>
      </c>
      <c r="X716" s="4">
        <v>1</v>
      </c>
      <c r="Y716" s="118" t="s">
        <v>22</v>
      </c>
      <c r="Z716" s="118" t="s">
        <v>31</v>
      </c>
      <c r="AA716" s="289">
        <v>0.26760600000000001</v>
      </c>
      <c r="AB716" s="81" t="str">
        <f t="shared" si="131"/>
        <v>Eda-utp</v>
      </c>
    </row>
    <row r="717" spans="1:28" x14ac:dyDescent="0.3">
      <c r="A717" s="15" t="s">
        <v>3</v>
      </c>
      <c r="B717" s="265" t="s">
        <v>98</v>
      </c>
      <c r="C717" s="47">
        <v>1.65519268815199E-2</v>
      </c>
      <c r="D717" s="47">
        <v>9.0651616257687705E-3</v>
      </c>
      <c r="E717" s="47">
        <v>-2.1647195209541101E-2</v>
      </c>
      <c r="F717" s="47">
        <v>4.6205896972901402E-2</v>
      </c>
      <c r="G717" s="47">
        <v>0</v>
      </c>
      <c r="H717" s="287">
        <f t="shared" si="121"/>
        <v>0</v>
      </c>
      <c r="I717" s="4" t="b">
        <f t="shared" si="122"/>
        <v>0</v>
      </c>
      <c r="J717" s="4" t="b">
        <f t="shared" si="123"/>
        <v>0</v>
      </c>
      <c r="K717" s="26">
        <f t="shared" si="124"/>
        <v>0</v>
      </c>
      <c r="L717" s="4">
        <f t="shared" si="125"/>
        <v>0</v>
      </c>
      <c r="M717" s="26" t="str">
        <f t="shared" si="126"/>
        <v/>
      </c>
      <c r="N717" s="288">
        <v>0</v>
      </c>
      <c r="O717" s="4">
        <v>0</v>
      </c>
      <c r="P717" s="75">
        <f t="shared" si="127"/>
        <v>0</v>
      </c>
      <c r="Q717" s="75">
        <f t="shared" si="128"/>
        <v>0</v>
      </c>
      <c r="R717" s="75">
        <f t="shared" si="129"/>
        <v>0</v>
      </c>
      <c r="S717" s="4">
        <v>0</v>
      </c>
      <c r="T717" s="4">
        <v>0</v>
      </c>
      <c r="U717" s="4">
        <f t="shared" si="130"/>
        <v>0</v>
      </c>
      <c r="V717" s="4">
        <v>1</v>
      </c>
      <c r="W717" s="49">
        <v>0</v>
      </c>
      <c r="X717" s="4">
        <v>1</v>
      </c>
      <c r="Y717" s="118" t="s">
        <v>21</v>
      </c>
      <c r="Z717" s="118" t="s">
        <v>31</v>
      </c>
      <c r="AA717" s="289">
        <v>0.10929899999999999</v>
      </c>
      <c r="AB717" s="81" t="str">
        <f t="shared" si="131"/>
        <v>Edd-accoa</v>
      </c>
    </row>
    <row r="718" spans="1:28" x14ac:dyDescent="0.3">
      <c r="A718" s="15" t="s">
        <v>3</v>
      </c>
      <c r="B718" s="265" t="s">
        <v>259</v>
      </c>
      <c r="C718" s="47">
        <v>4.4858530839089498E-3</v>
      </c>
      <c r="D718" s="47">
        <v>6.8927909771187498E-3</v>
      </c>
      <c r="E718" s="47">
        <v>-1.0603476932517101E-2</v>
      </c>
      <c r="F718" s="47">
        <v>2.13126551634817E-2</v>
      </c>
      <c r="G718" s="47">
        <v>0</v>
      </c>
      <c r="H718" s="287">
        <f t="shared" si="121"/>
        <v>0</v>
      </c>
      <c r="I718" s="4" t="b">
        <f t="shared" si="122"/>
        <v>0</v>
      </c>
      <c r="J718" s="4" t="b">
        <f t="shared" si="123"/>
        <v>0</v>
      </c>
      <c r="K718" s="26">
        <f t="shared" si="124"/>
        <v>0</v>
      </c>
      <c r="L718" s="4">
        <f t="shared" si="125"/>
        <v>0</v>
      </c>
      <c r="M718" s="26" t="str">
        <f t="shared" si="126"/>
        <v/>
      </c>
      <c r="N718" s="288">
        <v>0</v>
      </c>
      <c r="O718" s="4">
        <v>0</v>
      </c>
      <c r="P718" s="75">
        <f t="shared" si="127"/>
        <v>0</v>
      </c>
      <c r="Q718" s="75">
        <f t="shared" si="128"/>
        <v>0</v>
      </c>
      <c r="R718" s="75">
        <f t="shared" si="129"/>
        <v>0</v>
      </c>
      <c r="S718" s="4">
        <v>0</v>
      </c>
      <c r="T718" s="4">
        <v>0</v>
      </c>
      <c r="U718" s="4">
        <f t="shared" si="130"/>
        <v>0</v>
      </c>
      <c r="V718" s="4">
        <v>0</v>
      </c>
      <c r="W718" s="49">
        <v>0</v>
      </c>
      <c r="X718" s="4">
        <v>1</v>
      </c>
      <c r="Y718" s="118" t="s">
        <v>21</v>
      </c>
      <c r="Z718" s="118" t="s">
        <v>31</v>
      </c>
      <c r="AA718" s="289">
        <v>8.3333000000000004E-2</v>
      </c>
      <c r="AB718" s="81" t="str">
        <f t="shared" si="131"/>
        <v>Edd-acon</v>
      </c>
    </row>
    <row r="719" spans="1:28" x14ac:dyDescent="0.3">
      <c r="A719" s="15" t="s">
        <v>3</v>
      </c>
      <c r="B719" s="265" t="s">
        <v>285</v>
      </c>
      <c r="C719" s="47">
        <v>-5.2564554526239003E-2</v>
      </c>
      <c r="D719" s="47">
        <v>-1.8693877820193501E-2</v>
      </c>
      <c r="E719" s="47">
        <v>-8.20198131890226E-2</v>
      </c>
      <c r="F719" s="47">
        <v>2.6683205967129801E-2</v>
      </c>
      <c r="G719" s="47">
        <v>0</v>
      </c>
      <c r="H719" s="287">
        <f t="shared" si="121"/>
        <v>0</v>
      </c>
      <c r="I719" s="4" t="b">
        <f t="shared" si="122"/>
        <v>0</v>
      </c>
      <c r="J719" s="4" t="b">
        <f t="shared" si="123"/>
        <v>0</v>
      </c>
      <c r="K719" s="26">
        <f t="shared" si="124"/>
        <v>0</v>
      </c>
      <c r="L719" s="4">
        <f t="shared" si="125"/>
        <v>0</v>
      </c>
      <c r="M719" s="26" t="str">
        <f t="shared" si="126"/>
        <v/>
      </c>
      <c r="N719" s="288">
        <v>0</v>
      </c>
      <c r="O719" s="4">
        <v>0</v>
      </c>
      <c r="P719" s="75">
        <f t="shared" si="127"/>
        <v>0</v>
      </c>
      <c r="Q719" s="75">
        <f t="shared" si="128"/>
        <v>0</v>
      </c>
      <c r="R719" s="75">
        <f t="shared" si="129"/>
        <v>0</v>
      </c>
      <c r="S719" s="4">
        <v>0</v>
      </c>
      <c r="T719" s="4">
        <v>0</v>
      </c>
      <c r="U719" s="4">
        <f t="shared" si="130"/>
        <v>0</v>
      </c>
      <c r="V719" s="4">
        <v>0</v>
      </c>
      <c r="W719" s="49">
        <v>0</v>
      </c>
      <c r="X719" s="4">
        <v>1</v>
      </c>
      <c r="Y719" s="118" t="s">
        <v>21</v>
      </c>
      <c r="Z719" s="118" t="s">
        <v>31</v>
      </c>
      <c r="AA719" s="289">
        <v>0.19403000000000001</v>
      </c>
      <c r="AB719" s="81" t="str">
        <f t="shared" si="131"/>
        <v>Edd-asn</v>
      </c>
    </row>
    <row r="720" spans="1:28" x14ac:dyDescent="0.3">
      <c r="A720" s="15" t="s">
        <v>3</v>
      </c>
      <c r="B720" s="265" t="s">
        <v>86</v>
      </c>
      <c r="C720" s="47">
        <v>4.1644180543100102E-2</v>
      </c>
      <c r="D720" s="47">
        <v>-1.8894407037366098E-2</v>
      </c>
      <c r="E720" s="47">
        <v>-7.4131072482845395E-2</v>
      </c>
      <c r="F720" s="47">
        <v>8.8334619533660202E-2</v>
      </c>
      <c r="G720" s="47">
        <v>0</v>
      </c>
      <c r="H720" s="287">
        <f t="shared" si="121"/>
        <v>0</v>
      </c>
      <c r="I720" s="4" t="b">
        <f t="shared" si="122"/>
        <v>0</v>
      </c>
      <c r="J720" s="4" t="b">
        <f t="shared" si="123"/>
        <v>0</v>
      </c>
      <c r="K720" s="26">
        <f t="shared" si="124"/>
        <v>0</v>
      </c>
      <c r="L720" s="4">
        <f t="shared" si="125"/>
        <v>0</v>
      </c>
      <c r="M720" s="26" t="str">
        <f t="shared" si="126"/>
        <v/>
      </c>
      <c r="N720" s="288">
        <v>0</v>
      </c>
      <c r="O720" s="4">
        <v>0</v>
      </c>
      <c r="P720" s="75">
        <f t="shared" si="127"/>
        <v>0</v>
      </c>
      <c r="Q720" s="75">
        <f t="shared" si="128"/>
        <v>0</v>
      </c>
      <c r="R720" s="75">
        <f t="shared" si="129"/>
        <v>0</v>
      </c>
      <c r="S720" s="4">
        <v>0</v>
      </c>
      <c r="T720" s="4">
        <v>0</v>
      </c>
      <c r="U720" s="4">
        <f t="shared" si="130"/>
        <v>0</v>
      </c>
      <c r="V720" s="4">
        <v>0</v>
      </c>
      <c r="W720" s="49">
        <v>0</v>
      </c>
      <c r="X720" s="4">
        <v>1</v>
      </c>
      <c r="Y720" s="118" t="s">
        <v>21</v>
      </c>
      <c r="Z720" s="118" t="s">
        <v>31</v>
      </c>
      <c r="AA720" s="289">
        <v>0.29973499999999997</v>
      </c>
      <c r="AB720" s="81" t="str">
        <f t="shared" si="131"/>
        <v>Edd-atp</v>
      </c>
    </row>
    <row r="721" spans="1:28" x14ac:dyDescent="0.3">
      <c r="A721" s="15" t="s">
        <v>3</v>
      </c>
      <c r="B721" s="265" t="s">
        <v>218</v>
      </c>
      <c r="C721" s="47">
        <v>-8.5698787010895002E-3</v>
      </c>
      <c r="D721" s="47">
        <v>-8.6780109942295198E-3</v>
      </c>
      <c r="E721" s="47">
        <v>-1.7430485003193101E-2</v>
      </c>
      <c r="F721" s="47">
        <v>1.4665464113135501E-3</v>
      </c>
      <c r="G721" s="47">
        <v>0</v>
      </c>
      <c r="H721" s="287">
        <f t="shared" si="121"/>
        <v>0</v>
      </c>
      <c r="I721" s="4" t="b">
        <f t="shared" si="122"/>
        <v>0</v>
      </c>
      <c r="J721" s="4" t="b">
        <f t="shared" si="123"/>
        <v>0</v>
      </c>
      <c r="K721" s="26">
        <f t="shared" si="124"/>
        <v>0</v>
      </c>
      <c r="L721" s="4">
        <f t="shared" si="125"/>
        <v>0</v>
      </c>
      <c r="M721" s="26" t="str">
        <f t="shared" si="126"/>
        <v/>
      </c>
      <c r="N721" s="288">
        <v>0</v>
      </c>
      <c r="O721" s="4">
        <v>0</v>
      </c>
      <c r="P721" s="75">
        <f t="shared" si="127"/>
        <v>0</v>
      </c>
      <c r="Q721" s="75">
        <f t="shared" si="128"/>
        <v>0</v>
      </c>
      <c r="R721" s="75">
        <f t="shared" si="129"/>
        <v>0</v>
      </c>
      <c r="S721" s="4">
        <v>0</v>
      </c>
      <c r="T721" s="4">
        <v>0</v>
      </c>
      <c r="U721" s="4">
        <f t="shared" si="130"/>
        <v>0</v>
      </c>
      <c r="V721" s="4">
        <v>0</v>
      </c>
      <c r="W721" s="49">
        <v>0</v>
      </c>
      <c r="X721" s="4">
        <v>1</v>
      </c>
      <c r="Y721" s="118" t="s">
        <v>21</v>
      </c>
      <c r="Z721" s="118" t="s">
        <v>31</v>
      </c>
      <c r="AA721" s="289">
        <v>0.216617</v>
      </c>
      <c r="AB721" s="81" t="str">
        <f t="shared" si="131"/>
        <v>Edd-cgmp</v>
      </c>
    </row>
    <row r="722" spans="1:28" x14ac:dyDescent="0.3">
      <c r="A722" s="15" t="s">
        <v>3</v>
      </c>
      <c r="B722" s="265" t="s">
        <v>182</v>
      </c>
      <c r="C722" s="47">
        <v>-9.6833831581708205E-3</v>
      </c>
      <c r="D722" s="47">
        <v>-8.6780109942295198E-3</v>
      </c>
      <c r="E722" s="47">
        <v>-3.0659569412719401E-2</v>
      </c>
      <c r="F722" s="47">
        <v>1.36896243722459E-2</v>
      </c>
      <c r="G722" s="47">
        <v>0</v>
      </c>
      <c r="H722" s="287">
        <f t="shared" si="121"/>
        <v>0</v>
      </c>
      <c r="I722" s="4" t="b">
        <f t="shared" si="122"/>
        <v>0</v>
      </c>
      <c r="J722" s="4" t="b">
        <f t="shared" si="123"/>
        <v>0</v>
      </c>
      <c r="K722" s="26">
        <f t="shared" si="124"/>
        <v>0</v>
      </c>
      <c r="L722" s="4">
        <f t="shared" si="125"/>
        <v>0</v>
      </c>
      <c r="M722" s="26" t="str">
        <f t="shared" si="126"/>
        <v/>
      </c>
      <c r="N722" s="288">
        <v>0</v>
      </c>
      <c r="O722" s="4">
        <v>0</v>
      </c>
      <c r="P722" s="75">
        <f t="shared" si="127"/>
        <v>0</v>
      </c>
      <c r="Q722" s="75">
        <f t="shared" si="128"/>
        <v>0</v>
      </c>
      <c r="R722" s="75">
        <f t="shared" si="129"/>
        <v>0</v>
      </c>
      <c r="S722" s="4">
        <v>0</v>
      </c>
      <c r="T722" s="4">
        <v>0</v>
      </c>
      <c r="U722" s="4">
        <f t="shared" si="130"/>
        <v>0</v>
      </c>
      <c r="V722" s="4">
        <v>-1</v>
      </c>
      <c r="W722" s="49">
        <v>0</v>
      </c>
      <c r="X722" s="4">
        <v>1</v>
      </c>
      <c r="Y722" s="118" t="s">
        <v>21</v>
      </c>
      <c r="Z722" s="118" t="s">
        <v>31</v>
      </c>
      <c r="AA722" s="289">
        <v>0.25560500000000003</v>
      </c>
      <c r="AB722" s="81" t="str">
        <f t="shared" si="131"/>
        <v>Edd-cit</v>
      </c>
    </row>
    <row r="723" spans="1:28" x14ac:dyDescent="0.3">
      <c r="A723" s="15" t="s">
        <v>3</v>
      </c>
      <c r="B723" s="265" t="s">
        <v>262</v>
      </c>
      <c r="C723" s="47">
        <v>2.22363777341829E-2</v>
      </c>
      <c r="D723" s="47">
        <v>1.3399751889659899E-2</v>
      </c>
      <c r="E723" s="47">
        <v>-2.3126124135454201E-2</v>
      </c>
      <c r="F723" s="47">
        <v>6.5815646040798398E-2</v>
      </c>
      <c r="G723" s="47">
        <v>0</v>
      </c>
      <c r="H723" s="287">
        <f t="shared" si="121"/>
        <v>0</v>
      </c>
      <c r="I723" s="4" t="b">
        <f t="shared" si="122"/>
        <v>0</v>
      </c>
      <c r="J723" s="4" t="b">
        <f t="shared" si="123"/>
        <v>0</v>
      </c>
      <c r="K723" s="26">
        <f t="shared" si="124"/>
        <v>0</v>
      </c>
      <c r="L723" s="4">
        <f t="shared" si="125"/>
        <v>0</v>
      </c>
      <c r="M723" s="26" t="str">
        <f t="shared" si="126"/>
        <v/>
      </c>
      <c r="N723" s="288">
        <v>0</v>
      </c>
      <c r="O723" s="4">
        <v>0</v>
      </c>
      <c r="P723" s="75">
        <f t="shared" si="127"/>
        <v>0</v>
      </c>
      <c r="Q723" s="75">
        <f t="shared" si="128"/>
        <v>0</v>
      </c>
      <c r="R723" s="75">
        <f t="shared" si="129"/>
        <v>0</v>
      </c>
      <c r="S723" s="4">
        <v>0</v>
      </c>
      <c r="T723" s="4">
        <v>0</v>
      </c>
      <c r="U723" s="4">
        <f t="shared" si="130"/>
        <v>0</v>
      </c>
      <c r="V723" s="4">
        <v>0</v>
      </c>
      <c r="W723" s="49">
        <v>0</v>
      </c>
      <c r="X723" s="4">
        <v>1</v>
      </c>
      <c r="Y723" s="118" t="s">
        <v>21</v>
      </c>
      <c r="Z723" s="118" t="s">
        <v>31</v>
      </c>
      <c r="AA723" s="289">
        <v>0.38181799999999999</v>
      </c>
      <c r="AB723" s="81" t="str">
        <f t="shared" si="131"/>
        <v>Edd-dtmp</v>
      </c>
    </row>
    <row r="724" spans="1:28" x14ac:dyDescent="0.3">
      <c r="A724" s="15" t="s">
        <v>3</v>
      </c>
      <c r="B724" s="265" t="s">
        <v>264</v>
      </c>
      <c r="C724" s="47">
        <v>2.9248270014312098E-3</v>
      </c>
      <c r="D724" s="47">
        <v>1.8117776144478399E-3</v>
      </c>
      <c r="E724" s="47">
        <v>-6.2094773552727198E-3</v>
      </c>
      <c r="F724" s="47">
        <v>1.1233903792412099E-2</v>
      </c>
      <c r="G724" s="47">
        <v>0</v>
      </c>
      <c r="H724" s="287">
        <f t="shared" si="121"/>
        <v>0</v>
      </c>
      <c r="I724" s="4" t="b">
        <f t="shared" si="122"/>
        <v>0</v>
      </c>
      <c r="J724" s="4" t="b">
        <f t="shared" si="123"/>
        <v>0</v>
      </c>
      <c r="K724" s="26">
        <f t="shared" si="124"/>
        <v>0</v>
      </c>
      <c r="L724" s="4">
        <f t="shared" si="125"/>
        <v>0</v>
      </c>
      <c r="M724" s="26" t="str">
        <f t="shared" si="126"/>
        <v/>
      </c>
      <c r="N724" s="288">
        <v>0</v>
      </c>
      <c r="O724" s="4">
        <v>0</v>
      </c>
      <c r="P724" s="75">
        <f t="shared" si="127"/>
        <v>0</v>
      </c>
      <c r="Q724" s="75">
        <f t="shared" si="128"/>
        <v>0</v>
      </c>
      <c r="R724" s="75">
        <f t="shared" si="129"/>
        <v>0</v>
      </c>
      <c r="S724" s="4">
        <v>0</v>
      </c>
      <c r="T724" s="4">
        <v>0</v>
      </c>
      <c r="U724" s="4">
        <f t="shared" si="130"/>
        <v>0</v>
      </c>
      <c r="V724" s="4">
        <v>0</v>
      </c>
      <c r="W724" s="49">
        <v>0</v>
      </c>
      <c r="X724" s="4">
        <v>1</v>
      </c>
      <c r="Y724" s="118" t="s">
        <v>21</v>
      </c>
      <c r="Z724" s="118" t="s">
        <v>31</v>
      </c>
      <c r="AA724" s="289">
        <v>0.29213499999999998</v>
      </c>
      <c r="AB724" s="81" t="str">
        <f t="shared" si="131"/>
        <v>Edd-dttp</v>
      </c>
    </row>
    <row r="725" spans="1:28" x14ac:dyDescent="0.3">
      <c r="A725" s="15" t="s">
        <v>3</v>
      </c>
      <c r="B725" s="265" t="s">
        <v>271</v>
      </c>
      <c r="C725" s="47">
        <v>-3.3522888086414501E-2</v>
      </c>
      <c r="D725" s="47">
        <v>-1.28053184577343E-2</v>
      </c>
      <c r="E725" s="47">
        <v>-6.3641283874167995E-2</v>
      </c>
      <c r="F725" s="47">
        <v>3.9137313303268202E-2</v>
      </c>
      <c r="G725" s="47">
        <v>0</v>
      </c>
      <c r="H725" s="287">
        <f t="shared" si="121"/>
        <v>0</v>
      </c>
      <c r="I725" s="4" t="b">
        <f t="shared" si="122"/>
        <v>0</v>
      </c>
      <c r="J725" s="4" t="b">
        <f t="shared" si="123"/>
        <v>0</v>
      </c>
      <c r="K725" s="26">
        <f t="shared" si="124"/>
        <v>0</v>
      </c>
      <c r="L725" s="4">
        <f t="shared" si="125"/>
        <v>0</v>
      </c>
      <c r="M725" s="26" t="str">
        <f t="shared" si="126"/>
        <v/>
      </c>
      <c r="N725" s="288">
        <v>0</v>
      </c>
      <c r="O725" s="4">
        <v>0</v>
      </c>
      <c r="P725" s="75">
        <f t="shared" si="127"/>
        <v>0</v>
      </c>
      <c r="Q725" s="75">
        <f t="shared" si="128"/>
        <v>0</v>
      </c>
      <c r="R725" s="75">
        <f t="shared" si="129"/>
        <v>0</v>
      </c>
      <c r="S725" s="4">
        <v>0</v>
      </c>
      <c r="T725" s="4">
        <v>0</v>
      </c>
      <c r="U725" s="4">
        <f t="shared" si="130"/>
        <v>0</v>
      </c>
      <c r="V725" s="4">
        <v>0</v>
      </c>
      <c r="W725" s="49">
        <v>0</v>
      </c>
      <c r="X725" s="4">
        <v>1</v>
      </c>
      <c r="Y725" s="118" t="s">
        <v>21</v>
      </c>
      <c r="Z725" s="118" t="s">
        <v>31</v>
      </c>
      <c r="AA725" s="289">
        <v>0.64102599999999998</v>
      </c>
      <c r="AB725" s="81" t="str">
        <f t="shared" si="131"/>
        <v>Edd-f1p</v>
      </c>
    </row>
    <row r="726" spans="1:28" x14ac:dyDescent="0.3">
      <c r="A726" s="15" t="s">
        <v>3</v>
      </c>
      <c r="B726" s="265" t="s">
        <v>187</v>
      </c>
      <c r="C726" s="47">
        <v>4.6842322649008599E-3</v>
      </c>
      <c r="D726" s="47">
        <v>4.3519374548888299E-3</v>
      </c>
      <c r="E726" s="47">
        <v>-1.37773502092105E-2</v>
      </c>
      <c r="F726" s="47">
        <v>2.2967615622235801E-2</v>
      </c>
      <c r="G726" s="47">
        <v>0</v>
      </c>
      <c r="H726" s="287">
        <f t="shared" si="121"/>
        <v>0</v>
      </c>
      <c r="I726" s="4" t="b">
        <f t="shared" si="122"/>
        <v>0</v>
      </c>
      <c r="J726" s="4" t="b">
        <f t="shared" si="123"/>
        <v>0</v>
      </c>
      <c r="K726" s="26">
        <f t="shared" si="124"/>
        <v>0</v>
      </c>
      <c r="L726" s="4">
        <f t="shared" si="125"/>
        <v>0</v>
      </c>
      <c r="M726" s="26" t="str">
        <f t="shared" si="126"/>
        <v/>
      </c>
      <c r="N726" s="288">
        <v>0</v>
      </c>
      <c r="O726" s="4">
        <v>0</v>
      </c>
      <c r="P726" s="75">
        <f t="shared" si="127"/>
        <v>0</v>
      </c>
      <c r="Q726" s="75">
        <f t="shared" si="128"/>
        <v>0</v>
      </c>
      <c r="R726" s="75">
        <f t="shared" si="129"/>
        <v>0</v>
      </c>
      <c r="S726" s="4">
        <v>0</v>
      </c>
      <c r="T726" s="4">
        <v>0</v>
      </c>
      <c r="U726" s="4">
        <f t="shared" si="130"/>
        <v>0</v>
      </c>
      <c r="V726" s="4">
        <v>-1</v>
      </c>
      <c r="W726" s="49">
        <v>0</v>
      </c>
      <c r="X726" s="4">
        <v>1</v>
      </c>
      <c r="Y726" s="118" t="s">
        <v>21</v>
      </c>
      <c r="Z726" s="118" t="s">
        <v>31</v>
      </c>
      <c r="AA726" s="289">
        <v>0.1</v>
      </c>
      <c r="AB726" s="81" t="str">
        <f t="shared" si="131"/>
        <v>Edd-fum</v>
      </c>
    </row>
    <row r="727" spans="1:28" x14ac:dyDescent="0.3">
      <c r="A727" s="15" t="s">
        <v>3</v>
      </c>
      <c r="B727" s="265" t="s">
        <v>245</v>
      </c>
      <c r="C727" s="47">
        <v>2.34448288211568E-2</v>
      </c>
      <c r="D727" s="47">
        <v>9.0644359302434301E-3</v>
      </c>
      <c r="E727" s="47">
        <v>-4.69975277542964E-2</v>
      </c>
      <c r="F727" s="47">
        <v>7.5520801971577997E-2</v>
      </c>
      <c r="G727" s="47">
        <v>0</v>
      </c>
      <c r="H727" s="287">
        <f t="shared" si="121"/>
        <v>0</v>
      </c>
      <c r="I727" s="4" t="b">
        <f t="shared" si="122"/>
        <v>0</v>
      </c>
      <c r="J727" s="4" t="b">
        <f t="shared" si="123"/>
        <v>0</v>
      </c>
      <c r="K727" s="26">
        <f t="shared" si="124"/>
        <v>0</v>
      </c>
      <c r="L727" s="4">
        <f t="shared" si="125"/>
        <v>0</v>
      </c>
      <c r="M727" s="26" t="str">
        <f t="shared" si="126"/>
        <v/>
      </c>
      <c r="N727" s="288">
        <v>0</v>
      </c>
      <c r="O727" s="4">
        <v>0</v>
      </c>
      <c r="P727" s="75">
        <f t="shared" si="127"/>
        <v>0</v>
      </c>
      <c r="Q727" s="75">
        <f t="shared" si="128"/>
        <v>0</v>
      </c>
      <c r="R727" s="75">
        <f t="shared" si="129"/>
        <v>0</v>
      </c>
      <c r="S727" s="4">
        <v>0</v>
      </c>
      <c r="T727" s="4">
        <v>0</v>
      </c>
      <c r="U727" s="4">
        <f t="shared" si="130"/>
        <v>0</v>
      </c>
      <c r="V727" s="4">
        <v>0</v>
      </c>
      <c r="W727" s="49">
        <v>0</v>
      </c>
      <c r="X727" s="4">
        <v>1</v>
      </c>
      <c r="Y727" s="118" t="s">
        <v>21</v>
      </c>
      <c r="Z727" s="118" t="s">
        <v>31</v>
      </c>
      <c r="AA727" s="289">
        <v>9.5617999999999995E-2</v>
      </c>
      <c r="AB727" s="81" t="str">
        <f t="shared" si="131"/>
        <v>Edd-gluth-o</v>
      </c>
    </row>
    <row r="728" spans="1:28" x14ac:dyDescent="0.3">
      <c r="A728" s="15" t="s">
        <v>3</v>
      </c>
      <c r="B728" s="265" t="s">
        <v>233</v>
      </c>
      <c r="C728" s="47">
        <v>-0.37847337279557802</v>
      </c>
      <c r="D728" s="47">
        <v>-0.49090508548627099</v>
      </c>
      <c r="E728" s="47">
        <v>-0.66409553637718599</v>
      </c>
      <c r="F728" s="47">
        <v>1.44470577002255E-3</v>
      </c>
      <c r="G728" s="47">
        <v>0</v>
      </c>
      <c r="H728" s="287">
        <f t="shared" si="121"/>
        <v>0</v>
      </c>
      <c r="I728" s="4" t="b">
        <f t="shared" si="122"/>
        <v>0</v>
      </c>
      <c r="J728" s="4" t="b">
        <f t="shared" si="123"/>
        <v>0</v>
      </c>
      <c r="K728" s="26">
        <f t="shared" si="124"/>
        <v>0</v>
      </c>
      <c r="L728" s="4">
        <f t="shared" si="125"/>
        <v>0</v>
      </c>
      <c r="M728" s="26" t="str">
        <f t="shared" si="126"/>
        <v/>
      </c>
      <c r="N728" s="288">
        <v>0</v>
      </c>
      <c r="O728" s="4">
        <v>0</v>
      </c>
      <c r="P728" s="75">
        <f t="shared" si="127"/>
        <v>0</v>
      </c>
      <c r="Q728" s="75">
        <f t="shared" si="128"/>
        <v>0</v>
      </c>
      <c r="R728" s="75">
        <f t="shared" si="129"/>
        <v>0</v>
      </c>
      <c r="S728" s="4">
        <v>0</v>
      </c>
      <c r="T728" s="4">
        <v>0</v>
      </c>
      <c r="U728" s="4">
        <f t="shared" si="130"/>
        <v>0</v>
      </c>
      <c r="V728" s="4">
        <v>0</v>
      </c>
      <c r="W728" s="49">
        <v>0</v>
      </c>
      <c r="X728" s="4">
        <v>1</v>
      </c>
      <c r="Y728" s="118" t="s">
        <v>21</v>
      </c>
      <c r="Z728" s="118" t="s">
        <v>31</v>
      </c>
      <c r="AA728" s="289">
        <v>0.16959099999999999</v>
      </c>
      <c r="AB728" s="81" t="str">
        <f t="shared" si="131"/>
        <v>Edd-gly</v>
      </c>
    </row>
    <row r="729" spans="1:28" x14ac:dyDescent="0.3">
      <c r="A729" s="15" t="s">
        <v>3</v>
      </c>
      <c r="B729" s="265" t="s">
        <v>199</v>
      </c>
      <c r="C729" s="47">
        <v>-2.10687905685411E-2</v>
      </c>
      <c r="D729" s="47">
        <v>-1.2318608518063301E-2</v>
      </c>
      <c r="E729" s="47">
        <v>-6.2762455929174704E-2</v>
      </c>
      <c r="F729" s="47">
        <v>5.8104949312063003E-2</v>
      </c>
      <c r="G729" s="47">
        <v>0</v>
      </c>
      <c r="H729" s="287">
        <f t="shared" si="121"/>
        <v>0</v>
      </c>
      <c r="I729" s="4" t="b">
        <f t="shared" si="122"/>
        <v>0</v>
      </c>
      <c r="J729" s="4" t="b">
        <f t="shared" si="123"/>
        <v>0</v>
      </c>
      <c r="K729" s="26">
        <f t="shared" si="124"/>
        <v>0</v>
      </c>
      <c r="L729" s="4">
        <f t="shared" si="125"/>
        <v>0</v>
      </c>
      <c r="M729" s="26" t="str">
        <f t="shared" si="126"/>
        <v/>
      </c>
      <c r="N729" s="288">
        <v>0</v>
      </c>
      <c r="O729" s="4">
        <v>0</v>
      </c>
      <c r="P729" s="75">
        <f t="shared" si="127"/>
        <v>0</v>
      </c>
      <c r="Q729" s="75">
        <f t="shared" si="128"/>
        <v>0</v>
      </c>
      <c r="R729" s="75">
        <f t="shared" si="129"/>
        <v>0</v>
      </c>
      <c r="S729" s="4">
        <v>0</v>
      </c>
      <c r="T729" s="4">
        <v>0</v>
      </c>
      <c r="U729" s="4">
        <f t="shared" si="130"/>
        <v>0</v>
      </c>
      <c r="V729" s="4">
        <v>1</v>
      </c>
      <c r="W729" s="49">
        <v>0</v>
      </c>
      <c r="X729" s="4">
        <v>1</v>
      </c>
      <c r="Y729" s="118" t="s">
        <v>21</v>
      </c>
      <c r="Z729" s="118" t="s">
        <v>31</v>
      </c>
      <c r="AA729" s="289">
        <v>0.29199000000000003</v>
      </c>
      <c r="AB729" s="81" t="str">
        <f t="shared" si="131"/>
        <v>Edd-gtp</v>
      </c>
    </row>
    <row r="730" spans="1:28" x14ac:dyDescent="0.3">
      <c r="A730" s="15" t="s">
        <v>3</v>
      </c>
      <c r="B730" s="265" t="s">
        <v>293</v>
      </c>
      <c r="C730" s="47">
        <v>3.51317365278873E-2</v>
      </c>
      <c r="D730" s="47">
        <v>3.9137313303268202E-2</v>
      </c>
      <c r="E730" s="47">
        <v>-1.0998178054553E-3</v>
      </c>
      <c r="F730" s="47">
        <v>7.2408727261308203E-2</v>
      </c>
      <c r="G730" s="47">
        <v>0</v>
      </c>
      <c r="H730" s="287">
        <f t="shared" si="121"/>
        <v>0</v>
      </c>
      <c r="I730" s="4" t="b">
        <f t="shared" si="122"/>
        <v>0</v>
      </c>
      <c r="J730" s="4" t="b">
        <f t="shared" si="123"/>
        <v>0</v>
      </c>
      <c r="K730" s="26">
        <f t="shared" si="124"/>
        <v>0</v>
      </c>
      <c r="L730" s="4">
        <f t="shared" si="125"/>
        <v>0</v>
      </c>
      <c r="M730" s="26" t="str">
        <f t="shared" si="126"/>
        <v/>
      </c>
      <c r="N730" s="288">
        <v>0</v>
      </c>
      <c r="O730" s="4">
        <v>0</v>
      </c>
      <c r="P730" s="75">
        <f t="shared" si="127"/>
        <v>0</v>
      </c>
      <c r="Q730" s="75">
        <f t="shared" si="128"/>
        <v>0</v>
      </c>
      <c r="R730" s="75">
        <f t="shared" si="129"/>
        <v>0</v>
      </c>
      <c r="S730" s="4">
        <v>0</v>
      </c>
      <c r="T730" s="4">
        <v>0</v>
      </c>
      <c r="U730" s="4">
        <f t="shared" si="130"/>
        <v>0</v>
      </c>
      <c r="V730" s="4">
        <v>0</v>
      </c>
      <c r="W730" s="49">
        <v>0</v>
      </c>
      <c r="X730" s="4">
        <v>1</v>
      </c>
      <c r="Y730" s="118" t="s">
        <v>21</v>
      </c>
      <c r="Z730" s="118" t="s">
        <v>31</v>
      </c>
      <c r="AA730" s="289">
        <v>0.33720899999999998</v>
      </c>
      <c r="AB730" s="81" t="str">
        <f t="shared" si="131"/>
        <v>Edd-hser</v>
      </c>
    </row>
    <row r="731" spans="1:28" x14ac:dyDescent="0.3">
      <c r="A731" s="15" t="s">
        <v>3</v>
      </c>
      <c r="B731" s="265" t="s">
        <v>76</v>
      </c>
      <c r="C731" s="47">
        <v>4.88670062139046E-2</v>
      </c>
      <c r="D731" s="47">
        <v>0.10790984859178999</v>
      </c>
      <c r="E731" s="47">
        <v>-6.5032035736758503E-2</v>
      </c>
      <c r="F731" s="47">
        <v>0.22138104080964599</v>
      </c>
      <c r="G731" s="47">
        <v>0</v>
      </c>
      <c r="H731" s="287">
        <f t="shared" si="121"/>
        <v>0</v>
      </c>
      <c r="I731" s="4" t="b">
        <f t="shared" si="122"/>
        <v>0</v>
      </c>
      <c r="J731" s="4" t="b">
        <f t="shared" si="123"/>
        <v>0</v>
      </c>
      <c r="K731" s="26">
        <f t="shared" si="124"/>
        <v>0</v>
      </c>
      <c r="L731" s="4">
        <f t="shared" si="125"/>
        <v>0</v>
      </c>
      <c r="M731" s="26" t="str">
        <f t="shared" si="126"/>
        <v/>
      </c>
      <c r="N731" s="288">
        <v>0</v>
      </c>
      <c r="O731" s="4">
        <v>0</v>
      </c>
      <c r="P731" s="75">
        <f t="shared" si="127"/>
        <v>0</v>
      </c>
      <c r="Q731" s="75">
        <f t="shared" si="128"/>
        <v>0</v>
      </c>
      <c r="R731" s="75">
        <f t="shared" si="129"/>
        <v>0</v>
      </c>
      <c r="S731" s="4">
        <v>0</v>
      </c>
      <c r="T731" s="4">
        <v>0</v>
      </c>
      <c r="U731" s="4">
        <f t="shared" si="130"/>
        <v>0</v>
      </c>
      <c r="V731" s="4">
        <v>-1</v>
      </c>
      <c r="W731" s="49">
        <v>0</v>
      </c>
      <c r="X731" s="4">
        <v>1</v>
      </c>
      <c r="Y731" s="118" t="s">
        <v>21</v>
      </c>
      <c r="Z731" s="118" t="s">
        <v>31</v>
      </c>
      <c r="AA731" s="289">
        <v>0.25</v>
      </c>
      <c r="AB731" s="81" t="str">
        <f t="shared" si="131"/>
        <v>Edd-mal</v>
      </c>
    </row>
    <row r="732" spans="1:28" x14ac:dyDescent="0.3">
      <c r="A732" s="15" t="s">
        <v>3</v>
      </c>
      <c r="B732" s="265" t="s">
        <v>237</v>
      </c>
      <c r="C732" s="47">
        <v>4.1935719261542402E-2</v>
      </c>
      <c r="D732" s="47">
        <v>3.20339260287111E-2</v>
      </c>
      <c r="E732" s="47">
        <v>-2.0169780804042099E-2</v>
      </c>
      <c r="F732" s="47">
        <v>8.7905188253289399E-2</v>
      </c>
      <c r="G732" s="47">
        <v>0</v>
      </c>
      <c r="H732" s="287">
        <f t="shared" si="121"/>
        <v>0</v>
      </c>
      <c r="I732" s="4" t="b">
        <f t="shared" si="122"/>
        <v>0</v>
      </c>
      <c r="J732" s="4" t="b">
        <f t="shared" si="123"/>
        <v>0</v>
      </c>
      <c r="K732" s="26">
        <f t="shared" si="124"/>
        <v>0</v>
      </c>
      <c r="L732" s="4">
        <f t="shared" si="125"/>
        <v>0</v>
      </c>
      <c r="M732" s="26" t="str">
        <f t="shared" si="126"/>
        <v/>
      </c>
      <c r="N732" s="288">
        <v>0</v>
      </c>
      <c r="O732" s="4">
        <v>0</v>
      </c>
      <c r="P732" s="75">
        <f t="shared" si="127"/>
        <v>0</v>
      </c>
      <c r="Q732" s="75">
        <f t="shared" si="128"/>
        <v>0</v>
      </c>
      <c r="R732" s="75">
        <f t="shared" si="129"/>
        <v>0</v>
      </c>
      <c r="S732" s="4">
        <v>0</v>
      </c>
      <c r="T732" s="4">
        <v>0</v>
      </c>
      <c r="U732" s="4">
        <f t="shared" si="130"/>
        <v>0</v>
      </c>
      <c r="V732" s="4">
        <v>0</v>
      </c>
      <c r="W732" s="49">
        <v>0</v>
      </c>
      <c r="X732" s="4">
        <v>1</v>
      </c>
      <c r="Y732" s="118" t="s">
        <v>21</v>
      </c>
      <c r="Z732" s="118" t="s">
        <v>31</v>
      </c>
      <c r="AA732" s="289">
        <v>0.25</v>
      </c>
      <c r="AB732" s="81" t="str">
        <f t="shared" si="131"/>
        <v>Edd-met</v>
      </c>
    </row>
    <row r="733" spans="1:28" x14ac:dyDescent="0.3">
      <c r="A733" s="15" t="s">
        <v>3</v>
      </c>
      <c r="B733" s="265" t="s">
        <v>84</v>
      </c>
      <c r="C733" s="47">
        <v>1.3254767250192499E-2</v>
      </c>
      <c r="D733" s="47">
        <v>1.29736466256799E-2</v>
      </c>
      <c r="E733" s="47">
        <v>-1.01330741946164E-2</v>
      </c>
      <c r="F733" s="47">
        <v>4.4152945512863903E-2</v>
      </c>
      <c r="G733" s="47">
        <v>0</v>
      </c>
      <c r="H733" s="287">
        <f t="shared" si="121"/>
        <v>0</v>
      </c>
      <c r="I733" s="4" t="b">
        <f t="shared" si="122"/>
        <v>0</v>
      </c>
      <c r="J733" s="4" t="b">
        <f t="shared" si="123"/>
        <v>0</v>
      </c>
      <c r="K733" s="26">
        <f t="shared" si="124"/>
        <v>0</v>
      </c>
      <c r="L733" s="4">
        <f t="shared" si="125"/>
        <v>0</v>
      </c>
      <c r="M733" s="26" t="str">
        <f t="shared" si="126"/>
        <v/>
      </c>
      <c r="N733" s="288">
        <v>0</v>
      </c>
      <c r="O733" s="4">
        <v>0</v>
      </c>
      <c r="P733" s="75">
        <f t="shared" si="127"/>
        <v>0</v>
      </c>
      <c r="Q733" s="75">
        <f t="shared" si="128"/>
        <v>0</v>
      </c>
      <c r="R733" s="75">
        <f t="shared" si="129"/>
        <v>0</v>
      </c>
      <c r="S733" s="4">
        <v>0</v>
      </c>
      <c r="T733" s="4">
        <v>0</v>
      </c>
      <c r="U733" s="4">
        <f t="shared" si="130"/>
        <v>0</v>
      </c>
      <c r="V733" s="4">
        <v>0</v>
      </c>
      <c r="W733" s="49">
        <v>0</v>
      </c>
      <c r="X733" s="4">
        <v>1</v>
      </c>
      <c r="Y733" s="118" t="s">
        <v>21</v>
      </c>
      <c r="Z733" s="118" t="s">
        <v>31</v>
      </c>
      <c r="AA733" s="289">
        <v>0.2</v>
      </c>
      <c r="AB733" s="81" t="str">
        <f t="shared" si="131"/>
        <v>Edd-pep</v>
      </c>
    </row>
    <row r="734" spans="1:28" x14ac:dyDescent="0.3">
      <c r="A734" s="15" t="s">
        <v>3</v>
      </c>
      <c r="B734" s="265" t="s">
        <v>257</v>
      </c>
      <c r="C734" s="47">
        <v>7.5474872996938102E-4</v>
      </c>
      <c r="D734" s="47">
        <v>1.8117776144478399E-3</v>
      </c>
      <c r="E734" s="47">
        <v>-4.0173011877496596E-3</v>
      </c>
      <c r="F734" s="47">
        <v>9.0651616257687705E-3</v>
      </c>
      <c r="G734" s="47">
        <v>0</v>
      </c>
      <c r="H734" s="287">
        <f t="shared" si="121"/>
        <v>0</v>
      </c>
      <c r="I734" s="4" t="b">
        <f t="shared" si="122"/>
        <v>0</v>
      </c>
      <c r="J734" s="4" t="b">
        <f t="shared" si="123"/>
        <v>0</v>
      </c>
      <c r="K734" s="26">
        <f t="shared" si="124"/>
        <v>0</v>
      </c>
      <c r="L734" s="4">
        <f t="shared" si="125"/>
        <v>0</v>
      </c>
      <c r="M734" s="26" t="str">
        <f t="shared" si="126"/>
        <v/>
      </c>
      <c r="N734" s="288">
        <v>0</v>
      </c>
      <c r="O734" s="4">
        <v>0</v>
      </c>
      <c r="P734" s="75">
        <f t="shared" si="127"/>
        <v>0</v>
      </c>
      <c r="Q734" s="75">
        <f t="shared" si="128"/>
        <v>0</v>
      </c>
      <c r="R734" s="75">
        <f t="shared" si="129"/>
        <v>0</v>
      </c>
      <c r="S734" s="4">
        <v>0</v>
      </c>
      <c r="T734" s="4">
        <v>0</v>
      </c>
      <c r="U734" s="4">
        <f t="shared" si="130"/>
        <v>0</v>
      </c>
      <c r="V734" s="4">
        <v>0</v>
      </c>
      <c r="W734" s="49">
        <v>0</v>
      </c>
      <c r="X734" s="4">
        <v>1</v>
      </c>
      <c r="Y734" s="118" t="s">
        <v>21</v>
      </c>
      <c r="Z734" s="118" t="s">
        <v>31</v>
      </c>
      <c r="AA734" s="289">
        <v>0.26168200000000003</v>
      </c>
      <c r="AB734" s="81" t="str">
        <f t="shared" si="131"/>
        <v>Edd-ppgpp</v>
      </c>
    </row>
    <row r="735" spans="1:28" x14ac:dyDescent="0.3">
      <c r="A735" s="15" t="s">
        <v>3</v>
      </c>
      <c r="B735" s="265" t="s">
        <v>220</v>
      </c>
      <c r="C735" s="47">
        <v>4.4613682390200003E-3</v>
      </c>
      <c r="D735" s="47">
        <v>6.5120205225896602E-3</v>
      </c>
      <c r="E735" s="47">
        <v>-2.84464691031403E-2</v>
      </c>
      <c r="F735" s="47">
        <v>3.5716108364224203E-2</v>
      </c>
      <c r="G735" s="47">
        <v>0</v>
      </c>
      <c r="H735" s="287">
        <f t="shared" si="121"/>
        <v>0</v>
      </c>
      <c r="I735" s="4" t="b">
        <f t="shared" si="122"/>
        <v>0</v>
      </c>
      <c r="J735" s="4" t="b">
        <f t="shared" si="123"/>
        <v>0</v>
      </c>
      <c r="K735" s="26">
        <f t="shared" si="124"/>
        <v>0</v>
      </c>
      <c r="L735" s="4">
        <f t="shared" si="125"/>
        <v>0</v>
      </c>
      <c r="M735" s="26" t="str">
        <f t="shared" si="126"/>
        <v/>
      </c>
      <c r="N735" s="288">
        <v>0</v>
      </c>
      <c r="O735" s="4">
        <v>0</v>
      </c>
      <c r="P735" s="75">
        <f t="shared" si="127"/>
        <v>0</v>
      </c>
      <c r="Q735" s="75">
        <f t="shared" si="128"/>
        <v>0</v>
      </c>
      <c r="R735" s="75">
        <f t="shared" si="129"/>
        <v>0</v>
      </c>
      <c r="S735" s="4">
        <v>0</v>
      </c>
      <c r="T735" s="4">
        <v>0</v>
      </c>
      <c r="U735" s="4">
        <f t="shared" si="130"/>
        <v>0</v>
      </c>
      <c r="V735" s="4">
        <v>0</v>
      </c>
      <c r="W735" s="49">
        <v>0</v>
      </c>
      <c r="X735" s="4">
        <v>1</v>
      </c>
      <c r="Y735" s="118" t="s">
        <v>21</v>
      </c>
      <c r="Z735" s="118" t="s">
        <v>31</v>
      </c>
      <c r="AA735" s="289">
        <v>0.478599</v>
      </c>
      <c r="AB735" s="81" t="str">
        <f t="shared" si="131"/>
        <v>Edd-prpp</v>
      </c>
    </row>
    <row r="736" spans="1:28" x14ac:dyDescent="0.3">
      <c r="A736" s="15" t="s">
        <v>3</v>
      </c>
      <c r="B736" s="265" t="s">
        <v>67</v>
      </c>
      <c r="C736" s="47">
        <v>-3.6912675716302003E-2</v>
      </c>
      <c r="D736" s="47">
        <v>-3.8061817775323803E-2</v>
      </c>
      <c r="E736" s="47">
        <v>-0.100236963822311</v>
      </c>
      <c r="F736" s="47">
        <v>2.2255876521134699E-2</v>
      </c>
      <c r="G736" s="47">
        <v>0</v>
      </c>
      <c r="H736" s="287">
        <f t="shared" si="121"/>
        <v>0</v>
      </c>
      <c r="I736" s="4" t="b">
        <f t="shared" si="122"/>
        <v>0</v>
      </c>
      <c r="J736" s="4" t="b">
        <f t="shared" si="123"/>
        <v>0</v>
      </c>
      <c r="K736" s="26">
        <f t="shared" si="124"/>
        <v>0</v>
      </c>
      <c r="L736" s="4">
        <f t="shared" si="125"/>
        <v>0</v>
      </c>
      <c r="M736" s="26" t="str">
        <f t="shared" si="126"/>
        <v/>
      </c>
      <c r="N736" s="288">
        <v>0</v>
      </c>
      <c r="O736" s="4">
        <v>0</v>
      </c>
      <c r="P736" s="75">
        <f t="shared" si="127"/>
        <v>0</v>
      </c>
      <c r="Q736" s="75">
        <f t="shared" si="128"/>
        <v>0</v>
      </c>
      <c r="R736" s="75">
        <f t="shared" si="129"/>
        <v>0</v>
      </c>
      <c r="S736" s="4">
        <v>0</v>
      </c>
      <c r="T736" s="4">
        <v>0</v>
      </c>
      <c r="U736" s="4">
        <f t="shared" si="130"/>
        <v>0</v>
      </c>
      <c r="V736" s="4">
        <v>0</v>
      </c>
      <c r="W736" s="49">
        <v>0</v>
      </c>
      <c r="X736" s="4">
        <v>1</v>
      </c>
      <c r="Y736" s="118" t="s">
        <v>21</v>
      </c>
      <c r="Z736" s="118" t="s">
        <v>31</v>
      </c>
      <c r="AA736" s="289">
        <v>0.47368399999999999</v>
      </c>
      <c r="AB736" s="81" t="str">
        <f t="shared" si="131"/>
        <v>Edd-ru5p</v>
      </c>
    </row>
    <row r="737" spans="1:28" x14ac:dyDescent="0.3">
      <c r="A737" s="15" t="s">
        <v>3</v>
      </c>
      <c r="B737" s="265" t="s">
        <v>235</v>
      </c>
      <c r="C737" s="47">
        <v>-0.28213169083872303</v>
      </c>
      <c r="D737" s="47">
        <v>3.6300153999738502E-2</v>
      </c>
      <c r="E737" s="47">
        <v>-0.74903808837643404</v>
      </c>
      <c r="F737" s="47">
        <v>0.109661604948063</v>
      </c>
      <c r="G737" s="47">
        <v>0</v>
      </c>
      <c r="H737" s="287">
        <f t="shared" si="121"/>
        <v>0</v>
      </c>
      <c r="I737" s="4" t="b">
        <f t="shared" si="122"/>
        <v>0</v>
      </c>
      <c r="J737" s="4" t="b">
        <f t="shared" si="123"/>
        <v>0</v>
      </c>
      <c r="K737" s="26">
        <f t="shared" si="124"/>
        <v>0</v>
      </c>
      <c r="L737" s="4">
        <f t="shared" si="125"/>
        <v>0</v>
      </c>
      <c r="M737" s="26" t="str">
        <f t="shared" si="126"/>
        <v/>
      </c>
      <c r="N737" s="288">
        <v>0</v>
      </c>
      <c r="O737" s="4">
        <v>0</v>
      </c>
      <c r="P737" s="75">
        <f t="shared" si="127"/>
        <v>0</v>
      </c>
      <c r="Q737" s="75">
        <f t="shared" si="128"/>
        <v>0</v>
      </c>
      <c r="R737" s="75">
        <f t="shared" si="129"/>
        <v>0</v>
      </c>
      <c r="S737" s="4">
        <v>0</v>
      </c>
      <c r="T737" s="4">
        <v>0</v>
      </c>
      <c r="U737" s="4">
        <f t="shared" si="130"/>
        <v>0</v>
      </c>
      <c r="V737" s="4">
        <v>0</v>
      </c>
      <c r="W737" s="49">
        <v>0</v>
      </c>
      <c r="X737" s="4">
        <v>1</v>
      </c>
      <c r="Y737" s="118" t="s">
        <v>21</v>
      </c>
      <c r="Z737" s="118" t="s">
        <v>31</v>
      </c>
      <c r="AA737" s="289">
        <v>0.28655000000000003</v>
      </c>
      <c r="AB737" s="81" t="str">
        <f t="shared" si="131"/>
        <v>Edd-ser</v>
      </c>
    </row>
    <row r="738" spans="1:28" x14ac:dyDescent="0.3">
      <c r="A738" s="15" t="s">
        <v>3</v>
      </c>
      <c r="B738" s="265" t="s">
        <v>297</v>
      </c>
      <c r="C738" s="47">
        <v>2.1904037746255E-2</v>
      </c>
      <c r="D738" s="47">
        <v>2.5385761851972298E-3</v>
      </c>
      <c r="E738" s="47">
        <v>-8.2023106659908002E-2</v>
      </c>
      <c r="F738" s="47">
        <v>0.10425318234077301</v>
      </c>
      <c r="G738" s="47">
        <v>0</v>
      </c>
      <c r="H738" s="287">
        <f t="shared" si="121"/>
        <v>0</v>
      </c>
      <c r="I738" s="4" t="b">
        <f t="shared" si="122"/>
        <v>0</v>
      </c>
      <c r="J738" s="4" t="b">
        <f t="shared" si="123"/>
        <v>0</v>
      </c>
      <c r="K738" s="26">
        <f t="shared" si="124"/>
        <v>0</v>
      </c>
      <c r="L738" s="4">
        <f t="shared" si="125"/>
        <v>0</v>
      </c>
      <c r="M738" s="26" t="str">
        <f t="shared" si="126"/>
        <v/>
      </c>
      <c r="N738" s="288">
        <v>0</v>
      </c>
      <c r="O738" s="4">
        <v>0</v>
      </c>
      <c r="P738" s="75">
        <f t="shared" si="127"/>
        <v>0</v>
      </c>
      <c r="Q738" s="75">
        <f t="shared" si="128"/>
        <v>0</v>
      </c>
      <c r="R738" s="75">
        <f t="shared" si="129"/>
        <v>0</v>
      </c>
      <c r="S738" s="4">
        <v>0</v>
      </c>
      <c r="T738" s="4">
        <v>0</v>
      </c>
      <c r="U738" s="4">
        <f t="shared" si="130"/>
        <v>0</v>
      </c>
      <c r="V738" s="4">
        <v>0</v>
      </c>
      <c r="W738" s="49">
        <v>0</v>
      </c>
      <c r="X738" s="4">
        <v>1</v>
      </c>
      <c r="Y738" s="118" t="s">
        <v>21</v>
      </c>
      <c r="Z738" s="118" t="s">
        <v>31</v>
      </c>
      <c r="AA738" s="289">
        <v>0.08</v>
      </c>
      <c r="AB738" s="81" t="str">
        <f t="shared" si="131"/>
        <v>Edd-shik</v>
      </c>
    </row>
    <row r="739" spans="1:28" x14ac:dyDescent="0.3">
      <c r="A739" s="15" t="s">
        <v>3</v>
      </c>
      <c r="B739" s="265" t="s">
        <v>212</v>
      </c>
      <c r="C739" s="47">
        <v>9.7365957997109301E-3</v>
      </c>
      <c r="D739" s="47">
        <v>4.5554300689476003E-2</v>
      </c>
      <c r="E739" s="47">
        <v>-1.1225473359253601E-2</v>
      </c>
      <c r="F739" s="47">
        <v>6.3649121138661002E-2</v>
      </c>
      <c r="G739" s="47">
        <v>0</v>
      </c>
      <c r="H739" s="287">
        <f t="shared" si="121"/>
        <v>0</v>
      </c>
      <c r="I739" s="4" t="b">
        <f t="shared" si="122"/>
        <v>0</v>
      </c>
      <c r="J739" s="4" t="b">
        <f t="shared" si="123"/>
        <v>0</v>
      </c>
      <c r="K739" s="26">
        <f t="shared" si="124"/>
        <v>0</v>
      </c>
      <c r="L739" s="4">
        <f t="shared" si="125"/>
        <v>0</v>
      </c>
      <c r="M739" s="26" t="str">
        <f t="shared" si="126"/>
        <v/>
      </c>
      <c r="N739" s="288">
        <v>0</v>
      </c>
      <c r="O739" s="4">
        <v>0</v>
      </c>
      <c r="P739" s="75">
        <f t="shared" si="127"/>
        <v>0</v>
      </c>
      <c r="Q739" s="75">
        <f t="shared" si="128"/>
        <v>0</v>
      </c>
      <c r="R739" s="75">
        <f t="shared" si="129"/>
        <v>0</v>
      </c>
      <c r="S739" s="4">
        <v>0</v>
      </c>
      <c r="T739" s="4">
        <v>0</v>
      </c>
      <c r="U739" s="4">
        <f t="shared" si="130"/>
        <v>0</v>
      </c>
      <c r="V739" s="4">
        <v>0</v>
      </c>
      <c r="W739" s="49">
        <v>0</v>
      </c>
      <c r="X739" s="4">
        <v>1</v>
      </c>
      <c r="Y739" s="118" t="s">
        <v>21</v>
      </c>
      <c r="Z739" s="118" t="s">
        <v>31</v>
      </c>
      <c r="AA739" s="289">
        <v>0.32564799999999999</v>
      </c>
      <c r="AB739" s="81" t="str">
        <f t="shared" si="131"/>
        <v>Edd-utp</v>
      </c>
    </row>
    <row r="740" spans="1:28" x14ac:dyDescent="0.3">
      <c r="A740" s="15" t="s">
        <v>8</v>
      </c>
      <c r="B740" s="265" t="s">
        <v>65</v>
      </c>
      <c r="C740" s="47">
        <v>9.1208986893968003E-2</v>
      </c>
      <c r="D740" s="47">
        <v>0.103480483225754</v>
      </c>
      <c r="E740" s="47">
        <v>-9.0104618856573199E-2</v>
      </c>
      <c r="F740" s="47">
        <v>0.32228486517041299</v>
      </c>
      <c r="G740" s="47">
        <v>0</v>
      </c>
      <c r="H740" s="287">
        <f t="shared" si="121"/>
        <v>0</v>
      </c>
      <c r="I740" s="4" t="b">
        <f t="shared" si="122"/>
        <v>0</v>
      </c>
      <c r="J740" s="4" t="b">
        <f t="shared" si="123"/>
        <v>0</v>
      </c>
      <c r="K740" s="26">
        <f t="shared" si="124"/>
        <v>0</v>
      </c>
      <c r="L740" s="4">
        <f t="shared" si="125"/>
        <v>0</v>
      </c>
      <c r="M740" s="26" t="str">
        <f t="shared" si="126"/>
        <v/>
      </c>
      <c r="N740" s="288">
        <v>0</v>
      </c>
      <c r="O740" s="4">
        <v>0</v>
      </c>
      <c r="P740" s="75">
        <f t="shared" si="127"/>
        <v>0</v>
      </c>
      <c r="Q740" s="75">
        <f t="shared" si="128"/>
        <v>0</v>
      </c>
      <c r="R740" s="75">
        <f t="shared" si="129"/>
        <v>0</v>
      </c>
      <c r="S740" s="4">
        <v>0</v>
      </c>
      <c r="T740" s="4">
        <v>0</v>
      </c>
      <c r="U740" s="4">
        <f t="shared" si="130"/>
        <v>0</v>
      </c>
      <c r="V740" s="4">
        <v>0</v>
      </c>
      <c r="W740" s="49">
        <v>0</v>
      </c>
      <c r="X740" s="4">
        <v>2</v>
      </c>
      <c r="Y740" s="118" t="s">
        <v>24</v>
      </c>
      <c r="Z740" s="118" t="s">
        <v>31</v>
      </c>
      <c r="AA740" s="289">
        <v>0.28712900000000002</v>
      </c>
      <c r="AB740" s="81" t="str">
        <f t="shared" si="131"/>
        <v>Eno-6pgc</v>
      </c>
    </row>
    <row r="741" spans="1:28" x14ac:dyDescent="0.3">
      <c r="A741" s="15" t="s">
        <v>8</v>
      </c>
      <c r="B741" s="265" t="s">
        <v>259</v>
      </c>
      <c r="C741" s="47">
        <v>-0.104748411347307</v>
      </c>
      <c r="D741" s="47">
        <v>-0.13763034569545801</v>
      </c>
      <c r="E741" s="47">
        <v>-0.32132304032076903</v>
      </c>
      <c r="F741" s="47">
        <v>8.3833510089076302E-2</v>
      </c>
      <c r="G741" s="47">
        <v>0</v>
      </c>
      <c r="H741" s="287">
        <f t="shared" si="121"/>
        <v>0</v>
      </c>
      <c r="I741" s="4" t="b">
        <f t="shared" si="122"/>
        <v>0</v>
      </c>
      <c r="J741" s="4" t="b">
        <f t="shared" si="123"/>
        <v>0</v>
      </c>
      <c r="K741" s="26">
        <f t="shared" si="124"/>
        <v>0</v>
      </c>
      <c r="L741" s="4">
        <f t="shared" si="125"/>
        <v>0</v>
      </c>
      <c r="M741" s="26" t="str">
        <f t="shared" si="126"/>
        <v/>
      </c>
      <c r="N741" s="288">
        <v>0</v>
      </c>
      <c r="O741" s="4">
        <v>0</v>
      </c>
      <c r="P741" s="75">
        <f t="shared" si="127"/>
        <v>0</v>
      </c>
      <c r="Q741" s="75">
        <f t="shared" si="128"/>
        <v>0</v>
      </c>
      <c r="R741" s="75">
        <f t="shared" si="129"/>
        <v>0</v>
      </c>
      <c r="S741" s="4">
        <v>0</v>
      </c>
      <c r="T741" s="4">
        <v>0</v>
      </c>
      <c r="U741" s="4">
        <f t="shared" si="130"/>
        <v>0</v>
      </c>
      <c r="V741" s="4">
        <v>0</v>
      </c>
      <c r="W741" s="49">
        <v>0</v>
      </c>
      <c r="X741" s="4">
        <v>2</v>
      </c>
      <c r="Y741" s="118" t="s">
        <v>24</v>
      </c>
      <c r="Z741" s="118" t="s">
        <v>31</v>
      </c>
      <c r="AA741" s="289">
        <v>0.24223600000000001</v>
      </c>
      <c r="AB741" s="81" t="str">
        <f t="shared" si="131"/>
        <v>Eno-acon</v>
      </c>
    </row>
    <row r="742" spans="1:28" x14ac:dyDescent="0.3">
      <c r="A742" s="15" t="s">
        <v>8</v>
      </c>
      <c r="B742" s="265" t="s">
        <v>110</v>
      </c>
      <c r="C742" s="47">
        <v>0.146641550888579</v>
      </c>
      <c r="D742" s="47">
        <v>0.106173900557074</v>
      </c>
      <c r="E742" s="47">
        <v>-0.37721121650578898</v>
      </c>
      <c r="F742" s="47">
        <v>0.72444465169413697</v>
      </c>
      <c r="G742" s="47">
        <v>0</v>
      </c>
      <c r="H742" s="287">
        <f t="shared" si="121"/>
        <v>0</v>
      </c>
      <c r="I742" s="4" t="b">
        <f t="shared" si="122"/>
        <v>0</v>
      </c>
      <c r="J742" s="4" t="b">
        <f t="shared" si="123"/>
        <v>0</v>
      </c>
      <c r="K742" s="26">
        <f t="shared" si="124"/>
        <v>0</v>
      </c>
      <c r="L742" s="4">
        <f t="shared" si="125"/>
        <v>0</v>
      </c>
      <c r="M742" s="26" t="str">
        <f t="shared" si="126"/>
        <v/>
      </c>
      <c r="N742" s="288">
        <v>0</v>
      </c>
      <c r="O742" s="4">
        <v>0</v>
      </c>
      <c r="P742" s="75">
        <f t="shared" si="127"/>
        <v>0</v>
      </c>
      <c r="Q742" s="75">
        <f t="shared" si="128"/>
        <v>0</v>
      </c>
      <c r="R742" s="75">
        <f t="shared" si="129"/>
        <v>0</v>
      </c>
      <c r="S742" s="4">
        <v>0</v>
      </c>
      <c r="T742" s="4">
        <v>0</v>
      </c>
      <c r="U742" s="4">
        <f t="shared" si="130"/>
        <v>0</v>
      </c>
      <c r="V742" s="4">
        <v>-1</v>
      </c>
      <c r="W742" s="49">
        <v>0</v>
      </c>
      <c r="X742" s="4">
        <v>2</v>
      </c>
      <c r="Y742" s="118" t="s">
        <v>24</v>
      </c>
      <c r="Z742" s="118" t="s">
        <v>31</v>
      </c>
      <c r="AA742" s="289">
        <v>0.23674899999999999</v>
      </c>
      <c r="AB742" s="81" t="str">
        <f t="shared" si="131"/>
        <v>Eno-amp</v>
      </c>
    </row>
    <row r="743" spans="1:28" x14ac:dyDescent="0.3">
      <c r="A743" s="15" t="s">
        <v>8</v>
      </c>
      <c r="B743" s="265" t="s">
        <v>285</v>
      </c>
      <c r="C743" s="47">
        <v>0.27954317347345298</v>
      </c>
      <c r="D743" s="47">
        <v>0.50053048341561202</v>
      </c>
      <c r="E743" s="47">
        <v>-6.8860433461997703E-2</v>
      </c>
      <c r="F743" s="47">
        <v>0.60272104288484196</v>
      </c>
      <c r="G743" s="47">
        <v>0</v>
      </c>
      <c r="H743" s="287">
        <f t="shared" si="121"/>
        <v>0</v>
      </c>
      <c r="I743" s="4" t="b">
        <f t="shared" si="122"/>
        <v>0</v>
      </c>
      <c r="J743" s="4" t="b">
        <f t="shared" si="123"/>
        <v>0</v>
      </c>
      <c r="K743" s="26">
        <f t="shared" si="124"/>
        <v>0</v>
      </c>
      <c r="L743" s="4">
        <f t="shared" si="125"/>
        <v>0</v>
      </c>
      <c r="M743" s="26" t="str">
        <f t="shared" si="126"/>
        <v/>
      </c>
      <c r="N743" s="288">
        <v>0</v>
      </c>
      <c r="O743" s="4">
        <v>0</v>
      </c>
      <c r="P743" s="75">
        <f t="shared" si="127"/>
        <v>0</v>
      </c>
      <c r="Q743" s="75">
        <f t="shared" si="128"/>
        <v>0</v>
      </c>
      <c r="R743" s="75">
        <f t="shared" si="129"/>
        <v>0</v>
      </c>
      <c r="S743" s="4">
        <v>0</v>
      </c>
      <c r="T743" s="4">
        <v>0</v>
      </c>
      <c r="U743" s="4">
        <f t="shared" si="130"/>
        <v>0</v>
      </c>
      <c r="V743" s="4">
        <v>0</v>
      </c>
      <c r="W743" s="49">
        <v>0</v>
      </c>
      <c r="X743" s="4">
        <v>2</v>
      </c>
      <c r="Y743" s="118" t="s">
        <v>24</v>
      </c>
      <c r="Z743" s="118" t="s">
        <v>31</v>
      </c>
      <c r="AA743" s="289">
        <v>0.28571400000000002</v>
      </c>
      <c r="AB743" s="81" t="str">
        <f t="shared" si="131"/>
        <v>Eno-asn</v>
      </c>
    </row>
    <row r="744" spans="1:28" x14ac:dyDescent="0.3">
      <c r="A744" s="15" t="s">
        <v>8</v>
      </c>
      <c r="B744" s="265" t="s">
        <v>86</v>
      </c>
      <c r="C744" s="47">
        <v>4.2286248235186098E-2</v>
      </c>
      <c r="D744" s="47">
        <v>0.105883995520372</v>
      </c>
      <c r="E744" s="47">
        <v>-0.17454687128539001</v>
      </c>
      <c r="F744" s="47">
        <v>0.27967086305031902</v>
      </c>
      <c r="G744" s="47">
        <v>0</v>
      </c>
      <c r="H744" s="287">
        <f t="shared" si="121"/>
        <v>0</v>
      </c>
      <c r="I744" s="4" t="b">
        <f t="shared" si="122"/>
        <v>0</v>
      </c>
      <c r="J744" s="4" t="b">
        <f t="shared" si="123"/>
        <v>0</v>
      </c>
      <c r="K744" s="26">
        <f t="shared" si="124"/>
        <v>0</v>
      </c>
      <c r="L744" s="4">
        <f t="shared" si="125"/>
        <v>0</v>
      </c>
      <c r="M744" s="26" t="str">
        <f t="shared" si="126"/>
        <v/>
      </c>
      <c r="N744" s="288">
        <v>0</v>
      </c>
      <c r="O744" s="4">
        <v>0</v>
      </c>
      <c r="P744" s="75">
        <f t="shared" si="127"/>
        <v>0</v>
      </c>
      <c r="Q744" s="75">
        <f t="shared" si="128"/>
        <v>0</v>
      </c>
      <c r="R744" s="75">
        <f t="shared" si="129"/>
        <v>0</v>
      </c>
      <c r="S744" s="4">
        <v>0</v>
      </c>
      <c r="T744" s="4">
        <v>0</v>
      </c>
      <c r="U744" s="4">
        <f t="shared" si="130"/>
        <v>0</v>
      </c>
      <c r="V744" s="4">
        <v>0</v>
      </c>
      <c r="W744" s="49">
        <v>0</v>
      </c>
      <c r="X744" s="4">
        <v>2</v>
      </c>
      <c r="Y744" s="118" t="s">
        <v>24</v>
      </c>
      <c r="Z744" s="118" t="s">
        <v>31</v>
      </c>
      <c r="AA744" s="289">
        <v>0.18131900000000001</v>
      </c>
      <c r="AB744" s="81" t="str">
        <f t="shared" si="131"/>
        <v>Eno-atp</v>
      </c>
    </row>
    <row r="745" spans="1:28" x14ac:dyDescent="0.3">
      <c r="A745" s="15" t="s">
        <v>8</v>
      </c>
      <c r="B745" s="265" t="s">
        <v>218</v>
      </c>
      <c r="C745" s="47">
        <v>2.9406344422674199E-2</v>
      </c>
      <c r="D745" s="47">
        <v>0.181878023369868</v>
      </c>
      <c r="E745" s="47">
        <v>-0.182790868072253</v>
      </c>
      <c r="F745" s="47">
        <v>0.22169050795432099</v>
      </c>
      <c r="G745" s="47">
        <v>0</v>
      </c>
      <c r="H745" s="287">
        <f t="shared" si="121"/>
        <v>0</v>
      </c>
      <c r="I745" s="4" t="b">
        <f t="shared" si="122"/>
        <v>0</v>
      </c>
      <c r="J745" s="4" t="b">
        <f t="shared" si="123"/>
        <v>0</v>
      </c>
      <c r="K745" s="26">
        <f t="shared" si="124"/>
        <v>0</v>
      </c>
      <c r="L745" s="4">
        <f t="shared" si="125"/>
        <v>0</v>
      </c>
      <c r="M745" s="26" t="str">
        <f t="shared" si="126"/>
        <v/>
      </c>
      <c r="N745" s="288">
        <v>0</v>
      </c>
      <c r="O745" s="4">
        <v>0</v>
      </c>
      <c r="P745" s="75">
        <f t="shared" si="127"/>
        <v>0</v>
      </c>
      <c r="Q745" s="75">
        <f t="shared" si="128"/>
        <v>0</v>
      </c>
      <c r="R745" s="75">
        <f t="shared" si="129"/>
        <v>0</v>
      </c>
      <c r="S745" s="4">
        <v>0</v>
      </c>
      <c r="T745" s="4">
        <v>0</v>
      </c>
      <c r="U745" s="4">
        <f t="shared" si="130"/>
        <v>0</v>
      </c>
      <c r="V745" s="4">
        <v>0</v>
      </c>
      <c r="W745" s="49">
        <v>0</v>
      </c>
      <c r="X745" s="4">
        <v>2</v>
      </c>
      <c r="Y745" s="118" t="s">
        <v>24</v>
      </c>
      <c r="Z745" s="118" t="s">
        <v>31</v>
      </c>
      <c r="AA745" s="289">
        <v>0.22033900000000001</v>
      </c>
      <c r="AB745" s="81" t="str">
        <f t="shared" si="131"/>
        <v>Eno-cgmp</v>
      </c>
    </row>
    <row r="746" spans="1:28" x14ac:dyDescent="0.3">
      <c r="A746" s="15" t="s">
        <v>8</v>
      </c>
      <c r="B746" s="265" t="s">
        <v>202</v>
      </c>
      <c r="C746" s="47">
        <v>0.30652157672560598</v>
      </c>
      <c r="D746" s="47">
        <v>5.3537697926801499E-2</v>
      </c>
      <c r="E746" s="47">
        <v>-0.17031867961136499</v>
      </c>
      <c r="F746" s="47">
        <v>0.80724798221349803</v>
      </c>
      <c r="G746" s="47">
        <v>0</v>
      </c>
      <c r="H746" s="287">
        <f t="shared" si="121"/>
        <v>0</v>
      </c>
      <c r="I746" s="4" t="b">
        <f t="shared" si="122"/>
        <v>0</v>
      </c>
      <c r="J746" s="4" t="b">
        <f t="shared" si="123"/>
        <v>0</v>
      </c>
      <c r="K746" s="26">
        <f t="shared" si="124"/>
        <v>0</v>
      </c>
      <c r="L746" s="4">
        <f t="shared" si="125"/>
        <v>0</v>
      </c>
      <c r="M746" s="26" t="str">
        <f t="shared" si="126"/>
        <v/>
      </c>
      <c r="N746" s="288">
        <v>0</v>
      </c>
      <c r="O746" s="4">
        <v>0</v>
      </c>
      <c r="P746" s="75">
        <f t="shared" si="127"/>
        <v>0</v>
      </c>
      <c r="Q746" s="75">
        <f t="shared" si="128"/>
        <v>0</v>
      </c>
      <c r="R746" s="75">
        <f t="shared" si="129"/>
        <v>0</v>
      </c>
      <c r="S746" s="4">
        <v>0</v>
      </c>
      <c r="T746" s="4">
        <v>0</v>
      </c>
      <c r="U746" s="4">
        <f t="shared" si="130"/>
        <v>0</v>
      </c>
      <c r="V746" s="4">
        <v>0</v>
      </c>
      <c r="W746" s="49">
        <v>0</v>
      </c>
      <c r="X746" s="4">
        <v>2</v>
      </c>
      <c r="Y746" s="118" t="s">
        <v>24</v>
      </c>
      <c r="Z746" s="118" t="s">
        <v>31</v>
      </c>
      <c r="AA746" s="289">
        <v>0.264822</v>
      </c>
      <c r="AB746" s="81" t="str">
        <f t="shared" si="131"/>
        <v>Eno-cmp</v>
      </c>
    </row>
    <row r="747" spans="1:28" x14ac:dyDescent="0.3">
      <c r="A747" s="15" t="s">
        <v>8</v>
      </c>
      <c r="B747" s="265" t="s">
        <v>295</v>
      </c>
      <c r="C747" s="47">
        <v>8.7330066887283703E-2</v>
      </c>
      <c r="D747" s="47">
        <v>7.2478799316708406E-2</v>
      </c>
      <c r="E747" s="47">
        <v>-0.102877991828087</v>
      </c>
      <c r="F747" s="47">
        <v>0.25847666728513902</v>
      </c>
      <c r="G747" s="47">
        <v>0</v>
      </c>
      <c r="H747" s="287">
        <f t="shared" si="121"/>
        <v>0</v>
      </c>
      <c r="I747" s="4" t="b">
        <f t="shared" si="122"/>
        <v>0</v>
      </c>
      <c r="J747" s="4" t="b">
        <f t="shared" si="123"/>
        <v>0</v>
      </c>
      <c r="K747" s="26">
        <f t="shared" si="124"/>
        <v>0</v>
      </c>
      <c r="L747" s="4">
        <f t="shared" si="125"/>
        <v>0</v>
      </c>
      <c r="M747" s="26" t="str">
        <f t="shared" si="126"/>
        <v/>
      </c>
      <c r="N747" s="288">
        <v>0</v>
      </c>
      <c r="O747" s="4">
        <v>0</v>
      </c>
      <c r="P747" s="75">
        <f t="shared" si="127"/>
        <v>0</v>
      </c>
      <c r="Q747" s="75">
        <f t="shared" si="128"/>
        <v>0</v>
      </c>
      <c r="R747" s="75">
        <f t="shared" si="129"/>
        <v>0</v>
      </c>
      <c r="S747" s="4">
        <v>0</v>
      </c>
      <c r="T747" s="4">
        <v>0</v>
      </c>
      <c r="U747" s="4">
        <f t="shared" si="130"/>
        <v>0</v>
      </c>
      <c r="V747" s="4">
        <v>0</v>
      </c>
      <c r="W747" s="49">
        <v>0</v>
      </c>
      <c r="X747" s="4">
        <v>2</v>
      </c>
      <c r="Y747" s="118" t="s">
        <v>24</v>
      </c>
      <c r="Z747" s="118" t="s">
        <v>31</v>
      </c>
      <c r="AA747" s="289">
        <v>0.33333299999999999</v>
      </c>
      <c r="AB747" s="81" t="str">
        <f t="shared" si="131"/>
        <v>Eno-cys</v>
      </c>
    </row>
    <row r="748" spans="1:28" x14ac:dyDescent="0.3">
      <c r="A748" s="15" t="s">
        <v>8</v>
      </c>
      <c r="B748" s="265" t="s">
        <v>301</v>
      </c>
      <c r="C748" s="47">
        <v>3.2668730275390703E-2</v>
      </c>
      <c r="D748" s="47">
        <v>-1.3885250703218799E-2</v>
      </c>
      <c r="E748" s="47">
        <v>-0.119804996661119</v>
      </c>
      <c r="F748" s="47">
        <v>0.11389786170866099</v>
      </c>
      <c r="G748" s="47">
        <v>0</v>
      </c>
      <c r="H748" s="287">
        <f t="shared" si="121"/>
        <v>0</v>
      </c>
      <c r="I748" s="4" t="b">
        <f t="shared" si="122"/>
        <v>0</v>
      </c>
      <c r="J748" s="4" t="b">
        <f t="shared" si="123"/>
        <v>0</v>
      </c>
      <c r="K748" s="26">
        <f t="shared" si="124"/>
        <v>0</v>
      </c>
      <c r="L748" s="4">
        <f t="shared" si="125"/>
        <v>0</v>
      </c>
      <c r="M748" s="26" t="str">
        <f t="shared" si="126"/>
        <v/>
      </c>
      <c r="N748" s="288">
        <v>0</v>
      </c>
      <c r="O748" s="4">
        <v>0</v>
      </c>
      <c r="P748" s="75">
        <f t="shared" si="127"/>
        <v>0</v>
      </c>
      <c r="Q748" s="75">
        <f t="shared" si="128"/>
        <v>0</v>
      </c>
      <c r="R748" s="75">
        <f t="shared" si="129"/>
        <v>0</v>
      </c>
      <c r="S748" s="4">
        <v>0</v>
      </c>
      <c r="T748" s="4">
        <v>0</v>
      </c>
      <c r="U748" s="4">
        <f t="shared" si="130"/>
        <v>0</v>
      </c>
      <c r="V748" s="4">
        <v>0</v>
      </c>
      <c r="W748" s="49">
        <v>0</v>
      </c>
      <c r="X748" s="4">
        <v>2</v>
      </c>
      <c r="Y748" s="118" t="s">
        <v>24</v>
      </c>
      <c r="Z748" s="118" t="s">
        <v>31</v>
      </c>
      <c r="AA748" s="289">
        <v>0.21052599999999999</v>
      </c>
      <c r="AB748" s="81" t="str">
        <f t="shared" si="131"/>
        <v>Eno-cystath</v>
      </c>
    </row>
    <row r="749" spans="1:28" x14ac:dyDescent="0.3">
      <c r="A749" s="15" t="s">
        <v>8</v>
      </c>
      <c r="B749" s="265" t="s">
        <v>161</v>
      </c>
      <c r="C749" s="47">
        <v>0.21441065903876599</v>
      </c>
      <c r="D749" s="47">
        <v>0.14954048191432001</v>
      </c>
      <c r="E749" s="47">
        <v>-7.6820604621661501E-2</v>
      </c>
      <c r="F749" s="47">
        <v>0.50350136699481296</v>
      </c>
      <c r="G749" s="47">
        <v>0</v>
      </c>
      <c r="H749" s="287">
        <f t="shared" si="121"/>
        <v>0</v>
      </c>
      <c r="I749" s="4" t="b">
        <f t="shared" si="122"/>
        <v>0</v>
      </c>
      <c r="J749" s="4" t="b">
        <f t="shared" si="123"/>
        <v>0</v>
      </c>
      <c r="K749" s="26">
        <f t="shared" si="124"/>
        <v>0</v>
      </c>
      <c r="L749" s="4">
        <f t="shared" si="125"/>
        <v>0</v>
      </c>
      <c r="M749" s="26" t="str">
        <f t="shared" si="126"/>
        <v/>
      </c>
      <c r="N749" s="288">
        <v>0</v>
      </c>
      <c r="O749" s="4">
        <v>0</v>
      </c>
      <c r="P749" s="75">
        <f t="shared" si="127"/>
        <v>0</v>
      </c>
      <c r="Q749" s="75">
        <f t="shared" si="128"/>
        <v>0</v>
      </c>
      <c r="R749" s="75">
        <f t="shared" si="129"/>
        <v>0</v>
      </c>
      <c r="S749" s="4">
        <v>0</v>
      </c>
      <c r="T749" s="4">
        <v>0</v>
      </c>
      <c r="U749" s="4">
        <f t="shared" si="130"/>
        <v>0</v>
      </c>
      <c r="V749" s="4">
        <v>0</v>
      </c>
      <c r="W749" s="49">
        <v>0</v>
      </c>
      <c r="X749" s="4">
        <v>2</v>
      </c>
      <c r="Y749" s="118" t="s">
        <v>24</v>
      </c>
      <c r="Z749" s="118" t="s">
        <v>31</v>
      </c>
      <c r="AA749" s="289">
        <v>0.34751799999999999</v>
      </c>
      <c r="AB749" s="81" t="str">
        <f t="shared" si="131"/>
        <v>Eno-dhap</v>
      </c>
    </row>
    <row r="750" spans="1:28" x14ac:dyDescent="0.3">
      <c r="A750" s="15" t="s">
        <v>8</v>
      </c>
      <c r="B750" s="265" t="s">
        <v>262</v>
      </c>
      <c r="C750" s="47">
        <v>5.5446438444826898E-2</v>
      </c>
      <c r="D750" s="47">
        <v>5.5196839619183397E-2</v>
      </c>
      <c r="E750" s="47">
        <v>-7.4849849589410197E-2</v>
      </c>
      <c r="F750" s="47">
        <v>0.176009502818817</v>
      </c>
      <c r="G750" s="47">
        <v>0</v>
      </c>
      <c r="H750" s="287">
        <f t="shared" si="121"/>
        <v>0</v>
      </c>
      <c r="I750" s="4" t="b">
        <f t="shared" si="122"/>
        <v>0</v>
      </c>
      <c r="J750" s="4" t="b">
        <f t="shared" si="123"/>
        <v>0</v>
      </c>
      <c r="K750" s="26">
        <f t="shared" si="124"/>
        <v>0</v>
      </c>
      <c r="L750" s="4">
        <f t="shared" si="125"/>
        <v>0</v>
      </c>
      <c r="M750" s="26" t="str">
        <f t="shared" si="126"/>
        <v/>
      </c>
      <c r="N750" s="288">
        <v>0</v>
      </c>
      <c r="O750" s="4">
        <v>0</v>
      </c>
      <c r="P750" s="75">
        <f t="shared" si="127"/>
        <v>0</v>
      </c>
      <c r="Q750" s="75">
        <f t="shared" si="128"/>
        <v>0</v>
      </c>
      <c r="R750" s="75">
        <f t="shared" si="129"/>
        <v>0</v>
      </c>
      <c r="S750" s="4">
        <v>0</v>
      </c>
      <c r="T750" s="4">
        <v>0</v>
      </c>
      <c r="U750" s="4">
        <f t="shared" si="130"/>
        <v>0</v>
      </c>
      <c r="V750" s="4">
        <v>0</v>
      </c>
      <c r="W750" s="49">
        <v>0</v>
      </c>
      <c r="X750" s="4">
        <v>2</v>
      </c>
      <c r="Y750" s="118" t="s">
        <v>24</v>
      </c>
      <c r="Z750" s="118" t="s">
        <v>31</v>
      </c>
      <c r="AA750" s="289">
        <v>0.264822</v>
      </c>
      <c r="AB750" s="81" t="str">
        <f t="shared" si="131"/>
        <v>Eno-dtmp</v>
      </c>
    </row>
    <row r="751" spans="1:28" x14ac:dyDescent="0.3">
      <c r="A751" s="15" t="s">
        <v>8</v>
      </c>
      <c r="B751" s="265" t="s">
        <v>264</v>
      </c>
      <c r="C751" s="47">
        <v>-5.8459223853118802E-2</v>
      </c>
      <c r="D751" s="47">
        <v>5.45605007936425E-3</v>
      </c>
      <c r="E751" s="47">
        <v>-0.162217159344832</v>
      </c>
      <c r="F751" s="47">
        <v>4.4830288413508598E-2</v>
      </c>
      <c r="G751" s="47">
        <v>0</v>
      </c>
      <c r="H751" s="287">
        <f t="shared" si="121"/>
        <v>0</v>
      </c>
      <c r="I751" s="4" t="b">
        <f t="shared" si="122"/>
        <v>0</v>
      </c>
      <c r="J751" s="4" t="b">
        <f t="shared" si="123"/>
        <v>0</v>
      </c>
      <c r="K751" s="26">
        <f t="shared" si="124"/>
        <v>0</v>
      </c>
      <c r="L751" s="4">
        <f t="shared" si="125"/>
        <v>0</v>
      </c>
      <c r="M751" s="26" t="str">
        <f t="shared" si="126"/>
        <v/>
      </c>
      <c r="N751" s="288">
        <v>0</v>
      </c>
      <c r="O751" s="4">
        <v>0</v>
      </c>
      <c r="P751" s="75">
        <f t="shared" si="127"/>
        <v>0</v>
      </c>
      <c r="Q751" s="75">
        <f t="shared" si="128"/>
        <v>0</v>
      </c>
      <c r="R751" s="75">
        <f t="shared" si="129"/>
        <v>0</v>
      </c>
      <c r="S751" s="4">
        <v>0</v>
      </c>
      <c r="T751" s="4">
        <v>0</v>
      </c>
      <c r="U751" s="4">
        <f t="shared" si="130"/>
        <v>0</v>
      </c>
      <c r="V751" s="4">
        <v>0</v>
      </c>
      <c r="W751" s="49">
        <v>0</v>
      </c>
      <c r="X751" s="4">
        <v>2</v>
      </c>
      <c r="Y751" s="118" t="s">
        <v>24</v>
      </c>
      <c r="Z751" s="118" t="s">
        <v>31</v>
      </c>
      <c r="AA751" s="289">
        <v>0.197605</v>
      </c>
      <c r="AB751" s="81" t="str">
        <f t="shared" si="131"/>
        <v>Eno-dttp</v>
      </c>
    </row>
    <row r="752" spans="1:28" x14ac:dyDescent="0.3">
      <c r="A752" s="15" t="s">
        <v>8</v>
      </c>
      <c r="B752" s="265" t="s">
        <v>126</v>
      </c>
      <c r="C752" s="47">
        <v>0.23283513539279499</v>
      </c>
      <c r="D752" s="47">
        <v>0.39853335576945198</v>
      </c>
      <c r="E752" s="47">
        <v>-0.21371068172966101</v>
      </c>
      <c r="F752" s="47">
        <v>0.69544919290743401</v>
      </c>
      <c r="G752" s="47">
        <v>0</v>
      </c>
      <c r="H752" s="287">
        <f t="shared" si="121"/>
        <v>0</v>
      </c>
      <c r="I752" s="4" t="b">
        <f t="shared" si="122"/>
        <v>0</v>
      </c>
      <c r="J752" s="4" t="b">
        <f t="shared" si="123"/>
        <v>0</v>
      </c>
      <c r="K752" s="26">
        <f t="shared" si="124"/>
        <v>0</v>
      </c>
      <c r="L752" s="4">
        <f t="shared" si="125"/>
        <v>0</v>
      </c>
      <c r="M752" s="26" t="str">
        <f t="shared" si="126"/>
        <v/>
      </c>
      <c r="N752" s="288">
        <v>0</v>
      </c>
      <c r="O752" s="4">
        <v>0</v>
      </c>
      <c r="P752" s="75">
        <f t="shared" si="127"/>
        <v>0</v>
      </c>
      <c r="Q752" s="75">
        <f t="shared" si="128"/>
        <v>0</v>
      </c>
      <c r="R752" s="75">
        <f t="shared" si="129"/>
        <v>0</v>
      </c>
      <c r="S752" s="4">
        <v>0</v>
      </c>
      <c r="T752" s="4">
        <v>0</v>
      </c>
      <c r="U752" s="4">
        <f t="shared" si="130"/>
        <v>0</v>
      </c>
      <c r="V752" s="4">
        <v>0</v>
      </c>
      <c r="W752" s="49">
        <v>0</v>
      </c>
      <c r="X752" s="4">
        <v>2</v>
      </c>
      <c r="Y752" s="118" t="s">
        <v>24</v>
      </c>
      <c r="Z752" s="118" t="s">
        <v>31</v>
      </c>
      <c r="AA752" s="289">
        <v>0.34715000000000001</v>
      </c>
      <c r="AB752" s="81" t="str">
        <f t="shared" si="131"/>
        <v>Eno-f6p</v>
      </c>
    </row>
    <row r="753" spans="1:28" x14ac:dyDescent="0.3">
      <c r="A753" s="15" t="s">
        <v>8</v>
      </c>
      <c r="B753" s="265" t="s">
        <v>250</v>
      </c>
      <c r="C753" s="47">
        <v>-5.6045225551824097E-2</v>
      </c>
      <c r="D753" s="47">
        <v>0.266720085712503</v>
      </c>
      <c r="E753" s="47">
        <v>-0.58307483000462901</v>
      </c>
      <c r="F753" s="47">
        <v>0.46102370455302399</v>
      </c>
      <c r="G753" s="47">
        <v>0</v>
      </c>
      <c r="H753" s="287">
        <f t="shared" si="121"/>
        <v>0</v>
      </c>
      <c r="I753" s="4" t="b">
        <f t="shared" si="122"/>
        <v>0</v>
      </c>
      <c r="J753" s="4" t="b">
        <f t="shared" si="123"/>
        <v>0</v>
      </c>
      <c r="K753" s="26">
        <f t="shared" si="124"/>
        <v>0</v>
      </c>
      <c r="L753" s="4">
        <f t="shared" si="125"/>
        <v>0</v>
      </c>
      <c r="M753" s="26" t="str">
        <f t="shared" si="126"/>
        <v/>
      </c>
      <c r="N753" s="288">
        <v>0</v>
      </c>
      <c r="O753" s="4">
        <v>0</v>
      </c>
      <c r="P753" s="75">
        <f t="shared" si="127"/>
        <v>0</v>
      </c>
      <c r="Q753" s="75">
        <f t="shared" si="128"/>
        <v>0</v>
      </c>
      <c r="R753" s="75">
        <f t="shared" si="129"/>
        <v>0</v>
      </c>
      <c r="S753" s="4">
        <v>0</v>
      </c>
      <c r="T753" s="4">
        <v>0</v>
      </c>
      <c r="U753" s="4">
        <f t="shared" si="130"/>
        <v>0</v>
      </c>
      <c r="V753" s="4">
        <v>0</v>
      </c>
      <c r="W753" s="49">
        <v>0</v>
      </c>
      <c r="X753" s="4">
        <v>2</v>
      </c>
      <c r="Y753" s="118" t="s">
        <v>24</v>
      </c>
      <c r="Z753" s="118" t="s">
        <v>31</v>
      </c>
      <c r="AA753" s="289">
        <v>0.10929899999999999</v>
      </c>
      <c r="AB753" s="81" t="str">
        <f t="shared" si="131"/>
        <v>Eno-fad</v>
      </c>
    </row>
    <row r="754" spans="1:28" x14ac:dyDescent="0.3">
      <c r="A754" s="15" t="s">
        <v>8</v>
      </c>
      <c r="B754" s="265" t="s">
        <v>127</v>
      </c>
      <c r="C754" s="47">
        <v>0.33747074542039102</v>
      </c>
      <c r="D754" s="47">
        <v>0.250321871555025</v>
      </c>
      <c r="E754" s="47">
        <v>-0.22218420629657701</v>
      </c>
      <c r="F754" s="47">
        <v>0.91523951184672803</v>
      </c>
      <c r="G754" s="47">
        <v>0</v>
      </c>
      <c r="H754" s="287">
        <f t="shared" si="121"/>
        <v>0</v>
      </c>
      <c r="I754" s="4" t="b">
        <f t="shared" si="122"/>
        <v>0</v>
      </c>
      <c r="J754" s="4" t="b">
        <f t="shared" si="123"/>
        <v>0</v>
      </c>
      <c r="K754" s="26">
        <f t="shared" si="124"/>
        <v>0</v>
      </c>
      <c r="L754" s="4">
        <f t="shared" si="125"/>
        <v>0</v>
      </c>
      <c r="M754" s="26" t="str">
        <f t="shared" si="126"/>
        <v/>
      </c>
      <c r="N754" s="288">
        <v>0</v>
      </c>
      <c r="O754" s="4">
        <v>0</v>
      </c>
      <c r="P754" s="75">
        <f t="shared" si="127"/>
        <v>0</v>
      </c>
      <c r="Q754" s="75">
        <f t="shared" si="128"/>
        <v>0</v>
      </c>
      <c r="R754" s="75">
        <f t="shared" si="129"/>
        <v>0</v>
      </c>
      <c r="S754" s="4">
        <v>0</v>
      </c>
      <c r="T754" s="4">
        <v>0</v>
      </c>
      <c r="U754" s="4">
        <f t="shared" si="130"/>
        <v>0</v>
      </c>
      <c r="V754" s="4">
        <v>0</v>
      </c>
      <c r="W754" s="49">
        <v>0</v>
      </c>
      <c r="X754" s="4">
        <v>2</v>
      </c>
      <c r="Y754" s="118" t="s">
        <v>24</v>
      </c>
      <c r="Z754" s="118" t="s">
        <v>31</v>
      </c>
      <c r="AA754" s="289">
        <v>0.293103</v>
      </c>
      <c r="AB754" s="81" t="str">
        <f t="shared" si="131"/>
        <v>Eno-fbp</v>
      </c>
    </row>
    <row r="755" spans="1:28" x14ac:dyDescent="0.3">
      <c r="A755" s="15" t="s">
        <v>8</v>
      </c>
      <c r="B755" s="265" t="s">
        <v>157</v>
      </c>
      <c r="C755" s="47">
        <v>0.26448234543786803</v>
      </c>
      <c r="D755" s="47">
        <v>0.28000698667762303</v>
      </c>
      <c r="E755" s="47">
        <v>-0.143082095337563</v>
      </c>
      <c r="F755" s="47">
        <v>0.67664358786174506</v>
      </c>
      <c r="G755" s="47">
        <v>0</v>
      </c>
      <c r="H755" s="287">
        <f t="shared" si="121"/>
        <v>0</v>
      </c>
      <c r="I755" s="4" t="b">
        <f t="shared" si="122"/>
        <v>0</v>
      </c>
      <c r="J755" s="4" t="b">
        <f t="shared" si="123"/>
        <v>0</v>
      </c>
      <c r="K755" s="26">
        <f t="shared" si="124"/>
        <v>0</v>
      </c>
      <c r="L755" s="4">
        <f t="shared" si="125"/>
        <v>0</v>
      </c>
      <c r="M755" s="26" t="str">
        <f t="shared" si="126"/>
        <v/>
      </c>
      <c r="N755" s="288">
        <v>0</v>
      </c>
      <c r="O755" s="4">
        <v>0</v>
      </c>
      <c r="P755" s="75">
        <f t="shared" si="127"/>
        <v>0</v>
      </c>
      <c r="Q755" s="75">
        <f t="shared" si="128"/>
        <v>0</v>
      </c>
      <c r="R755" s="75">
        <f t="shared" si="129"/>
        <v>0</v>
      </c>
      <c r="S755" s="4">
        <v>0</v>
      </c>
      <c r="T755" s="4">
        <v>0</v>
      </c>
      <c r="U755" s="4">
        <f t="shared" si="130"/>
        <v>0</v>
      </c>
      <c r="V755" s="4">
        <v>0</v>
      </c>
      <c r="W755" s="49">
        <v>0</v>
      </c>
      <c r="X755" s="4">
        <v>2</v>
      </c>
      <c r="Y755" s="118" t="s">
        <v>24</v>
      </c>
      <c r="Z755" s="118" t="s">
        <v>31</v>
      </c>
      <c r="AA755" s="289">
        <v>0.34715000000000001</v>
      </c>
      <c r="AB755" s="81" t="str">
        <f t="shared" si="131"/>
        <v>Eno-g6p</v>
      </c>
    </row>
    <row r="756" spans="1:28" x14ac:dyDescent="0.3">
      <c r="A756" s="15" t="s">
        <v>8</v>
      </c>
      <c r="B756" s="265" t="s">
        <v>269</v>
      </c>
      <c r="C756" s="47">
        <v>0.109940579159618</v>
      </c>
      <c r="D756" s="47">
        <v>0.23920833358036001</v>
      </c>
      <c r="E756" s="47">
        <v>-0.12834922741604399</v>
      </c>
      <c r="F756" s="47">
        <v>0.34832994649104698</v>
      </c>
      <c r="G756" s="47">
        <v>0</v>
      </c>
      <c r="H756" s="287">
        <f t="shared" si="121"/>
        <v>0</v>
      </c>
      <c r="I756" s="4" t="b">
        <f t="shared" si="122"/>
        <v>0</v>
      </c>
      <c r="J756" s="4" t="b">
        <f t="shared" si="123"/>
        <v>0</v>
      </c>
      <c r="K756" s="26">
        <f t="shared" si="124"/>
        <v>0</v>
      </c>
      <c r="L756" s="4">
        <f t="shared" si="125"/>
        <v>0</v>
      </c>
      <c r="M756" s="26" t="str">
        <f t="shared" si="126"/>
        <v/>
      </c>
      <c r="N756" s="288">
        <v>0</v>
      </c>
      <c r="O756" s="4">
        <v>0</v>
      </c>
      <c r="P756" s="75">
        <f t="shared" si="127"/>
        <v>0</v>
      </c>
      <c r="Q756" s="75">
        <f t="shared" si="128"/>
        <v>0</v>
      </c>
      <c r="R756" s="75">
        <f t="shared" si="129"/>
        <v>0</v>
      </c>
      <c r="S756" s="4">
        <v>0</v>
      </c>
      <c r="T756" s="4">
        <v>0</v>
      </c>
      <c r="U756" s="4">
        <f t="shared" si="130"/>
        <v>0</v>
      </c>
      <c r="V756" s="4">
        <v>0</v>
      </c>
      <c r="W756" s="49">
        <v>0</v>
      </c>
      <c r="X756" s="4">
        <v>2</v>
      </c>
      <c r="Y756" s="118" t="s">
        <v>24</v>
      </c>
      <c r="Z756" s="118" t="s">
        <v>31</v>
      </c>
      <c r="AA756" s="289">
        <v>0.35416700000000001</v>
      </c>
      <c r="AB756" s="81" t="str">
        <f t="shared" si="131"/>
        <v>Eno-gal1p</v>
      </c>
    </row>
    <row r="757" spans="1:28" x14ac:dyDescent="0.3">
      <c r="A757" s="15" t="s">
        <v>8</v>
      </c>
      <c r="B757" s="265" t="s">
        <v>113</v>
      </c>
      <c r="C757" s="47">
        <v>-7.2799683840210294E-2</v>
      </c>
      <c r="D757" s="47">
        <v>-5.2515096549763503E-2</v>
      </c>
      <c r="E757" s="47">
        <v>-0.176636921976218</v>
      </c>
      <c r="F757" s="47">
        <v>5.2656041435040601E-2</v>
      </c>
      <c r="G757" s="47">
        <v>0</v>
      </c>
      <c r="H757" s="287">
        <f t="shared" si="121"/>
        <v>0</v>
      </c>
      <c r="I757" s="4" t="b">
        <f t="shared" si="122"/>
        <v>0</v>
      </c>
      <c r="J757" s="4" t="b">
        <f t="shared" si="123"/>
        <v>0</v>
      </c>
      <c r="K757" s="26">
        <f t="shared" si="124"/>
        <v>0</v>
      </c>
      <c r="L757" s="4">
        <f t="shared" si="125"/>
        <v>0</v>
      </c>
      <c r="M757" s="26" t="str">
        <f t="shared" si="126"/>
        <v/>
      </c>
      <c r="N757" s="288">
        <v>0</v>
      </c>
      <c r="O757" s="4">
        <v>0</v>
      </c>
      <c r="P757" s="75">
        <f t="shared" si="127"/>
        <v>0</v>
      </c>
      <c r="Q757" s="75">
        <f t="shared" si="128"/>
        <v>0</v>
      </c>
      <c r="R757" s="75">
        <f t="shared" si="129"/>
        <v>0</v>
      </c>
      <c r="S757" s="4">
        <v>0</v>
      </c>
      <c r="T757" s="4">
        <v>0</v>
      </c>
      <c r="U757" s="4">
        <f t="shared" si="130"/>
        <v>0</v>
      </c>
      <c r="V757" s="4">
        <v>0</v>
      </c>
      <c r="W757" s="49">
        <v>0</v>
      </c>
      <c r="X757" s="4">
        <v>2</v>
      </c>
      <c r="Y757" s="118" t="s">
        <v>24</v>
      </c>
      <c r="Z757" s="118" t="s">
        <v>31</v>
      </c>
      <c r="AA757" s="289">
        <v>0.55737700000000001</v>
      </c>
      <c r="AB757" s="81" t="str">
        <f t="shared" si="131"/>
        <v>Eno-gap</v>
      </c>
    </row>
    <row r="758" spans="1:28" x14ac:dyDescent="0.3">
      <c r="A758" s="15" t="s">
        <v>8</v>
      </c>
      <c r="B758" s="265" t="s">
        <v>197</v>
      </c>
      <c r="C758" s="47">
        <v>0.25649592050940301</v>
      </c>
      <c r="D758" s="47">
        <v>0.198706421910643</v>
      </c>
      <c r="E758" s="47">
        <v>-7.6400816223726298E-2</v>
      </c>
      <c r="F758" s="47">
        <v>0.55796786376914098</v>
      </c>
      <c r="G758" s="47">
        <v>0</v>
      </c>
      <c r="H758" s="287">
        <f t="shared" si="121"/>
        <v>0</v>
      </c>
      <c r="I758" s="4" t="b">
        <f t="shared" si="122"/>
        <v>0</v>
      </c>
      <c r="J758" s="4" t="b">
        <f t="shared" si="123"/>
        <v>0</v>
      </c>
      <c r="K758" s="26">
        <f t="shared" si="124"/>
        <v>0</v>
      </c>
      <c r="L758" s="4">
        <f t="shared" si="125"/>
        <v>0</v>
      </c>
      <c r="M758" s="26" t="str">
        <f t="shared" si="126"/>
        <v/>
      </c>
      <c r="N758" s="288">
        <v>0</v>
      </c>
      <c r="O758" s="4">
        <v>0</v>
      </c>
      <c r="P758" s="75">
        <f t="shared" si="127"/>
        <v>0</v>
      </c>
      <c r="Q758" s="75">
        <f t="shared" si="128"/>
        <v>0</v>
      </c>
      <c r="R758" s="75">
        <f t="shared" si="129"/>
        <v>0</v>
      </c>
      <c r="S758" s="4">
        <v>0</v>
      </c>
      <c r="T758" s="4">
        <v>0</v>
      </c>
      <c r="U758" s="4">
        <f t="shared" si="130"/>
        <v>0</v>
      </c>
      <c r="V758" s="4">
        <v>0</v>
      </c>
      <c r="W758" s="49">
        <v>0</v>
      </c>
      <c r="X758" s="4">
        <v>2</v>
      </c>
      <c r="Y758" s="118" t="s">
        <v>24</v>
      </c>
      <c r="Z758" s="118" t="s">
        <v>31</v>
      </c>
      <c r="AA758" s="289">
        <v>0.197605</v>
      </c>
      <c r="AB758" s="81" t="str">
        <f t="shared" si="131"/>
        <v>Eno-gdp</v>
      </c>
    </row>
    <row r="759" spans="1:28" x14ac:dyDescent="0.3">
      <c r="A759" s="15" t="s">
        <v>8</v>
      </c>
      <c r="B759" s="265" t="s">
        <v>245</v>
      </c>
      <c r="C759" s="47">
        <v>4.4280325635149997E-2</v>
      </c>
      <c r="D759" s="47">
        <v>0.173355794047444</v>
      </c>
      <c r="E759" s="47">
        <v>-0.12266914135470899</v>
      </c>
      <c r="F759" s="47">
        <v>0.19218200779209099</v>
      </c>
      <c r="G759" s="47">
        <v>0</v>
      </c>
      <c r="H759" s="287">
        <f t="shared" si="121"/>
        <v>0</v>
      </c>
      <c r="I759" s="4" t="b">
        <f t="shared" si="122"/>
        <v>0</v>
      </c>
      <c r="J759" s="4" t="b">
        <f t="shared" si="123"/>
        <v>0</v>
      </c>
      <c r="K759" s="26">
        <f t="shared" si="124"/>
        <v>0</v>
      </c>
      <c r="L759" s="4">
        <f t="shared" si="125"/>
        <v>0</v>
      </c>
      <c r="M759" s="26" t="str">
        <f t="shared" si="126"/>
        <v/>
      </c>
      <c r="N759" s="288">
        <v>0</v>
      </c>
      <c r="O759" s="4">
        <v>0</v>
      </c>
      <c r="P759" s="75">
        <f t="shared" si="127"/>
        <v>0</v>
      </c>
      <c r="Q759" s="75">
        <f t="shared" si="128"/>
        <v>0</v>
      </c>
      <c r="R759" s="75">
        <f t="shared" si="129"/>
        <v>0</v>
      </c>
      <c r="S759" s="4">
        <v>0</v>
      </c>
      <c r="T759" s="4">
        <v>0</v>
      </c>
      <c r="U759" s="4">
        <f t="shared" si="130"/>
        <v>0</v>
      </c>
      <c r="V759" s="4">
        <v>0</v>
      </c>
      <c r="W759" s="49">
        <v>0</v>
      </c>
      <c r="X759" s="4">
        <v>2</v>
      </c>
      <c r="Y759" s="118" t="s">
        <v>24</v>
      </c>
      <c r="Z759" s="118" t="s">
        <v>31</v>
      </c>
      <c r="AA759" s="289">
        <v>8.8888999999999996E-2</v>
      </c>
      <c r="AB759" s="81" t="str">
        <f t="shared" si="131"/>
        <v>Eno-gluth-o</v>
      </c>
    </row>
    <row r="760" spans="1:28" x14ac:dyDescent="0.3">
      <c r="A760" s="15" t="s">
        <v>8</v>
      </c>
      <c r="B760" s="265" t="s">
        <v>243</v>
      </c>
      <c r="C760" s="47">
        <v>-1.35016766270212E-2</v>
      </c>
      <c r="D760" s="47">
        <v>-5.4475195646484502E-2</v>
      </c>
      <c r="E760" s="47">
        <v>-0.24758920999710901</v>
      </c>
      <c r="F760" s="47">
        <v>0.206097856858272</v>
      </c>
      <c r="G760" s="47">
        <v>0</v>
      </c>
      <c r="H760" s="287">
        <f t="shared" si="121"/>
        <v>0</v>
      </c>
      <c r="I760" s="4" t="b">
        <f t="shared" si="122"/>
        <v>0</v>
      </c>
      <c r="J760" s="4" t="b">
        <f t="shared" si="123"/>
        <v>0</v>
      </c>
      <c r="K760" s="26">
        <f t="shared" si="124"/>
        <v>0</v>
      </c>
      <c r="L760" s="4">
        <f t="shared" si="125"/>
        <v>0</v>
      </c>
      <c r="M760" s="26" t="str">
        <f t="shared" si="126"/>
        <v/>
      </c>
      <c r="N760" s="288">
        <v>0</v>
      </c>
      <c r="O760" s="4">
        <v>0</v>
      </c>
      <c r="P760" s="75">
        <f t="shared" si="127"/>
        <v>0</v>
      </c>
      <c r="Q760" s="75">
        <f t="shared" si="128"/>
        <v>0</v>
      </c>
      <c r="R760" s="75">
        <f t="shared" si="129"/>
        <v>0</v>
      </c>
      <c r="S760" s="4">
        <v>0</v>
      </c>
      <c r="T760" s="4">
        <v>0</v>
      </c>
      <c r="U760" s="4">
        <f t="shared" si="130"/>
        <v>0</v>
      </c>
      <c r="V760" s="4">
        <v>0</v>
      </c>
      <c r="W760" s="49">
        <v>0</v>
      </c>
      <c r="X760" s="4">
        <v>2</v>
      </c>
      <c r="Y760" s="118" t="s">
        <v>24</v>
      </c>
      <c r="Z760" s="118" t="s">
        <v>31</v>
      </c>
      <c r="AA760" s="289">
        <v>0.16</v>
      </c>
      <c r="AB760" s="81" t="str">
        <f t="shared" si="131"/>
        <v>Eno-gluth-r</v>
      </c>
    </row>
    <row r="761" spans="1:28" x14ac:dyDescent="0.3">
      <c r="A761" s="15" t="s">
        <v>8</v>
      </c>
      <c r="B761" s="265" t="s">
        <v>233</v>
      </c>
      <c r="C761" s="47">
        <v>6.9226227826969203E-2</v>
      </c>
      <c r="D761" s="47">
        <v>8.0454198144230105E-2</v>
      </c>
      <c r="E761" s="47">
        <v>-1.4263384990452099E-2</v>
      </c>
      <c r="F761" s="47">
        <v>0.15945358746528401</v>
      </c>
      <c r="G761" s="47">
        <v>0</v>
      </c>
      <c r="H761" s="287">
        <f t="shared" si="121"/>
        <v>0</v>
      </c>
      <c r="I761" s="4" t="b">
        <f t="shared" si="122"/>
        <v>0</v>
      </c>
      <c r="J761" s="4" t="b">
        <f t="shared" si="123"/>
        <v>0</v>
      </c>
      <c r="K761" s="26">
        <f t="shared" si="124"/>
        <v>0</v>
      </c>
      <c r="L761" s="4">
        <f t="shared" si="125"/>
        <v>0</v>
      </c>
      <c r="M761" s="26" t="str">
        <f t="shared" si="126"/>
        <v/>
      </c>
      <c r="N761" s="288">
        <v>0</v>
      </c>
      <c r="O761" s="4">
        <v>0</v>
      </c>
      <c r="P761" s="75">
        <f t="shared" si="127"/>
        <v>0</v>
      </c>
      <c r="Q761" s="75">
        <f t="shared" si="128"/>
        <v>0</v>
      </c>
      <c r="R761" s="75">
        <f t="shared" si="129"/>
        <v>0</v>
      </c>
      <c r="S761" s="4">
        <v>0</v>
      </c>
      <c r="T761" s="4">
        <v>0</v>
      </c>
      <c r="U761" s="4">
        <f t="shared" si="130"/>
        <v>0</v>
      </c>
      <c r="V761" s="4">
        <v>0</v>
      </c>
      <c r="W761" s="49">
        <v>0</v>
      </c>
      <c r="X761" s="4">
        <v>2</v>
      </c>
      <c r="Y761" s="118" t="s">
        <v>24</v>
      </c>
      <c r="Z761" s="118" t="s">
        <v>31</v>
      </c>
      <c r="AA761" s="289">
        <v>0.26126100000000002</v>
      </c>
      <c r="AB761" s="81" t="str">
        <f t="shared" si="131"/>
        <v>Eno-gly</v>
      </c>
    </row>
    <row r="762" spans="1:28" x14ac:dyDescent="0.3">
      <c r="A762" s="15" t="s">
        <v>8</v>
      </c>
      <c r="B762" s="265" t="s">
        <v>273</v>
      </c>
      <c r="C762" s="47">
        <v>-8.3894661098823695E-2</v>
      </c>
      <c r="D762" s="47">
        <v>-3.5023019275706099E-2</v>
      </c>
      <c r="E762" s="47">
        <v>-0.19282825276038101</v>
      </c>
      <c r="F762" s="47">
        <v>1.9641956322675298E-2</v>
      </c>
      <c r="G762" s="47">
        <v>0</v>
      </c>
      <c r="H762" s="287">
        <f t="shared" si="121"/>
        <v>0</v>
      </c>
      <c r="I762" s="4" t="b">
        <f t="shared" si="122"/>
        <v>0</v>
      </c>
      <c r="J762" s="4" t="b">
        <f t="shared" si="123"/>
        <v>0</v>
      </c>
      <c r="K762" s="26">
        <f t="shared" si="124"/>
        <v>0</v>
      </c>
      <c r="L762" s="4">
        <f t="shared" si="125"/>
        <v>0</v>
      </c>
      <c r="M762" s="26" t="str">
        <f t="shared" si="126"/>
        <v/>
      </c>
      <c r="N762" s="288">
        <v>0</v>
      </c>
      <c r="O762" s="4">
        <v>0</v>
      </c>
      <c r="P762" s="75">
        <f t="shared" si="127"/>
        <v>0</v>
      </c>
      <c r="Q762" s="75">
        <f t="shared" si="128"/>
        <v>0</v>
      </c>
      <c r="R762" s="75">
        <f t="shared" si="129"/>
        <v>0</v>
      </c>
      <c r="S762" s="4">
        <v>0</v>
      </c>
      <c r="T762" s="4">
        <v>0</v>
      </c>
      <c r="U762" s="4">
        <f t="shared" si="130"/>
        <v>0</v>
      </c>
      <c r="V762" s="4">
        <v>0</v>
      </c>
      <c r="W762" s="49">
        <v>0</v>
      </c>
      <c r="X762" s="4">
        <v>2</v>
      </c>
      <c r="Y762" s="118" t="s">
        <v>24</v>
      </c>
      <c r="Z762" s="118" t="s">
        <v>31</v>
      </c>
      <c r="AA762" s="289">
        <v>0.23966899999999999</v>
      </c>
      <c r="AB762" s="81" t="str">
        <f t="shared" si="131"/>
        <v>Eno-glyc</v>
      </c>
    </row>
    <row r="763" spans="1:28" x14ac:dyDescent="0.3">
      <c r="A763" s="15" t="s">
        <v>8</v>
      </c>
      <c r="B763" s="265" t="s">
        <v>275</v>
      </c>
      <c r="C763" s="47">
        <v>-0.201032890364753</v>
      </c>
      <c r="D763" s="47">
        <v>-0.314724199039916</v>
      </c>
      <c r="E763" s="47">
        <v>-0.49916859833231902</v>
      </c>
      <c r="F763" s="47">
        <v>0.11917762987359</v>
      </c>
      <c r="G763" s="47">
        <v>0</v>
      </c>
      <c r="H763" s="287">
        <f t="shared" si="121"/>
        <v>0</v>
      </c>
      <c r="I763" s="4" t="b">
        <f t="shared" si="122"/>
        <v>0</v>
      </c>
      <c r="J763" s="4" t="b">
        <f t="shared" si="123"/>
        <v>0</v>
      </c>
      <c r="K763" s="26">
        <f t="shared" si="124"/>
        <v>0</v>
      </c>
      <c r="L763" s="4">
        <f t="shared" si="125"/>
        <v>0</v>
      </c>
      <c r="M763" s="26" t="str">
        <f t="shared" si="126"/>
        <v/>
      </c>
      <c r="N763" s="288">
        <v>0</v>
      </c>
      <c r="O763" s="4">
        <v>0</v>
      </c>
      <c r="P763" s="75">
        <f t="shared" si="127"/>
        <v>0</v>
      </c>
      <c r="Q763" s="75">
        <f t="shared" si="128"/>
        <v>0</v>
      </c>
      <c r="R763" s="75">
        <f t="shared" si="129"/>
        <v>0</v>
      </c>
      <c r="S763" s="4">
        <v>0</v>
      </c>
      <c r="T763" s="4">
        <v>0</v>
      </c>
      <c r="U763" s="4">
        <f t="shared" si="130"/>
        <v>0</v>
      </c>
      <c r="V763" s="4">
        <v>0</v>
      </c>
      <c r="W763" s="49">
        <v>0</v>
      </c>
      <c r="X763" s="4">
        <v>2</v>
      </c>
      <c r="Y763" s="118" t="s">
        <v>24</v>
      </c>
      <c r="Z763" s="118" t="s">
        <v>31</v>
      </c>
      <c r="AA763" s="289">
        <v>0.55737700000000001</v>
      </c>
      <c r="AB763" s="81" t="str">
        <f t="shared" si="131"/>
        <v>Eno-glyc3p</v>
      </c>
    </row>
    <row r="764" spans="1:28" x14ac:dyDescent="0.3">
      <c r="A764" s="15" t="s">
        <v>8</v>
      </c>
      <c r="B764" s="265" t="s">
        <v>291</v>
      </c>
      <c r="C764" s="47">
        <v>0.18095462236276899</v>
      </c>
      <c r="D764" s="47">
        <v>0.29217347819578299</v>
      </c>
      <c r="E764" s="47">
        <v>-2.1822641268850099E-2</v>
      </c>
      <c r="F764" s="47">
        <v>0.36463920904283498</v>
      </c>
      <c r="G764" s="47">
        <v>0</v>
      </c>
      <c r="H764" s="287">
        <f t="shared" si="121"/>
        <v>0</v>
      </c>
      <c r="I764" s="4" t="b">
        <f t="shared" si="122"/>
        <v>0</v>
      </c>
      <c r="J764" s="4" t="b">
        <f t="shared" si="123"/>
        <v>0</v>
      </c>
      <c r="K764" s="26">
        <f t="shared" si="124"/>
        <v>0</v>
      </c>
      <c r="L764" s="4">
        <f t="shared" si="125"/>
        <v>0</v>
      </c>
      <c r="M764" s="26" t="str">
        <f t="shared" si="126"/>
        <v/>
      </c>
      <c r="N764" s="288">
        <v>0</v>
      </c>
      <c r="O764" s="4">
        <v>0</v>
      </c>
      <c r="P764" s="75">
        <f t="shared" si="127"/>
        <v>0</v>
      </c>
      <c r="Q764" s="75">
        <f t="shared" si="128"/>
        <v>0</v>
      </c>
      <c r="R764" s="75">
        <f t="shared" si="129"/>
        <v>0</v>
      </c>
      <c r="S764" s="4">
        <v>0</v>
      </c>
      <c r="T764" s="4">
        <v>0</v>
      </c>
      <c r="U764" s="4">
        <f t="shared" si="130"/>
        <v>0</v>
      </c>
      <c r="V764" s="4">
        <v>0</v>
      </c>
      <c r="W764" s="49">
        <v>0</v>
      </c>
      <c r="X764" s="4">
        <v>2</v>
      </c>
      <c r="Y764" s="118" t="s">
        <v>24</v>
      </c>
      <c r="Z764" s="118" t="s">
        <v>31</v>
      </c>
      <c r="AA764" s="289">
        <v>0.28571400000000002</v>
      </c>
      <c r="AB764" s="81" t="str">
        <f t="shared" si="131"/>
        <v>Eno-leu</v>
      </c>
    </row>
    <row r="765" spans="1:28" x14ac:dyDescent="0.3">
      <c r="A765" s="15" t="s">
        <v>8</v>
      </c>
      <c r="B765" s="265" t="s">
        <v>77</v>
      </c>
      <c r="C765" s="47">
        <v>0.148718826744695</v>
      </c>
      <c r="D765" s="47">
        <v>0.214404182901171</v>
      </c>
      <c r="E765" s="47">
        <v>-0.186930361539345</v>
      </c>
      <c r="F765" s="47">
        <v>0.45557021988686103</v>
      </c>
      <c r="G765" s="47">
        <v>0</v>
      </c>
      <c r="H765" s="287">
        <f t="shared" si="121"/>
        <v>0</v>
      </c>
      <c r="I765" s="4" t="b">
        <f t="shared" si="122"/>
        <v>0</v>
      </c>
      <c r="J765" s="4" t="b">
        <f t="shared" si="123"/>
        <v>0</v>
      </c>
      <c r="K765" s="26">
        <f t="shared" si="124"/>
        <v>0</v>
      </c>
      <c r="L765" s="4">
        <f t="shared" si="125"/>
        <v>0</v>
      </c>
      <c r="M765" s="26" t="str">
        <f t="shared" si="126"/>
        <v/>
      </c>
      <c r="N765" s="288">
        <v>0</v>
      </c>
      <c r="O765" s="4">
        <v>0</v>
      </c>
      <c r="P765" s="75">
        <f t="shared" si="127"/>
        <v>0</v>
      </c>
      <c r="Q765" s="75">
        <f t="shared" si="128"/>
        <v>0</v>
      </c>
      <c r="R765" s="75">
        <f t="shared" si="129"/>
        <v>0</v>
      </c>
      <c r="S765" s="4">
        <v>0</v>
      </c>
      <c r="T765" s="4">
        <v>0</v>
      </c>
      <c r="U765" s="4">
        <f t="shared" si="130"/>
        <v>0</v>
      </c>
      <c r="V765" s="4">
        <v>0</v>
      </c>
      <c r="W765" s="49">
        <v>0</v>
      </c>
      <c r="X765" s="4">
        <v>2</v>
      </c>
      <c r="Y765" s="118" t="s">
        <v>24</v>
      </c>
      <c r="Z765" s="118" t="s">
        <v>31</v>
      </c>
      <c r="AA765" s="289">
        <v>0.12840499999999999</v>
      </c>
      <c r="AB765" s="81" t="str">
        <f t="shared" si="131"/>
        <v>Eno-nad+</v>
      </c>
    </row>
    <row r="766" spans="1:28" x14ac:dyDescent="0.3">
      <c r="A766" s="15" t="s">
        <v>8</v>
      </c>
      <c r="B766" s="265" t="s">
        <v>79</v>
      </c>
      <c r="C766" s="47">
        <v>1.25657553979148E-2</v>
      </c>
      <c r="D766" s="47">
        <v>9.7272781505315195E-2</v>
      </c>
      <c r="E766" s="47">
        <v>-0.13380515039270099</v>
      </c>
      <c r="F766" s="47">
        <v>0.172209594889736</v>
      </c>
      <c r="G766" s="47">
        <v>0</v>
      </c>
      <c r="H766" s="287">
        <f t="shared" si="121"/>
        <v>0</v>
      </c>
      <c r="I766" s="4" t="b">
        <f t="shared" si="122"/>
        <v>0</v>
      </c>
      <c r="J766" s="4" t="b">
        <f t="shared" si="123"/>
        <v>0</v>
      </c>
      <c r="K766" s="26">
        <f t="shared" si="124"/>
        <v>0</v>
      </c>
      <c r="L766" s="4">
        <f t="shared" si="125"/>
        <v>0</v>
      </c>
      <c r="M766" s="26" t="str">
        <f t="shared" si="126"/>
        <v/>
      </c>
      <c r="N766" s="288">
        <v>0</v>
      </c>
      <c r="O766" s="4">
        <v>0</v>
      </c>
      <c r="P766" s="75">
        <f t="shared" si="127"/>
        <v>0</v>
      </c>
      <c r="Q766" s="75">
        <f t="shared" si="128"/>
        <v>0</v>
      </c>
      <c r="R766" s="75">
        <f t="shared" si="129"/>
        <v>0</v>
      </c>
      <c r="S766" s="4">
        <v>0</v>
      </c>
      <c r="T766" s="4">
        <v>0</v>
      </c>
      <c r="U766" s="4">
        <f t="shared" si="130"/>
        <v>0</v>
      </c>
      <c r="V766" s="4">
        <v>0</v>
      </c>
      <c r="W766" s="49">
        <v>0</v>
      </c>
      <c r="X766" s="4">
        <v>2</v>
      </c>
      <c r="Y766" s="118" t="s">
        <v>24</v>
      </c>
      <c r="Z766" s="118" t="s">
        <v>31</v>
      </c>
      <c r="AA766" s="289">
        <v>0.12840499999999999</v>
      </c>
      <c r="AB766" s="81" t="str">
        <f t="shared" si="131"/>
        <v>Eno-nadh</v>
      </c>
    </row>
    <row r="767" spans="1:28" x14ac:dyDescent="0.3">
      <c r="A767" s="15" t="s">
        <v>8</v>
      </c>
      <c r="B767" s="265" t="s">
        <v>66</v>
      </c>
      <c r="C767" s="47">
        <v>0.21306939103067199</v>
      </c>
      <c r="D767" s="47">
        <v>4.5696373518484198E-3</v>
      </c>
      <c r="E767" s="47">
        <v>-0.15333037858759499</v>
      </c>
      <c r="F767" s="47">
        <v>0.60337494780594103</v>
      </c>
      <c r="G767" s="47">
        <v>0</v>
      </c>
      <c r="H767" s="287">
        <f t="shared" si="121"/>
        <v>0</v>
      </c>
      <c r="I767" s="4" t="b">
        <f t="shared" si="122"/>
        <v>0</v>
      </c>
      <c r="J767" s="4" t="b">
        <f t="shared" si="123"/>
        <v>0</v>
      </c>
      <c r="K767" s="26">
        <f t="shared" si="124"/>
        <v>0</v>
      </c>
      <c r="L767" s="4">
        <f t="shared" si="125"/>
        <v>0</v>
      </c>
      <c r="M767" s="26" t="str">
        <f t="shared" si="126"/>
        <v/>
      </c>
      <c r="N767" s="288">
        <v>0</v>
      </c>
      <c r="O767" s="4">
        <v>0</v>
      </c>
      <c r="P767" s="75">
        <f t="shared" si="127"/>
        <v>0</v>
      </c>
      <c r="Q767" s="75">
        <f t="shared" si="128"/>
        <v>0</v>
      </c>
      <c r="R767" s="75">
        <f t="shared" si="129"/>
        <v>0</v>
      </c>
      <c r="S767" s="4">
        <v>0</v>
      </c>
      <c r="T767" s="4">
        <v>0</v>
      </c>
      <c r="U767" s="4">
        <f t="shared" si="130"/>
        <v>0</v>
      </c>
      <c r="V767" s="4">
        <v>0</v>
      </c>
      <c r="W767" s="49">
        <v>0</v>
      </c>
      <c r="X767" s="4">
        <v>2</v>
      </c>
      <c r="Y767" s="118" t="s">
        <v>24</v>
      </c>
      <c r="Z767" s="118" t="s">
        <v>31</v>
      </c>
      <c r="AA767" s="289">
        <v>0.121157</v>
      </c>
      <c r="AB767" s="81" t="str">
        <f t="shared" si="131"/>
        <v>Eno-nadp+</v>
      </c>
    </row>
    <row r="768" spans="1:28" x14ac:dyDescent="0.3">
      <c r="A768" s="15" t="s">
        <v>8</v>
      </c>
      <c r="B768" s="265" t="s">
        <v>94</v>
      </c>
      <c r="C768" s="47">
        <v>0.28278085576803103</v>
      </c>
      <c r="D768" s="47">
        <v>-1.9759789996112598E-3</v>
      </c>
      <c r="E768" s="47">
        <v>-0.24358047995982299</v>
      </c>
      <c r="F768" s="47">
        <v>0.80067872323656197</v>
      </c>
      <c r="G768" s="47">
        <v>0</v>
      </c>
      <c r="H768" s="287">
        <f t="shared" si="121"/>
        <v>0</v>
      </c>
      <c r="I768" s="4" t="b">
        <f t="shared" si="122"/>
        <v>0</v>
      </c>
      <c r="J768" s="4" t="b">
        <f t="shared" si="123"/>
        <v>0</v>
      </c>
      <c r="K768" s="26">
        <f t="shared" si="124"/>
        <v>0</v>
      </c>
      <c r="L768" s="4">
        <f t="shared" si="125"/>
        <v>0</v>
      </c>
      <c r="M768" s="26" t="str">
        <f t="shared" si="126"/>
        <v/>
      </c>
      <c r="N768" s="288">
        <v>0</v>
      </c>
      <c r="O768" s="4">
        <v>0</v>
      </c>
      <c r="P768" s="75">
        <f t="shared" si="127"/>
        <v>0</v>
      </c>
      <c r="Q768" s="75">
        <f t="shared" si="128"/>
        <v>0</v>
      </c>
      <c r="R768" s="75">
        <f t="shared" si="129"/>
        <v>0</v>
      </c>
      <c r="S768" s="4">
        <v>0</v>
      </c>
      <c r="T768" s="4">
        <v>0</v>
      </c>
      <c r="U768" s="4">
        <f t="shared" si="130"/>
        <v>0</v>
      </c>
      <c r="V768" s="4">
        <v>0</v>
      </c>
      <c r="W768" s="49">
        <v>0</v>
      </c>
      <c r="X768" s="4">
        <v>2</v>
      </c>
      <c r="Y768" s="118" t="s">
        <v>24</v>
      </c>
      <c r="Z768" s="118" t="s">
        <v>31</v>
      </c>
      <c r="AA768" s="289">
        <v>0.192053</v>
      </c>
      <c r="AB768" s="81" t="str">
        <f t="shared" si="131"/>
        <v>Eno-oaa</v>
      </c>
    </row>
    <row r="769" spans="1:28" x14ac:dyDescent="0.3">
      <c r="A769" s="15" t="s">
        <v>8</v>
      </c>
      <c r="B769" s="265" t="s">
        <v>299</v>
      </c>
      <c r="C769" s="47">
        <v>4.8427391449443899E-2</v>
      </c>
      <c r="D769" s="47">
        <v>0.15558244943452501</v>
      </c>
      <c r="E769" s="47">
        <v>-0.114125773508409</v>
      </c>
      <c r="F769" s="47">
        <v>0.19218200779209099</v>
      </c>
      <c r="G769" s="47">
        <v>0</v>
      </c>
      <c r="H769" s="287">
        <f t="shared" si="121"/>
        <v>0</v>
      </c>
      <c r="I769" s="4" t="b">
        <f t="shared" si="122"/>
        <v>0</v>
      </c>
      <c r="J769" s="4" t="b">
        <f t="shared" si="123"/>
        <v>0</v>
      </c>
      <c r="K769" s="26">
        <f t="shared" si="124"/>
        <v>0</v>
      </c>
      <c r="L769" s="4">
        <f t="shared" si="125"/>
        <v>0</v>
      </c>
      <c r="M769" s="26" t="str">
        <f t="shared" si="126"/>
        <v/>
      </c>
      <c r="N769" s="288">
        <v>0</v>
      </c>
      <c r="O769" s="4">
        <v>0</v>
      </c>
      <c r="P769" s="75">
        <f t="shared" si="127"/>
        <v>0</v>
      </c>
      <c r="Q769" s="75">
        <f t="shared" si="128"/>
        <v>0</v>
      </c>
      <c r="R769" s="75">
        <f t="shared" si="129"/>
        <v>0</v>
      </c>
      <c r="S769" s="4">
        <v>0</v>
      </c>
      <c r="T769" s="4">
        <v>0</v>
      </c>
      <c r="U769" s="4">
        <f t="shared" si="130"/>
        <v>0</v>
      </c>
      <c r="V769" s="4">
        <v>0</v>
      </c>
      <c r="W769" s="49">
        <v>0</v>
      </c>
      <c r="X769" s="4">
        <v>2</v>
      </c>
      <c r="Y769" s="118" t="s">
        <v>24</v>
      </c>
      <c r="Z769" s="118" t="s">
        <v>31</v>
      </c>
      <c r="AA769" s="289">
        <v>0.28571400000000002</v>
      </c>
      <c r="AB769" s="81" t="str">
        <f t="shared" si="131"/>
        <v>Eno-orni</v>
      </c>
    </row>
    <row r="770" spans="1:28" x14ac:dyDescent="0.3">
      <c r="A770" s="15" t="s">
        <v>8</v>
      </c>
      <c r="B770" s="265" t="s">
        <v>289</v>
      </c>
      <c r="C770" s="47">
        <v>0.16151358411736899</v>
      </c>
      <c r="D770" s="47">
        <v>0.211296057289941</v>
      </c>
      <c r="E770" s="47">
        <v>-9.9820622206963999E-2</v>
      </c>
      <c r="F770" s="47">
        <v>0.39260485192800099</v>
      </c>
      <c r="G770" s="47">
        <v>0</v>
      </c>
      <c r="H770" s="287">
        <f t="shared" ref="H770:H833" si="132">ABS(G770)</f>
        <v>0</v>
      </c>
      <c r="I770" s="4" t="b">
        <f t="shared" ref="I770:I833" si="133">H770&gt;1.131</f>
        <v>0</v>
      </c>
      <c r="J770" s="4" t="b">
        <f t="shared" ref="J770:J833" si="134">H770&gt;(1.131/2)</f>
        <v>0</v>
      </c>
      <c r="K770" s="26">
        <f t="shared" ref="K770:K833" si="135">IF(AND(C770&lt;0,I770=TRUE),"inhibitor",IF(AND(C770&gt;0,I770=TRUE),"activator",))</f>
        <v>0</v>
      </c>
      <c r="L770" s="4">
        <f t="shared" ref="L770:L833" si="136">IF(AND(OR(K770="inhibitor",K770="activator"),H770&gt;2),"strong",)</f>
        <v>0</v>
      </c>
      <c r="M770" s="26" t="str">
        <f t="shared" ref="M770:M833" si="137">IF(AND(OR(K770="inhibitor",K770="activator"),AND(S770=0,T770=0,V770=0)),"novel",IF(OR(K770="inhibitor",K770="activator"),"known",""))</f>
        <v/>
      </c>
      <c r="N770" s="288">
        <v>0</v>
      </c>
      <c r="O770" s="4">
        <v>0</v>
      </c>
      <c r="P770" s="75">
        <f t="shared" ref="P770:P833" si="138">IF(OR(S770&lt;&gt;0,T770&lt;&gt;0,U770&lt;&gt;0),1,0)</f>
        <v>0</v>
      </c>
      <c r="Q770" s="75">
        <f t="shared" ref="Q770:Q833" si="139">IF(AND(S770&lt;&gt;0,T770=0),1,0)</f>
        <v>0</v>
      </c>
      <c r="R770" s="75">
        <f t="shared" ref="R770:R833" si="140">IF(AND(S770=0,T770&lt;&gt;0),1,0)</f>
        <v>0</v>
      </c>
      <c r="S770" s="4">
        <v>0</v>
      </c>
      <c r="T770" s="4">
        <v>0</v>
      </c>
      <c r="U770" s="4">
        <f t="shared" ref="U770:U833" si="141">IF(AND(S770&lt;&gt;0,T770&lt;&gt;0),1,0)</f>
        <v>0</v>
      </c>
      <c r="V770" s="4">
        <v>0</v>
      </c>
      <c r="W770" s="49">
        <v>0</v>
      </c>
      <c r="X770" s="4">
        <v>2</v>
      </c>
      <c r="Y770" s="118" t="s">
        <v>24</v>
      </c>
      <c r="Z770" s="118" t="s">
        <v>31</v>
      </c>
      <c r="AA770" s="289">
        <v>0.222222</v>
      </c>
      <c r="AB770" s="81" t="str">
        <f t="shared" si="131"/>
        <v>Eno-phe</v>
      </c>
    </row>
    <row r="771" spans="1:28" x14ac:dyDescent="0.3">
      <c r="A771" s="15" t="s">
        <v>8</v>
      </c>
      <c r="B771" s="265" t="s">
        <v>220</v>
      </c>
      <c r="C771" s="47">
        <v>-1.23527486654052E-2</v>
      </c>
      <c r="D771" s="47">
        <v>9.3917431726762104E-2</v>
      </c>
      <c r="E771" s="47">
        <v>-0.80332593005198005</v>
      </c>
      <c r="F771" s="47">
        <v>0.66992888653461202</v>
      </c>
      <c r="G771" s="47">
        <v>0</v>
      </c>
      <c r="H771" s="287">
        <f t="shared" si="132"/>
        <v>0</v>
      </c>
      <c r="I771" s="4" t="b">
        <f t="shared" si="133"/>
        <v>0</v>
      </c>
      <c r="J771" s="4" t="b">
        <f t="shared" si="134"/>
        <v>0</v>
      </c>
      <c r="K771" s="26">
        <f t="shared" si="135"/>
        <v>0</v>
      </c>
      <c r="L771" s="4">
        <f t="shared" si="136"/>
        <v>0</v>
      </c>
      <c r="M771" s="26" t="str">
        <f t="shared" si="137"/>
        <v/>
      </c>
      <c r="N771" s="288">
        <v>0</v>
      </c>
      <c r="O771" s="4">
        <v>0</v>
      </c>
      <c r="P771" s="75">
        <f t="shared" si="138"/>
        <v>0</v>
      </c>
      <c r="Q771" s="75">
        <f t="shared" si="139"/>
        <v>0</v>
      </c>
      <c r="R771" s="75">
        <f t="shared" si="140"/>
        <v>0</v>
      </c>
      <c r="S771" s="4">
        <v>0</v>
      </c>
      <c r="T771" s="4">
        <v>0</v>
      </c>
      <c r="U771" s="4">
        <f t="shared" si="141"/>
        <v>0</v>
      </c>
      <c r="V771" s="4">
        <v>0</v>
      </c>
      <c r="W771" s="49">
        <v>0</v>
      </c>
      <c r="X771" s="4">
        <v>2</v>
      </c>
      <c r="Y771" s="118" t="s">
        <v>24</v>
      </c>
      <c r="Z771" s="118" t="s">
        <v>31</v>
      </c>
      <c r="AA771" s="289">
        <v>0.264822</v>
      </c>
      <c r="AB771" s="81" t="str">
        <f t="shared" ref="AB771:AB834" si="142">A771&amp;"-"&amp;B771</f>
        <v>Eno-prpp</v>
      </c>
    </row>
    <row r="772" spans="1:28" x14ac:dyDescent="0.3">
      <c r="A772" s="15" t="s">
        <v>8</v>
      </c>
      <c r="B772" s="265" t="s">
        <v>78</v>
      </c>
      <c r="C772" s="47">
        <v>4.5220720766135501E-2</v>
      </c>
      <c r="D772" s="47">
        <v>0.181066262774912</v>
      </c>
      <c r="E772" s="47">
        <v>-0.43610211399139398</v>
      </c>
      <c r="F772" s="47">
        <v>0.51133724592976904</v>
      </c>
      <c r="G772" s="47">
        <v>0</v>
      </c>
      <c r="H772" s="287">
        <f t="shared" si="132"/>
        <v>0</v>
      </c>
      <c r="I772" s="4" t="b">
        <f t="shared" si="133"/>
        <v>0</v>
      </c>
      <c r="J772" s="4" t="b">
        <f t="shared" si="134"/>
        <v>0</v>
      </c>
      <c r="K772" s="26">
        <f t="shared" si="135"/>
        <v>0</v>
      </c>
      <c r="L772" s="4">
        <f t="shared" si="136"/>
        <v>0</v>
      </c>
      <c r="M772" s="26" t="str">
        <f t="shared" si="137"/>
        <v/>
      </c>
      <c r="N772" s="288">
        <v>0</v>
      </c>
      <c r="O772" s="4">
        <v>0</v>
      </c>
      <c r="P772" s="75">
        <f t="shared" si="138"/>
        <v>0</v>
      </c>
      <c r="Q772" s="75">
        <f t="shared" si="139"/>
        <v>0</v>
      </c>
      <c r="R772" s="75">
        <f t="shared" si="140"/>
        <v>0</v>
      </c>
      <c r="S772" s="4">
        <v>0</v>
      </c>
      <c r="T772" s="4">
        <v>0</v>
      </c>
      <c r="U772" s="4">
        <f t="shared" si="141"/>
        <v>0</v>
      </c>
      <c r="V772" s="4">
        <v>0</v>
      </c>
      <c r="W772" s="49">
        <v>0</v>
      </c>
      <c r="X772" s="4">
        <v>2</v>
      </c>
      <c r="Y772" s="118" t="s">
        <v>24</v>
      </c>
      <c r="Z772" s="118" t="s">
        <v>31</v>
      </c>
      <c r="AA772" s="289">
        <v>0.16666700000000001</v>
      </c>
      <c r="AB772" s="81" t="str">
        <f t="shared" si="142"/>
        <v>Eno-pyr</v>
      </c>
    </row>
    <row r="773" spans="1:28" x14ac:dyDescent="0.3">
      <c r="A773" s="15" t="s">
        <v>8</v>
      </c>
      <c r="B773" s="265" t="s">
        <v>175</v>
      </c>
      <c r="C773" s="47">
        <v>0.207996777839145</v>
      </c>
      <c r="D773" s="47">
        <v>0.19201451989084101</v>
      </c>
      <c r="E773" s="47">
        <v>-7.3751039546899197E-2</v>
      </c>
      <c r="F773" s="47">
        <v>0.47760478923854399</v>
      </c>
      <c r="G773" s="47">
        <v>0</v>
      </c>
      <c r="H773" s="287">
        <f t="shared" si="132"/>
        <v>0</v>
      </c>
      <c r="I773" s="4" t="b">
        <f t="shared" si="133"/>
        <v>0</v>
      </c>
      <c r="J773" s="4" t="b">
        <f t="shared" si="134"/>
        <v>0</v>
      </c>
      <c r="K773" s="26">
        <f t="shared" si="135"/>
        <v>0</v>
      </c>
      <c r="L773" s="4">
        <f t="shared" si="136"/>
        <v>0</v>
      </c>
      <c r="M773" s="26" t="str">
        <f t="shared" si="137"/>
        <v/>
      </c>
      <c r="N773" s="288">
        <v>0</v>
      </c>
      <c r="O773" s="4">
        <v>0</v>
      </c>
      <c r="P773" s="75">
        <f t="shared" si="138"/>
        <v>0</v>
      </c>
      <c r="Q773" s="75">
        <f t="shared" si="139"/>
        <v>0</v>
      </c>
      <c r="R773" s="75">
        <f t="shared" si="140"/>
        <v>0</v>
      </c>
      <c r="S773" s="4">
        <v>0</v>
      </c>
      <c r="T773" s="4">
        <v>0</v>
      </c>
      <c r="U773" s="4">
        <f t="shared" si="141"/>
        <v>0</v>
      </c>
      <c r="V773" s="4">
        <v>0</v>
      </c>
      <c r="W773" s="49">
        <v>0</v>
      </c>
      <c r="X773" s="4">
        <v>2</v>
      </c>
      <c r="Y773" s="118" t="s">
        <v>24</v>
      </c>
      <c r="Z773" s="118" t="s">
        <v>31</v>
      </c>
      <c r="AA773" s="289">
        <v>0.38728299999999999</v>
      </c>
      <c r="AB773" s="81" t="str">
        <f t="shared" si="142"/>
        <v>Eno-r5p</v>
      </c>
    </row>
    <row r="774" spans="1:28" x14ac:dyDescent="0.3">
      <c r="A774" s="15" t="s">
        <v>8</v>
      </c>
      <c r="B774" s="265" t="s">
        <v>67</v>
      </c>
      <c r="C774" s="47">
        <v>2.5174404350011399E-2</v>
      </c>
      <c r="D774" s="47">
        <v>0.21184772374038899</v>
      </c>
      <c r="E774" s="47">
        <v>-0.22344536205495899</v>
      </c>
      <c r="F774" s="47">
        <v>0.27099295059267497</v>
      </c>
      <c r="G774" s="47">
        <v>0</v>
      </c>
      <c r="H774" s="287">
        <f t="shared" si="132"/>
        <v>0</v>
      </c>
      <c r="I774" s="4" t="b">
        <f t="shared" si="133"/>
        <v>0</v>
      </c>
      <c r="J774" s="4" t="b">
        <f t="shared" si="134"/>
        <v>0</v>
      </c>
      <c r="K774" s="26">
        <f t="shared" si="135"/>
        <v>0</v>
      </c>
      <c r="L774" s="4">
        <f t="shared" si="136"/>
        <v>0</v>
      </c>
      <c r="M774" s="26" t="str">
        <f t="shared" si="137"/>
        <v/>
      </c>
      <c r="N774" s="288">
        <v>0</v>
      </c>
      <c r="O774" s="4">
        <v>0</v>
      </c>
      <c r="P774" s="75">
        <f t="shared" si="138"/>
        <v>0</v>
      </c>
      <c r="Q774" s="75">
        <f t="shared" si="139"/>
        <v>0</v>
      </c>
      <c r="R774" s="75">
        <f t="shared" si="140"/>
        <v>0</v>
      </c>
      <c r="S774" s="4">
        <v>0</v>
      </c>
      <c r="T774" s="4">
        <v>0</v>
      </c>
      <c r="U774" s="4">
        <f t="shared" si="141"/>
        <v>0</v>
      </c>
      <c r="V774" s="4">
        <v>0</v>
      </c>
      <c r="W774" s="49">
        <v>0</v>
      </c>
      <c r="X774" s="4">
        <v>2</v>
      </c>
      <c r="Y774" s="118" t="s">
        <v>24</v>
      </c>
      <c r="Z774" s="118" t="s">
        <v>31</v>
      </c>
      <c r="AA774" s="289">
        <v>0.41975299999999999</v>
      </c>
      <c r="AB774" s="81" t="str">
        <f t="shared" si="142"/>
        <v>Eno-ru5p</v>
      </c>
    </row>
    <row r="775" spans="1:28" x14ac:dyDescent="0.3">
      <c r="A775" s="15" t="s">
        <v>8</v>
      </c>
      <c r="B775" s="265" t="s">
        <v>297</v>
      </c>
      <c r="C775" s="47">
        <v>6.3214712432251097E-3</v>
      </c>
      <c r="D775" s="47">
        <v>3.3513091934490501E-2</v>
      </c>
      <c r="E775" s="47">
        <v>-0.10824199420601199</v>
      </c>
      <c r="F775" s="47">
        <v>0.115879888680933</v>
      </c>
      <c r="G775" s="47">
        <v>0</v>
      </c>
      <c r="H775" s="287">
        <f t="shared" si="132"/>
        <v>0</v>
      </c>
      <c r="I775" s="4" t="b">
        <f t="shared" si="133"/>
        <v>0</v>
      </c>
      <c r="J775" s="4" t="b">
        <f t="shared" si="134"/>
        <v>0</v>
      </c>
      <c r="K775" s="26">
        <f t="shared" si="135"/>
        <v>0</v>
      </c>
      <c r="L775" s="4">
        <f t="shared" si="136"/>
        <v>0</v>
      </c>
      <c r="M775" s="26" t="str">
        <f t="shared" si="137"/>
        <v/>
      </c>
      <c r="N775" s="288">
        <v>0</v>
      </c>
      <c r="O775" s="4">
        <v>0</v>
      </c>
      <c r="P775" s="75">
        <f t="shared" si="138"/>
        <v>0</v>
      </c>
      <c r="Q775" s="75">
        <f t="shared" si="139"/>
        <v>0</v>
      </c>
      <c r="R775" s="75">
        <f t="shared" si="140"/>
        <v>0</v>
      </c>
      <c r="S775" s="4">
        <v>0</v>
      </c>
      <c r="T775" s="4">
        <v>0</v>
      </c>
      <c r="U775" s="4">
        <f t="shared" si="141"/>
        <v>0</v>
      </c>
      <c r="V775" s="4">
        <v>0</v>
      </c>
      <c r="W775" s="49">
        <v>0</v>
      </c>
      <c r="X775" s="4">
        <v>2</v>
      </c>
      <c r="Y775" s="118" t="s">
        <v>24</v>
      </c>
      <c r="Z775" s="118" t="s">
        <v>31</v>
      </c>
      <c r="AA775" s="289">
        <v>0.22092999999999999</v>
      </c>
      <c r="AB775" s="81" t="str">
        <f t="shared" si="142"/>
        <v>Eno-shik</v>
      </c>
    </row>
    <row r="776" spans="1:28" x14ac:dyDescent="0.3">
      <c r="A776" s="15" t="s">
        <v>8</v>
      </c>
      <c r="B776" s="265" t="s">
        <v>396</v>
      </c>
      <c r="C776" s="47">
        <v>8.1093658748776498E-2</v>
      </c>
      <c r="D776" s="47">
        <v>0.145291875629567</v>
      </c>
      <c r="E776" s="47">
        <v>-0.193648840308385</v>
      </c>
      <c r="F776" s="47">
        <v>0.30757348912367299</v>
      </c>
      <c r="G776" s="47">
        <v>0</v>
      </c>
      <c r="H776" s="287">
        <f t="shared" si="132"/>
        <v>0</v>
      </c>
      <c r="I776" s="4" t="b">
        <f t="shared" si="133"/>
        <v>0</v>
      </c>
      <c r="J776" s="4" t="b">
        <f t="shared" si="134"/>
        <v>0</v>
      </c>
      <c r="K776" s="26">
        <f t="shared" si="135"/>
        <v>0</v>
      </c>
      <c r="L776" s="4">
        <f t="shared" si="136"/>
        <v>0</v>
      </c>
      <c r="M776" s="26" t="str">
        <f t="shared" si="137"/>
        <v/>
      </c>
      <c r="N776" s="288">
        <v>0</v>
      </c>
      <c r="O776" s="4">
        <v>0</v>
      </c>
      <c r="P776" s="75">
        <f t="shared" si="138"/>
        <v>0</v>
      </c>
      <c r="Q776" s="75">
        <f t="shared" si="139"/>
        <v>0</v>
      </c>
      <c r="R776" s="75">
        <f t="shared" si="140"/>
        <v>0</v>
      </c>
      <c r="S776" s="4">
        <v>0</v>
      </c>
      <c r="T776" s="4">
        <v>0</v>
      </c>
      <c r="U776" s="4">
        <f t="shared" si="141"/>
        <v>0</v>
      </c>
      <c r="V776" s="4">
        <v>0</v>
      </c>
      <c r="W776" s="49">
        <v>0</v>
      </c>
      <c r="X776" s="4">
        <v>2</v>
      </c>
      <c r="Y776" s="118" t="s">
        <v>24</v>
      </c>
      <c r="Z776" s="118" t="s">
        <v>31</v>
      </c>
      <c r="AA776" s="289">
        <v>0</v>
      </c>
      <c r="AB776" s="81" t="str">
        <f t="shared" si="142"/>
        <v>Eno-spermi</v>
      </c>
    </row>
    <row r="777" spans="1:28" x14ac:dyDescent="0.3">
      <c r="A777" s="15" t="s">
        <v>8</v>
      </c>
      <c r="B777" s="265" t="s">
        <v>123</v>
      </c>
      <c r="C777" s="47">
        <v>0.14428569453339199</v>
      </c>
      <c r="D777" s="47">
        <v>0.14516527372330401</v>
      </c>
      <c r="E777" s="47">
        <v>-2.5505957494324501E-2</v>
      </c>
      <c r="F777" s="47">
        <v>0.32798943885560899</v>
      </c>
      <c r="G777" s="47">
        <v>0</v>
      </c>
      <c r="H777" s="287">
        <f t="shared" si="132"/>
        <v>0</v>
      </c>
      <c r="I777" s="4" t="b">
        <f t="shared" si="133"/>
        <v>0</v>
      </c>
      <c r="J777" s="4" t="b">
        <f t="shared" si="134"/>
        <v>0</v>
      </c>
      <c r="K777" s="26">
        <f t="shared" si="135"/>
        <v>0</v>
      </c>
      <c r="L777" s="4">
        <f t="shared" si="136"/>
        <v>0</v>
      </c>
      <c r="M777" s="26" t="str">
        <f t="shared" si="137"/>
        <v/>
      </c>
      <c r="N777" s="288">
        <v>0</v>
      </c>
      <c r="O777" s="4">
        <v>0</v>
      </c>
      <c r="P777" s="75">
        <f t="shared" si="138"/>
        <v>0</v>
      </c>
      <c r="Q777" s="75">
        <f t="shared" si="139"/>
        <v>0</v>
      </c>
      <c r="R777" s="75">
        <f t="shared" si="140"/>
        <v>0</v>
      </c>
      <c r="S777" s="4">
        <v>0</v>
      </c>
      <c r="T777" s="4">
        <v>0</v>
      </c>
      <c r="U777" s="4">
        <f t="shared" si="141"/>
        <v>0</v>
      </c>
      <c r="V777" s="4">
        <v>0</v>
      </c>
      <c r="W777" s="49">
        <v>0</v>
      </c>
      <c r="X777" s="4">
        <v>2</v>
      </c>
      <c r="Y777" s="118" t="s">
        <v>24</v>
      </c>
      <c r="Z777" s="118" t="s">
        <v>31</v>
      </c>
      <c r="AA777" s="289">
        <v>0.29770999999999997</v>
      </c>
      <c r="AB777" s="81" t="str">
        <f t="shared" si="142"/>
        <v>Eno-succ</v>
      </c>
    </row>
    <row r="778" spans="1:28" x14ac:dyDescent="0.3">
      <c r="A778" s="15" t="s">
        <v>8</v>
      </c>
      <c r="B778" s="265" t="s">
        <v>163</v>
      </c>
      <c r="C778" s="47">
        <v>0.124300183086202</v>
      </c>
      <c r="D778" s="47">
        <v>0.30205019586807902</v>
      </c>
      <c r="E778" s="47">
        <v>-0.44599039835584198</v>
      </c>
      <c r="F778" s="47">
        <v>0.69633645934210797</v>
      </c>
      <c r="G778" s="47">
        <v>0</v>
      </c>
      <c r="H778" s="287">
        <f t="shared" si="132"/>
        <v>0</v>
      </c>
      <c r="I778" s="4" t="b">
        <f t="shared" si="133"/>
        <v>0</v>
      </c>
      <c r="J778" s="4" t="b">
        <f t="shared" si="134"/>
        <v>0</v>
      </c>
      <c r="K778" s="26">
        <f t="shared" si="135"/>
        <v>0</v>
      </c>
      <c r="L778" s="4">
        <f t="shared" si="136"/>
        <v>0</v>
      </c>
      <c r="M778" s="26" t="str">
        <f t="shared" si="137"/>
        <v/>
      </c>
      <c r="N778" s="288">
        <v>0</v>
      </c>
      <c r="O778" s="4">
        <v>0</v>
      </c>
      <c r="P778" s="75">
        <f t="shared" si="138"/>
        <v>0</v>
      </c>
      <c r="Q778" s="75">
        <f t="shared" si="139"/>
        <v>0</v>
      </c>
      <c r="R778" s="75">
        <f t="shared" si="140"/>
        <v>0</v>
      </c>
      <c r="S778" s="4">
        <v>0</v>
      </c>
      <c r="T778" s="4">
        <v>0</v>
      </c>
      <c r="U778" s="4">
        <f t="shared" si="141"/>
        <v>0</v>
      </c>
      <c r="V778" s="4">
        <v>0</v>
      </c>
      <c r="W778" s="49">
        <v>0</v>
      </c>
      <c r="X778" s="4">
        <v>2</v>
      </c>
      <c r="Y778" s="118" t="s">
        <v>24</v>
      </c>
      <c r="Z778" s="118" t="s">
        <v>31</v>
      </c>
      <c r="AA778" s="289">
        <v>0.15942000000000001</v>
      </c>
      <c r="AB778" s="81" t="str">
        <f t="shared" si="142"/>
        <v>Eno-udpg</v>
      </c>
    </row>
    <row r="779" spans="1:28" x14ac:dyDescent="0.3">
      <c r="A779" s="15" t="s">
        <v>16</v>
      </c>
      <c r="B779" s="265" t="s">
        <v>250</v>
      </c>
      <c r="C779" s="47">
        <v>4.3282857286488799E-2</v>
      </c>
      <c r="D779" s="47">
        <v>-6.1195447779563997E-2</v>
      </c>
      <c r="E779" s="47">
        <v>-0.23757796110622101</v>
      </c>
      <c r="F779" s="47">
        <v>0.24870303729520199</v>
      </c>
      <c r="G779" s="47">
        <v>0</v>
      </c>
      <c r="H779" s="287">
        <f t="shared" si="132"/>
        <v>0</v>
      </c>
      <c r="I779" s="4" t="b">
        <f t="shared" si="133"/>
        <v>0</v>
      </c>
      <c r="J779" s="4" t="b">
        <f t="shared" si="134"/>
        <v>0</v>
      </c>
      <c r="K779" s="26">
        <f t="shared" si="135"/>
        <v>0</v>
      </c>
      <c r="L779" s="4">
        <f t="shared" si="136"/>
        <v>0</v>
      </c>
      <c r="M779" s="26" t="str">
        <f t="shared" si="137"/>
        <v/>
      </c>
      <c r="N779" s="288">
        <v>0</v>
      </c>
      <c r="O779" s="4">
        <v>0</v>
      </c>
      <c r="P779" s="75">
        <f t="shared" si="138"/>
        <v>0</v>
      </c>
      <c r="Q779" s="75">
        <f t="shared" si="139"/>
        <v>0</v>
      </c>
      <c r="R779" s="75">
        <f t="shared" si="140"/>
        <v>0</v>
      </c>
      <c r="S779" s="4">
        <v>0</v>
      </c>
      <c r="T779" s="4">
        <v>0</v>
      </c>
      <c r="U779" s="4">
        <f t="shared" si="141"/>
        <v>0</v>
      </c>
      <c r="V779" s="4">
        <v>0</v>
      </c>
      <c r="W779" s="49">
        <v>0</v>
      </c>
      <c r="X779" s="4">
        <v>1</v>
      </c>
      <c r="Y779" s="118" t="s">
        <v>21</v>
      </c>
      <c r="Z779" s="118" t="s">
        <v>31</v>
      </c>
      <c r="AA779" s="289">
        <v>0.207178</v>
      </c>
      <c r="AB779" s="81" t="str">
        <f t="shared" si="142"/>
        <v>Fbp-fad</v>
      </c>
    </row>
    <row r="780" spans="1:28" x14ac:dyDescent="0.3">
      <c r="A780" s="15" t="s">
        <v>16</v>
      </c>
      <c r="B780" s="265" t="s">
        <v>225</v>
      </c>
      <c r="C780" s="47">
        <v>0.19004001507452101</v>
      </c>
      <c r="D780" s="47">
        <v>8.3668674999427803E-2</v>
      </c>
      <c r="E780" s="47">
        <v>-0.29086908955124502</v>
      </c>
      <c r="F780" s="47">
        <v>0.60484358399812699</v>
      </c>
      <c r="G780" s="47">
        <v>0</v>
      </c>
      <c r="H780" s="287">
        <f t="shared" si="132"/>
        <v>0</v>
      </c>
      <c r="I780" s="4" t="b">
        <f t="shared" si="133"/>
        <v>0</v>
      </c>
      <c r="J780" s="4" t="b">
        <f t="shared" si="134"/>
        <v>0</v>
      </c>
      <c r="K780" s="26">
        <f t="shared" si="135"/>
        <v>0</v>
      </c>
      <c r="L780" s="4">
        <f t="shared" si="136"/>
        <v>0</v>
      </c>
      <c r="M780" s="26" t="str">
        <f t="shared" si="137"/>
        <v/>
      </c>
      <c r="N780" s="288">
        <v>0</v>
      </c>
      <c r="O780" s="4">
        <v>0</v>
      </c>
      <c r="P780" s="75">
        <f t="shared" si="138"/>
        <v>0</v>
      </c>
      <c r="Q780" s="75">
        <f t="shared" si="139"/>
        <v>0</v>
      </c>
      <c r="R780" s="75">
        <f t="shared" si="140"/>
        <v>0</v>
      </c>
      <c r="S780" s="4">
        <v>0</v>
      </c>
      <c r="T780" s="4">
        <v>0</v>
      </c>
      <c r="U780" s="4">
        <f t="shared" si="141"/>
        <v>0</v>
      </c>
      <c r="V780" s="4">
        <v>0</v>
      </c>
      <c r="W780" s="49">
        <v>0</v>
      </c>
      <c r="X780" s="4">
        <v>1</v>
      </c>
      <c r="Y780" s="118" t="s">
        <v>21</v>
      </c>
      <c r="Z780" s="118" t="s">
        <v>31</v>
      </c>
      <c r="AA780" s="289">
        <v>0.75824199999999997</v>
      </c>
      <c r="AB780" s="81" t="str">
        <f t="shared" si="142"/>
        <v>Fbp-glca-6p</v>
      </c>
    </row>
    <row r="781" spans="1:28" x14ac:dyDescent="0.3">
      <c r="A781" s="15" t="s">
        <v>16</v>
      </c>
      <c r="B781" s="265" t="s">
        <v>291</v>
      </c>
      <c r="C781" s="47">
        <v>1.09920384514127E-2</v>
      </c>
      <c r="D781" s="47">
        <v>1.98795404902289E-2</v>
      </c>
      <c r="E781" s="47">
        <v>-0.116049965056936</v>
      </c>
      <c r="F781" s="47">
        <v>0.16627390274745499</v>
      </c>
      <c r="G781" s="47">
        <v>0</v>
      </c>
      <c r="H781" s="287">
        <f t="shared" si="132"/>
        <v>0</v>
      </c>
      <c r="I781" s="4" t="b">
        <f t="shared" si="133"/>
        <v>0</v>
      </c>
      <c r="J781" s="4" t="b">
        <f t="shared" si="134"/>
        <v>0</v>
      </c>
      <c r="K781" s="26">
        <f t="shared" si="135"/>
        <v>0</v>
      </c>
      <c r="L781" s="4">
        <f t="shared" si="136"/>
        <v>0</v>
      </c>
      <c r="M781" s="26" t="str">
        <f t="shared" si="137"/>
        <v/>
      </c>
      <c r="N781" s="288">
        <v>0</v>
      </c>
      <c r="O781" s="4">
        <v>0</v>
      </c>
      <c r="P781" s="75">
        <f t="shared" si="138"/>
        <v>0</v>
      </c>
      <c r="Q781" s="75">
        <f t="shared" si="139"/>
        <v>0</v>
      </c>
      <c r="R781" s="75">
        <f t="shared" si="140"/>
        <v>0</v>
      </c>
      <c r="S781" s="4">
        <v>0</v>
      </c>
      <c r="T781" s="4">
        <v>0</v>
      </c>
      <c r="U781" s="4">
        <f t="shared" si="141"/>
        <v>0</v>
      </c>
      <c r="V781" s="4">
        <v>0</v>
      </c>
      <c r="W781" s="49">
        <v>0</v>
      </c>
      <c r="X781" s="4">
        <v>1</v>
      </c>
      <c r="Y781" s="118" t="s">
        <v>21</v>
      </c>
      <c r="Z781" s="118" t="s">
        <v>31</v>
      </c>
      <c r="AA781" s="289">
        <v>0</v>
      </c>
      <c r="AB781" s="81" t="str">
        <f t="shared" si="142"/>
        <v>Fbp-leu</v>
      </c>
    </row>
    <row r="782" spans="1:28" x14ac:dyDescent="0.3">
      <c r="A782" s="15" t="s">
        <v>16</v>
      </c>
      <c r="B782" s="265" t="s">
        <v>66</v>
      </c>
      <c r="C782" s="47">
        <v>0.124388023835778</v>
      </c>
      <c r="D782" s="47">
        <v>0.109613603746309</v>
      </c>
      <c r="E782" s="47">
        <v>-2.01721863494203E-2</v>
      </c>
      <c r="F782" s="47">
        <v>0.29002882990159201</v>
      </c>
      <c r="G782" s="47">
        <v>0</v>
      </c>
      <c r="H782" s="287">
        <f t="shared" si="132"/>
        <v>0</v>
      </c>
      <c r="I782" s="4" t="b">
        <f t="shared" si="133"/>
        <v>0</v>
      </c>
      <c r="J782" s="4" t="b">
        <f t="shared" si="134"/>
        <v>0</v>
      </c>
      <c r="K782" s="26">
        <f t="shared" si="135"/>
        <v>0</v>
      </c>
      <c r="L782" s="4">
        <f t="shared" si="136"/>
        <v>0</v>
      </c>
      <c r="M782" s="26" t="str">
        <f t="shared" si="137"/>
        <v/>
      </c>
      <c r="N782" s="288">
        <v>0</v>
      </c>
      <c r="O782" s="4">
        <v>0</v>
      </c>
      <c r="P782" s="75">
        <f t="shared" si="138"/>
        <v>0</v>
      </c>
      <c r="Q782" s="75">
        <f t="shared" si="139"/>
        <v>0</v>
      </c>
      <c r="R782" s="75">
        <f t="shared" si="140"/>
        <v>0</v>
      </c>
      <c r="S782" s="4">
        <v>0</v>
      </c>
      <c r="T782" s="4">
        <v>0</v>
      </c>
      <c r="U782" s="4">
        <f t="shared" si="141"/>
        <v>0</v>
      </c>
      <c r="V782" s="4">
        <v>0</v>
      </c>
      <c r="W782" s="49">
        <v>0</v>
      </c>
      <c r="X782" s="4">
        <v>1</v>
      </c>
      <c r="Y782" s="118" t="s">
        <v>21</v>
      </c>
      <c r="Z782" s="118" t="s">
        <v>31</v>
      </c>
      <c r="AA782" s="289">
        <v>0.229656</v>
      </c>
      <c r="AB782" s="81" t="str">
        <f t="shared" si="142"/>
        <v>Fbp-nadp+</v>
      </c>
    </row>
    <row r="783" spans="1:28" x14ac:dyDescent="0.3">
      <c r="A783" s="15" t="s">
        <v>16</v>
      </c>
      <c r="B783" s="265" t="s">
        <v>289</v>
      </c>
      <c r="C783" s="47">
        <v>7.0957120401468801E-2</v>
      </c>
      <c r="D783" s="47">
        <v>0.116882134257541</v>
      </c>
      <c r="E783" s="47">
        <v>-8.9517043441115801E-2</v>
      </c>
      <c r="F783" s="47">
        <v>0.238272941987208</v>
      </c>
      <c r="G783" s="47">
        <v>0</v>
      </c>
      <c r="H783" s="287">
        <f t="shared" si="132"/>
        <v>0</v>
      </c>
      <c r="I783" s="4" t="b">
        <f t="shared" si="133"/>
        <v>0</v>
      </c>
      <c r="J783" s="4" t="b">
        <f t="shared" si="134"/>
        <v>0</v>
      </c>
      <c r="K783" s="26">
        <f t="shared" si="135"/>
        <v>0</v>
      </c>
      <c r="L783" s="4">
        <f t="shared" si="136"/>
        <v>0</v>
      </c>
      <c r="M783" s="26" t="str">
        <f t="shared" si="137"/>
        <v/>
      </c>
      <c r="N783" s="288">
        <v>0</v>
      </c>
      <c r="O783" s="4">
        <v>0</v>
      </c>
      <c r="P783" s="75">
        <f t="shared" si="138"/>
        <v>0</v>
      </c>
      <c r="Q783" s="75">
        <f t="shared" si="139"/>
        <v>0</v>
      </c>
      <c r="R783" s="75">
        <f t="shared" si="140"/>
        <v>0</v>
      </c>
      <c r="S783" s="4">
        <v>0</v>
      </c>
      <c r="T783" s="4">
        <v>0</v>
      </c>
      <c r="U783" s="4">
        <f t="shared" si="141"/>
        <v>0</v>
      </c>
      <c r="V783" s="4">
        <v>0</v>
      </c>
      <c r="W783" s="49">
        <v>0</v>
      </c>
      <c r="X783" s="4">
        <v>1</v>
      </c>
      <c r="Y783" s="118" t="s">
        <v>21</v>
      </c>
      <c r="Z783" s="118" t="s">
        <v>31</v>
      </c>
      <c r="AA783" s="289">
        <v>0</v>
      </c>
      <c r="AB783" s="81" t="str">
        <f t="shared" si="142"/>
        <v>Fbp-phe</v>
      </c>
    </row>
    <row r="784" spans="1:28" x14ac:dyDescent="0.3">
      <c r="A784" s="15" t="s">
        <v>6</v>
      </c>
      <c r="B784" s="265" t="s">
        <v>167</v>
      </c>
      <c r="C784" s="47">
        <v>5.4840758473901602E-2</v>
      </c>
      <c r="D784" s="47">
        <v>3.7888153200157898E-2</v>
      </c>
      <c r="E784" s="47">
        <v>-0.15349501119263401</v>
      </c>
      <c r="F784" s="47">
        <v>0.29866235656380902</v>
      </c>
      <c r="G784" s="47">
        <v>0</v>
      </c>
      <c r="H784" s="287">
        <f t="shared" si="132"/>
        <v>0</v>
      </c>
      <c r="I784" s="4" t="b">
        <f t="shared" si="133"/>
        <v>0</v>
      </c>
      <c r="J784" s="4" t="b">
        <f t="shared" si="134"/>
        <v>0</v>
      </c>
      <c r="K784" s="26">
        <f t="shared" si="135"/>
        <v>0</v>
      </c>
      <c r="L784" s="4">
        <f t="shared" si="136"/>
        <v>0</v>
      </c>
      <c r="M784" s="26" t="str">
        <f t="shared" si="137"/>
        <v/>
      </c>
      <c r="N784" s="288">
        <v>0</v>
      </c>
      <c r="O784" s="4">
        <v>0</v>
      </c>
      <c r="P784" s="75">
        <f t="shared" si="138"/>
        <v>0</v>
      </c>
      <c r="Q784" s="75">
        <f t="shared" si="139"/>
        <v>0</v>
      </c>
      <c r="R784" s="75">
        <f t="shared" si="140"/>
        <v>0</v>
      </c>
      <c r="S784" s="4">
        <v>0</v>
      </c>
      <c r="T784" s="4">
        <v>0</v>
      </c>
      <c r="U784" s="4">
        <f t="shared" si="141"/>
        <v>0</v>
      </c>
      <c r="V784" s="4">
        <v>0</v>
      </c>
      <c r="W784" s="49">
        <v>0</v>
      </c>
      <c r="X784" s="4">
        <v>3</v>
      </c>
      <c r="Y784" s="118" t="s">
        <v>23</v>
      </c>
      <c r="Z784" s="118" t="s">
        <v>30</v>
      </c>
      <c r="AA784" s="289">
        <v>0.222222</v>
      </c>
      <c r="AB784" s="81" t="str">
        <f t="shared" si="142"/>
        <v>GltA-3pg</v>
      </c>
    </row>
    <row r="785" spans="1:28" x14ac:dyDescent="0.3">
      <c r="A785" s="15" t="s">
        <v>6</v>
      </c>
      <c r="B785" s="265" t="s">
        <v>65</v>
      </c>
      <c r="C785" s="47">
        <v>3.9718025569768299E-2</v>
      </c>
      <c r="D785" s="47">
        <v>9.2860861178930096E-2</v>
      </c>
      <c r="E785" s="47">
        <v>-5.1825024536839001E-2</v>
      </c>
      <c r="F785" s="47">
        <v>0.19672202736542199</v>
      </c>
      <c r="G785" s="47">
        <v>0</v>
      </c>
      <c r="H785" s="287">
        <f t="shared" si="132"/>
        <v>0</v>
      </c>
      <c r="I785" s="4" t="b">
        <f t="shared" si="133"/>
        <v>0</v>
      </c>
      <c r="J785" s="4" t="b">
        <f t="shared" si="134"/>
        <v>0</v>
      </c>
      <c r="K785" s="26">
        <f t="shared" si="135"/>
        <v>0</v>
      </c>
      <c r="L785" s="4">
        <f t="shared" si="136"/>
        <v>0</v>
      </c>
      <c r="M785" s="26" t="str">
        <f t="shared" si="137"/>
        <v/>
      </c>
      <c r="N785" s="288">
        <v>0</v>
      </c>
      <c r="O785" s="4">
        <v>0</v>
      </c>
      <c r="P785" s="75">
        <f t="shared" si="138"/>
        <v>0</v>
      </c>
      <c r="Q785" s="75">
        <f t="shared" si="139"/>
        <v>0</v>
      </c>
      <c r="R785" s="75">
        <f t="shared" si="140"/>
        <v>0</v>
      </c>
      <c r="S785" s="4">
        <v>0</v>
      </c>
      <c r="T785" s="4">
        <v>0</v>
      </c>
      <c r="U785" s="4">
        <f t="shared" si="141"/>
        <v>0</v>
      </c>
      <c r="V785" s="4">
        <v>0</v>
      </c>
      <c r="W785" s="49">
        <v>0</v>
      </c>
      <c r="X785" s="4">
        <v>3</v>
      </c>
      <c r="Y785" s="118" t="s">
        <v>23</v>
      </c>
      <c r="Z785" s="118" t="s">
        <v>30</v>
      </c>
      <c r="AA785" s="289">
        <v>0.26696799999999998</v>
      </c>
      <c r="AB785" s="81" t="str">
        <f t="shared" si="142"/>
        <v>GltA-6pgc</v>
      </c>
    </row>
    <row r="786" spans="1:28" x14ac:dyDescent="0.3">
      <c r="A786" s="15" t="s">
        <v>6</v>
      </c>
      <c r="B786" s="265" t="s">
        <v>110</v>
      </c>
      <c r="C786" s="47">
        <v>-0.19994217009808599</v>
      </c>
      <c r="D786" s="47">
        <v>-0.15963906796681801</v>
      </c>
      <c r="E786" s="47">
        <v>-0.38201307528933598</v>
      </c>
      <c r="F786" s="47">
        <v>3.2930073177360998E-2</v>
      </c>
      <c r="G786" s="47">
        <v>0</v>
      </c>
      <c r="H786" s="287">
        <f t="shared" si="132"/>
        <v>0</v>
      </c>
      <c r="I786" s="4" t="b">
        <f t="shared" si="133"/>
        <v>0</v>
      </c>
      <c r="J786" s="4" t="b">
        <f t="shared" si="134"/>
        <v>0</v>
      </c>
      <c r="K786" s="26">
        <f t="shared" si="135"/>
        <v>0</v>
      </c>
      <c r="L786" s="4">
        <f t="shared" si="136"/>
        <v>0</v>
      </c>
      <c r="M786" s="26" t="str">
        <f t="shared" si="137"/>
        <v/>
      </c>
      <c r="N786" s="288">
        <v>0</v>
      </c>
      <c r="O786" s="4">
        <v>0</v>
      </c>
      <c r="P786" s="75">
        <f t="shared" si="138"/>
        <v>1</v>
      </c>
      <c r="Q786" s="75">
        <f t="shared" si="139"/>
        <v>1</v>
      </c>
      <c r="R786" s="75">
        <f t="shared" si="140"/>
        <v>0</v>
      </c>
      <c r="S786" s="4">
        <v>-1</v>
      </c>
      <c r="T786" s="4">
        <v>0</v>
      </c>
      <c r="U786" s="4">
        <f t="shared" si="141"/>
        <v>0</v>
      </c>
      <c r="V786" s="4">
        <v>0</v>
      </c>
      <c r="W786" s="49">
        <v>0</v>
      </c>
      <c r="X786" s="4">
        <v>3</v>
      </c>
      <c r="Y786" s="118" t="s">
        <v>23</v>
      </c>
      <c r="Z786" s="118" t="s">
        <v>30</v>
      </c>
      <c r="AA786" s="289">
        <v>0.49402400000000002</v>
      </c>
      <c r="AB786" s="81" t="str">
        <f t="shared" si="142"/>
        <v>GltA-amp</v>
      </c>
    </row>
    <row r="787" spans="1:28" x14ac:dyDescent="0.3">
      <c r="A787" s="15" t="s">
        <v>6</v>
      </c>
      <c r="B787" s="265" t="s">
        <v>86</v>
      </c>
      <c r="C787" s="47">
        <v>-9.1075297510638906E-2</v>
      </c>
      <c r="D787" s="47">
        <v>-0.171059860645594</v>
      </c>
      <c r="E787" s="47">
        <v>-0.28633071347081102</v>
      </c>
      <c r="F787" s="47">
        <v>0.15147627941653599</v>
      </c>
      <c r="G787" s="47">
        <v>0</v>
      </c>
      <c r="H787" s="287">
        <f t="shared" si="132"/>
        <v>0</v>
      </c>
      <c r="I787" s="4" t="b">
        <f t="shared" si="133"/>
        <v>0</v>
      </c>
      <c r="J787" s="4" t="b">
        <f t="shared" si="134"/>
        <v>0</v>
      </c>
      <c r="K787" s="26">
        <f t="shared" si="135"/>
        <v>0</v>
      </c>
      <c r="L787" s="4">
        <f t="shared" si="136"/>
        <v>0</v>
      </c>
      <c r="M787" s="26" t="str">
        <f t="shared" si="137"/>
        <v/>
      </c>
      <c r="N787" s="288">
        <v>0</v>
      </c>
      <c r="O787" s="4">
        <v>0</v>
      </c>
      <c r="P787" s="75">
        <f t="shared" si="138"/>
        <v>0</v>
      </c>
      <c r="Q787" s="75">
        <f t="shared" si="139"/>
        <v>0</v>
      </c>
      <c r="R787" s="75">
        <f t="shared" si="140"/>
        <v>0</v>
      </c>
      <c r="S787" s="4">
        <v>0</v>
      </c>
      <c r="T787" s="4">
        <v>0</v>
      </c>
      <c r="U787" s="4">
        <f t="shared" si="141"/>
        <v>0</v>
      </c>
      <c r="V787" s="4">
        <v>-1</v>
      </c>
      <c r="W787" s="49">
        <v>0</v>
      </c>
      <c r="X787" s="4">
        <v>3</v>
      </c>
      <c r="Y787" s="118" t="s">
        <v>23</v>
      </c>
      <c r="Z787" s="118" t="s">
        <v>30</v>
      </c>
      <c r="AA787" s="289">
        <v>0.53136499999999998</v>
      </c>
      <c r="AB787" s="81" t="str">
        <f t="shared" si="142"/>
        <v>GltA-atp</v>
      </c>
    </row>
    <row r="788" spans="1:28" x14ac:dyDescent="0.3">
      <c r="A788" s="15" t="s">
        <v>6</v>
      </c>
      <c r="B788" s="265" t="s">
        <v>241</v>
      </c>
      <c r="C788" s="47">
        <v>3.0298010982287502E-2</v>
      </c>
      <c r="D788" s="47">
        <v>4.6777349194707399E-2</v>
      </c>
      <c r="E788" s="47">
        <v>-7.2282010143855005E-2</v>
      </c>
      <c r="F788" s="47">
        <v>8.3409662374078999E-2</v>
      </c>
      <c r="G788" s="47">
        <v>0</v>
      </c>
      <c r="H788" s="287">
        <f t="shared" si="132"/>
        <v>0</v>
      </c>
      <c r="I788" s="4" t="b">
        <f t="shared" si="133"/>
        <v>0</v>
      </c>
      <c r="J788" s="4" t="b">
        <f t="shared" si="134"/>
        <v>0</v>
      </c>
      <c r="K788" s="26">
        <f t="shared" si="135"/>
        <v>0</v>
      </c>
      <c r="L788" s="4">
        <f t="shared" si="136"/>
        <v>0</v>
      </c>
      <c r="M788" s="26" t="str">
        <f t="shared" si="137"/>
        <v/>
      </c>
      <c r="N788" s="288">
        <v>0</v>
      </c>
      <c r="O788" s="4">
        <v>0</v>
      </c>
      <c r="P788" s="75">
        <f t="shared" si="138"/>
        <v>0</v>
      </c>
      <c r="Q788" s="75">
        <f t="shared" si="139"/>
        <v>0</v>
      </c>
      <c r="R788" s="75">
        <f t="shared" si="140"/>
        <v>0</v>
      </c>
      <c r="S788" s="4">
        <v>0</v>
      </c>
      <c r="T788" s="4">
        <v>0</v>
      </c>
      <c r="U788" s="4">
        <f t="shared" si="141"/>
        <v>0</v>
      </c>
      <c r="V788" s="4">
        <v>0</v>
      </c>
      <c r="W788" s="49">
        <v>0</v>
      </c>
      <c r="X788" s="4">
        <v>3</v>
      </c>
      <c r="Y788" s="118" t="s">
        <v>23</v>
      </c>
      <c r="Z788" s="118" t="s">
        <v>30</v>
      </c>
      <c r="AA788" s="289">
        <v>5.5556000000000001E-2</v>
      </c>
      <c r="AB788" s="81" t="str">
        <f t="shared" si="142"/>
        <v>GltA-carb-p</v>
      </c>
    </row>
    <row r="789" spans="1:28" x14ac:dyDescent="0.3">
      <c r="A789" s="15" t="s">
        <v>6</v>
      </c>
      <c r="B789" s="265" t="s">
        <v>204</v>
      </c>
      <c r="C789" s="47">
        <v>-8.5214077906265506E-2</v>
      </c>
      <c r="D789" s="47">
        <v>-5.75615008742544E-2</v>
      </c>
      <c r="E789" s="47">
        <v>-0.21757988097516701</v>
      </c>
      <c r="F789" s="47">
        <v>3.6110376763900297E-2</v>
      </c>
      <c r="G789" s="47">
        <v>0</v>
      </c>
      <c r="H789" s="287">
        <f t="shared" si="132"/>
        <v>0</v>
      </c>
      <c r="I789" s="4" t="b">
        <f t="shared" si="133"/>
        <v>0</v>
      </c>
      <c r="J789" s="4" t="b">
        <f t="shared" si="134"/>
        <v>0</v>
      </c>
      <c r="K789" s="26">
        <f t="shared" si="135"/>
        <v>0</v>
      </c>
      <c r="L789" s="4">
        <f t="shared" si="136"/>
        <v>0</v>
      </c>
      <c r="M789" s="26" t="str">
        <f t="shared" si="137"/>
        <v/>
      </c>
      <c r="N789" s="288">
        <v>0</v>
      </c>
      <c r="O789" s="4">
        <v>0</v>
      </c>
      <c r="P789" s="75">
        <f t="shared" si="138"/>
        <v>0</v>
      </c>
      <c r="Q789" s="75">
        <f t="shared" si="139"/>
        <v>0</v>
      </c>
      <c r="R789" s="75">
        <f t="shared" si="140"/>
        <v>0</v>
      </c>
      <c r="S789" s="4">
        <v>0</v>
      </c>
      <c r="T789" s="4">
        <v>0</v>
      </c>
      <c r="U789" s="4">
        <f t="shared" si="141"/>
        <v>0</v>
      </c>
      <c r="V789" s="4">
        <v>0</v>
      </c>
      <c r="W789" s="49">
        <v>0</v>
      </c>
      <c r="X789" s="4">
        <v>3</v>
      </c>
      <c r="Y789" s="118" t="s">
        <v>23</v>
      </c>
      <c r="Z789" s="118" t="s">
        <v>30</v>
      </c>
      <c r="AA789" s="289">
        <v>0.39963199999999999</v>
      </c>
      <c r="AB789" s="81" t="str">
        <f t="shared" si="142"/>
        <v>GltA-cdp</v>
      </c>
    </row>
    <row r="790" spans="1:28" x14ac:dyDescent="0.3">
      <c r="A790" s="15" t="s">
        <v>6</v>
      </c>
      <c r="B790" s="265" t="s">
        <v>206</v>
      </c>
      <c r="C790" s="47">
        <v>-8.1309527672878301E-2</v>
      </c>
      <c r="D790" s="47">
        <v>-8.0764687405992297E-2</v>
      </c>
      <c r="E790" s="47">
        <v>-0.15643958616126299</v>
      </c>
      <c r="F790" s="47">
        <v>3.1788677253618801E-3</v>
      </c>
      <c r="G790" s="47">
        <v>0</v>
      </c>
      <c r="H790" s="287">
        <f t="shared" si="132"/>
        <v>0</v>
      </c>
      <c r="I790" s="4" t="b">
        <f t="shared" si="133"/>
        <v>0</v>
      </c>
      <c r="J790" s="4" t="b">
        <f t="shared" si="134"/>
        <v>0</v>
      </c>
      <c r="K790" s="26">
        <f t="shared" si="135"/>
        <v>0</v>
      </c>
      <c r="L790" s="4">
        <f t="shared" si="136"/>
        <v>0</v>
      </c>
      <c r="M790" s="26" t="str">
        <f t="shared" si="137"/>
        <v/>
      </c>
      <c r="N790" s="288">
        <v>0</v>
      </c>
      <c r="O790" s="4">
        <v>0</v>
      </c>
      <c r="P790" s="75">
        <f t="shared" si="138"/>
        <v>0</v>
      </c>
      <c r="Q790" s="75">
        <f t="shared" si="139"/>
        <v>0</v>
      </c>
      <c r="R790" s="75">
        <f t="shared" si="140"/>
        <v>0</v>
      </c>
      <c r="S790" s="4">
        <v>0</v>
      </c>
      <c r="T790" s="4">
        <v>0</v>
      </c>
      <c r="U790" s="4">
        <f t="shared" si="141"/>
        <v>0</v>
      </c>
      <c r="V790" s="4">
        <v>0</v>
      </c>
      <c r="W790" s="49">
        <v>0</v>
      </c>
      <c r="X790" s="4">
        <v>3</v>
      </c>
      <c r="Y790" s="118" t="s">
        <v>23</v>
      </c>
      <c r="Z790" s="118" t="s">
        <v>30</v>
      </c>
      <c r="AA790" s="289">
        <v>0.37221300000000002</v>
      </c>
      <c r="AB790" s="81" t="str">
        <f t="shared" si="142"/>
        <v>GltA-ctp</v>
      </c>
    </row>
    <row r="791" spans="1:28" x14ac:dyDescent="0.3">
      <c r="A791" s="15" t="s">
        <v>6</v>
      </c>
      <c r="B791" s="265" t="s">
        <v>301</v>
      </c>
      <c r="C791" s="47">
        <v>-6.5589895050874703E-2</v>
      </c>
      <c r="D791" s="47">
        <v>-8.7740033362249097E-3</v>
      </c>
      <c r="E791" s="47">
        <v>-0.20857623370488701</v>
      </c>
      <c r="F791" s="47">
        <v>3.9123529866656598E-2</v>
      </c>
      <c r="G791" s="47">
        <v>0</v>
      </c>
      <c r="H791" s="287">
        <f t="shared" si="132"/>
        <v>0</v>
      </c>
      <c r="I791" s="4" t="b">
        <f t="shared" si="133"/>
        <v>0</v>
      </c>
      <c r="J791" s="4" t="b">
        <f t="shared" si="134"/>
        <v>0</v>
      </c>
      <c r="K791" s="26">
        <f t="shared" si="135"/>
        <v>0</v>
      </c>
      <c r="L791" s="4">
        <f t="shared" si="136"/>
        <v>0</v>
      </c>
      <c r="M791" s="26" t="str">
        <f t="shared" si="137"/>
        <v/>
      </c>
      <c r="N791" s="288">
        <v>0</v>
      </c>
      <c r="O791" s="4">
        <v>0</v>
      </c>
      <c r="P791" s="75">
        <f t="shared" si="138"/>
        <v>0</v>
      </c>
      <c r="Q791" s="75">
        <f t="shared" si="139"/>
        <v>0</v>
      </c>
      <c r="R791" s="75">
        <f t="shared" si="140"/>
        <v>0</v>
      </c>
      <c r="S791" s="4">
        <v>0</v>
      </c>
      <c r="T791" s="4">
        <v>0</v>
      </c>
      <c r="U791" s="4">
        <f t="shared" si="141"/>
        <v>0</v>
      </c>
      <c r="V791" s="4">
        <v>0</v>
      </c>
      <c r="W791" s="49">
        <v>0</v>
      </c>
      <c r="X791" s="4">
        <v>3</v>
      </c>
      <c r="Y791" s="118" t="s">
        <v>23</v>
      </c>
      <c r="Z791" s="118" t="s">
        <v>30</v>
      </c>
      <c r="AA791" s="289">
        <v>0.19047600000000001</v>
      </c>
      <c r="AB791" s="81" t="str">
        <f t="shared" si="142"/>
        <v>GltA-cystath</v>
      </c>
    </row>
    <row r="792" spans="1:28" x14ac:dyDescent="0.3">
      <c r="A792" s="15" t="s">
        <v>6</v>
      </c>
      <c r="B792" s="265" t="s">
        <v>262</v>
      </c>
      <c r="C792" s="47">
        <v>-0.103545064554438</v>
      </c>
      <c r="D792" s="47">
        <v>-0.14136761296235401</v>
      </c>
      <c r="E792" s="47">
        <v>-0.19886664155270101</v>
      </c>
      <c r="F792" s="47">
        <v>4.5286912851377703E-2</v>
      </c>
      <c r="G792" s="47">
        <v>0</v>
      </c>
      <c r="H792" s="287">
        <f t="shared" si="132"/>
        <v>0</v>
      </c>
      <c r="I792" s="4" t="b">
        <f t="shared" si="133"/>
        <v>0</v>
      </c>
      <c r="J792" s="4" t="b">
        <f t="shared" si="134"/>
        <v>0</v>
      </c>
      <c r="K792" s="26">
        <f t="shared" si="135"/>
        <v>0</v>
      </c>
      <c r="L792" s="4">
        <f t="shared" si="136"/>
        <v>0</v>
      </c>
      <c r="M792" s="26" t="str">
        <f t="shared" si="137"/>
        <v/>
      </c>
      <c r="N792" s="288">
        <v>0</v>
      </c>
      <c r="O792" s="4">
        <v>0</v>
      </c>
      <c r="P792" s="75">
        <f t="shared" si="138"/>
        <v>0</v>
      </c>
      <c r="Q792" s="75">
        <f t="shared" si="139"/>
        <v>0</v>
      </c>
      <c r="R792" s="75">
        <f t="shared" si="140"/>
        <v>0</v>
      </c>
      <c r="S792" s="4">
        <v>0</v>
      </c>
      <c r="T792" s="4">
        <v>0</v>
      </c>
      <c r="U792" s="4">
        <f t="shared" si="141"/>
        <v>0</v>
      </c>
      <c r="V792" s="4">
        <v>0</v>
      </c>
      <c r="W792" s="49">
        <v>0</v>
      </c>
      <c r="X792" s="4">
        <v>3</v>
      </c>
      <c r="Y792" s="118" t="s">
        <v>23</v>
      </c>
      <c r="Z792" s="118" t="s">
        <v>30</v>
      </c>
      <c r="AA792" s="289">
        <v>0.29729699999999998</v>
      </c>
      <c r="AB792" s="81" t="str">
        <f t="shared" si="142"/>
        <v>GltA-dtmp</v>
      </c>
    </row>
    <row r="793" spans="1:28" x14ac:dyDescent="0.3">
      <c r="A793" s="15" t="s">
        <v>6</v>
      </c>
      <c r="B793" s="265" t="s">
        <v>126</v>
      </c>
      <c r="C793" s="47">
        <v>2.38564479721977E-2</v>
      </c>
      <c r="D793" s="47">
        <v>5.4800260004861497E-2</v>
      </c>
      <c r="E793" s="47">
        <v>-7.0738492645895906E-2</v>
      </c>
      <c r="F793" s="47">
        <v>9.1468970052258305E-2</v>
      </c>
      <c r="G793" s="47">
        <v>0</v>
      </c>
      <c r="H793" s="287">
        <f t="shared" si="132"/>
        <v>0</v>
      </c>
      <c r="I793" s="4" t="b">
        <f t="shared" si="133"/>
        <v>0</v>
      </c>
      <c r="J793" s="4" t="b">
        <f t="shared" si="134"/>
        <v>0</v>
      </c>
      <c r="K793" s="26">
        <f t="shared" si="135"/>
        <v>0</v>
      </c>
      <c r="L793" s="4">
        <f t="shared" si="136"/>
        <v>0</v>
      </c>
      <c r="M793" s="26" t="str">
        <f t="shared" si="137"/>
        <v/>
      </c>
      <c r="N793" s="288">
        <v>0</v>
      </c>
      <c r="O793" s="4">
        <v>0</v>
      </c>
      <c r="P793" s="75">
        <f t="shared" si="138"/>
        <v>0</v>
      </c>
      <c r="Q793" s="75">
        <f t="shared" si="139"/>
        <v>0</v>
      </c>
      <c r="R793" s="75">
        <f t="shared" si="140"/>
        <v>0</v>
      </c>
      <c r="S793" s="4">
        <v>0</v>
      </c>
      <c r="T793" s="4">
        <v>0</v>
      </c>
      <c r="U793" s="4">
        <f t="shared" si="141"/>
        <v>0</v>
      </c>
      <c r="V793" s="4">
        <v>0</v>
      </c>
      <c r="W793" s="49">
        <v>0</v>
      </c>
      <c r="X793" s="4">
        <v>3</v>
      </c>
      <c r="Y793" s="118" t="s">
        <v>23</v>
      </c>
      <c r="Z793" s="118" t="s">
        <v>30</v>
      </c>
      <c r="AA793" s="289">
        <v>0.235955</v>
      </c>
      <c r="AB793" s="81" t="str">
        <f t="shared" si="142"/>
        <v>GltA-f6p</v>
      </c>
    </row>
    <row r="794" spans="1:28" x14ac:dyDescent="0.3">
      <c r="A794" s="15" t="s">
        <v>6</v>
      </c>
      <c r="B794" s="265" t="s">
        <v>127</v>
      </c>
      <c r="C794" s="47">
        <v>4.0635952622246799E-2</v>
      </c>
      <c r="D794" s="47">
        <v>4.0444967027791399E-2</v>
      </c>
      <c r="E794" s="47">
        <v>-4.7614622670133097E-2</v>
      </c>
      <c r="F794" s="47">
        <v>0.13034342244513999</v>
      </c>
      <c r="G794" s="47">
        <v>0</v>
      </c>
      <c r="H794" s="287">
        <f t="shared" si="132"/>
        <v>0</v>
      </c>
      <c r="I794" s="4" t="b">
        <f t="shared" si="133"/>
        <v>0</v>
      </c>
      <c r="J794" s="4" t="b">
        <f t="shared" si="134"/>
        <v>0</v>
      </c>
      <c r="K794" s="26">
        <f t="shared" si="135"/>
        <v>0</v>
      </c>
      <c r="L794" s="4">
        <f t="shared" si="136"/>
        <v>0</v>
      </c>
      <c r="M794" s="26" t="str">
        <f t="shared" si="137"/>
        <v/>
      </c>
      <c r="N794" s="288">
        <v>0</v>
      </c>
      <c r="O794" s="4">
        <v>0</v>
      </c>
      <c r="P794" s="75">
        <f t="shared" si="138"/>
        <v>0</v>
      </c>
      <c r="Q794" s="75">
        <f t="shared" si="139"/>
        <v>0</v>
      </c>
      <c r="R794" s="75">
        <f t="shared" si="140"/>
        <v>0</v>
      </c>
      <c r="S794" s="4">
        <v>0</v>
      </c>
      <c r="T794" s="4">
        <v>0</v>
      </c>
      <c r="U794" s="4">
        <f t="shared" si="141"/>
        <v>0</v>
      </c>
      <c r="V794" s="4">
        <v>1</v>
      </c>
      <c r="W794" s="49">
        <v>0</v>
      </c>
      <c r="X794" s="4">
        <v>3</v>
      </c>
      <c r="Y794" s="118" t="s">
        <v>23</v>
      </c>
      <c r="Z794" s="118" t="s">
        <v>30</v>
      </c>
      <c r="AA794" s="289">
        <v>0.21951200000000001</v>
      </c>
      <c r="AB794" s="81" t="str">
        <f t="shared" si="142"/>
        <v>GltA-fbp</v>
      </c>
    </row>
    <row r="795" spans="1:28" x14ac:dyDescent="0.3">
      <c r="A795" s="15" t="s">
        <v>6</v>
      </c>
      <c r="B795" s="265" t="s">
        <v>187</v>
      </c>
      <c r="C795" s="47">
        <v>-1.37704753938042E-2</v>
      </c>
      <c r="D795" s="47">
        <v>7.0531913854250498E-3</v>
      </c>
      <c r="E795" s="47">
        <v>-0.12002340051172999</v>
      </c>
      <c r="F795" s="47">
        <v>0.114950403391421</v>
      </c>
      <c r="G795" s="47">
        <v>0</v>
      </c>
      <c r="H795" s="287">
        <f t="shared" si="132"/>
        <v>0</v>
      </c>
      <c r="I795" s="4" t="b">
        <f t="shared" si="133"/>
        <v>0</v>
      </c>
      <c r="J795" s="4" t="b">
        <f t="shared" si="134"/>
        <v>0</v>
      </c>
      <c r="K795" s="26">
        <f t="shared" si="135"/>
        <v>0</v>
      </c>
      <c r="L795" s="4">
        <f t="shared" si="136"/>
        <v>0</v>
      </c>
      <c r="M795" s="26" t="str">
        <f t="shared" si="137"/>
        <v/>
      </c>
      <c r="N795" s="288">
        <v>0</v>
      </c>
      <c r="O795" s="4">
        <v>0</v>
      </c>
      <c r="P795" s="75">
        <f t="shared" si="138"/>
        <v>0</v>
      </c>
      <c r="Q795" s="75">
        <f t="shared" si="139"/>
        <v>0</v>
      </c>
      <c r="R795" s="75">
        <f t="shared" si="140"/>
        <v>0</v>
      </c>
      <c r="S795" s="4">
        <v>0</v>
      </c>
      <c r="T795" s="4">
        <v>0</v>
      </c>
      <c r="U795" s="4">
        <f t="shared" si="141"/>
        <v>0</v>
      </c>
      <c r="V795" s="4">
        <v>0</v>
      </c>
      <c r="W795" s="49">
        <v>0</v>
      </c>
      <c r="X795" s="4">
        <v>3</v>
      </c>
      <c r="Y795" s="118" t="s">
        <v>23</v>
      </c>
      <c r="Z795" s="118" t="s">
        <v>30</v>
      </c>
      <c r="AA795" s="289">
        <v>0.15384600000000001</v>
      </c>
      <c r="AB795" s="81" t="str">
        <f t="shared" si="142"/>
        <v>GltA-fum</v>
      </c>
    </row>
    <row r="796" spans="1:28" x14ac:dyDescent="0.3">
      <c r="A796" s="15" t="s">
        <v>6</v>
      </c>
      <c r="B796" s="265" t="s">
        <v>157</v>
      </c>
      <c r="C796" s="47">
        <v>5.7277816198363501E-2</v>
      </c>
      <c r="D796" s="47">
        <v>0.10762021361665999</v>
      </c>
      <c r="E796" s="47">
        <v>-7.63905862254107E-2</v>
      </c>
      <c r="F796" s="47">
        <v>0.14074987282347701</v>
      </c>
      <c r="G796" s="47">
        <v>0</v>
      </c>
      <c r="H796" s="287">
        <f t="shared" si="132"/>
        <v>0</v>
      </c>
      <c r="I796" s="4" t="b">
        <f t="shared" si="133"/>
        <v>0</v>
      </c>
      <c r="J796" s="4" t="b">
        <f t="shared" si="134"/>
        <v>0</v>
      </c>
      <c r="K796" s="26">
        <f t="shared" si="135"/>
        <v>0</v>
      </c>
      <c r="L796" s="4">
        <f t="shared" si="136"/>
        <v>0</v>
      </c>
      <c r="M796" s="26" t="str">
        <f t="shared" si="137"/>
        <v/>
      </c>
      <c r="N796" s="288">
        <v>0</v>
      </c>
      <c r="O796" s="4">
        <v>0</v>
      </c>
      <c r="P796" s="75">
        <f t="shared" si="138"/>
        <v>0</v>
      </c>
      <c r="Q796" s="75">
        <f t="shared" si="139"/>
        <v>0</v>
      </c>
      <c r="R796" s="75">
        <f t="shared" si="140"/>
        <v>0</v>
      </c>
      <c r="S796" s="4">
        <v>0</v>
      </c>
      <c r="T796" s="4">
        <v>0</v>
      </c>
      <c r="U796" s="4">
        <f t="shared" si="141"/>
        <v>0</v>
      </c>
      <c r="V796" s="4">
        <v>0</v>
      </c>
      <c r="W796" s="49">
        <v>0</v>
      </c>
      <c r="X796" s="4">
        <v>3</v>
      </c>
      <c r="Y796" s="118" t="s">
        <v>23</v>
      </c>
      <c r="Z796" s="118" t="s">
        <v>30</v>
      </c>
      <c r="AA796" s="289">
        <v>0.21771199999999999</v>
      </c>
      <c r="AB796" s="81" t="str">
        <f t="shared" si="142"/>
        <v>GltA-g6p</v>
      </c>
    </row>
    <row r="797" spans="1:28" x14ac:dyDescent="0.3">
      <c r="A797" s="15" t="s">
        <v>6</v>
      </c>
      <c r="B797" s="265" t="s">
        <v>269</v>
      </c>
      <c r="C797" s="47">
        <v>6.7125485366694299E-2</v>
      </c>
      <c r="D797" s="47">
        <v>-8.9013505474270005E-2</v>
      </c>
      <c r="E797" s="47">
        <v>-0.264010258263421</v>
      </c>
      <c r="F797" s="47">
        <v>0.32863011313648799</v>
      </c>
      <c r="G797" s="47">
        <v>0</v>
      </c>
      <c r="H797" s="287">
        <f t="shared" si="132"/>
        <v>0</v>
      </c>
      <c r="I797" s="4" t="b">
        <f t="shared" si="133"/>
        <v>0</v>
      </c>
      <c r="J797" s="4" t="b">
        <f t="shared" si="134"/>
        <v>0</v>
      </c>
      <c r="K797" s="26">
        <f t="shared" si="135"/>
        <v>0</v>
      </c>
      <c r="L797" s="4">
        <f t="shared" si="136"/>
        <v>0</v>
      </c>
      <c r="M797" s="26" t="str">
        <f t="shared" si="137"/>
        <v/>
      </c>
      <c r="N797" s="288">
        <v>0</v>
      </c>
      <c r="O797" s="4">
        <v>0</v>
      </c>
      <c r="P797" s="75">
        <f t="shared" si="138"/>
        <v>0</v>
      </c>
      <c r="Q797" s="75">
        <f t="shared" si="139"/>
        <v>0</v>
      </c>
      <c r="R797" s="75">
        <f t="shared" si="140"/>
        <v>0</v>
      </c>
      <c r="S797" s="4">
        <v>0</v>
      </c>
      <c r="T797" s="4">
        <v>0</v>
      </c>
      <c r="U797" s="4">
        <f t="shared" si="141"/>
        <v>0</v>
      </c>
      <c r="V797" s="4">
        <v>0</v>
      </c>
      <c r="W797" s="49">
        <v>0</v>
      </c>
      <c r="X797" s="4">
        <v>3</v>
      </c>
      <c r="Y797" s="118" t="s">
        <v>23</v>
      </c>
      <c r="Z797" s="118" t="s">
        <v>30</v>
      </c>
      <c r="AA797" s="289">
        <v>0.134021</v>
      </c>
      <c r="AB797" s="81" t="str">
        <f t="shared" si="142"/>
        <v>GltA-gal1p</v>
      </c>
    </row>
    <row r="798" spans="1:28" x14ac:dyDescent="0.3">
      <c r="A798" s="15" t="s">
        <v>6</v>
      </c>
      <c r="B798" s="265" t="s">
        <v>197</v>
      </c>
      <c r="C798" s="47">
        <v>-9.5902810513772696E-2</v>
      </c>
      <c r="D798" s="47">
        <v>-7.2650091565060901E-2</v>
      </c>
      <c r="E798" s="47">
        <v>-0.230118080216413</v>
      </c>
      <c r="F798" s="47">
        <v>1.3428798481588801E-2</v>
      </c>
      <c r="G798" s="47">
        <v>0</v>
      </c>
      <c r="H798" s="287">
        <f t="shared" si="132"/>
        <v>0</v>
      </c>
      <c r="I798" s="4" t="b">
        <f t="shared" si="133"/>
        <v>0</v>
      </c>
      <c r="J798" s="4" t="b">
        <f t="shared" si="134"/>
        <v>0</v>
      </c>
      <c r="K798" s="26">
        <f t="shared" si="135"/>
        <v>0</v>
      </c>
      <c r="L798" s="4">
        <f t="shared" si="136"/>
        <v>0</v>
      </c>
      <c r="M798" s="26" t="str">
        <f t="shared" si="137"/>
        <v/>
      </c>
      <c r="N798" s="288">
        <v>0</v>
      </c>
      <c r="O798" s="4">
        <v>0</v>
      </c>
      <c r="P798" s="75">
        <f t="shared" si="138"/>
        <v>0</v>
      </c>
      <c r="Q798" s="75">
        <f t="shared" si="139"/>
        <v>0</v>
      </c>
      <c r="R798" s="75">
        <f t="shared" si="140"/>
        <v>0</v>
      </c>
      <c r="S798" s="4">
        <v>0</v>
      </c>
      <c r="T798" s="4">
        <v>0</v>
      </c>
      <c r="U798" s="4">
        <f t="shared" si="141"/>
        <v>0</v>
      </c>
      <c r="V798" s="4">
        <v>0</v>
      </c>
      <c r="W798" s="49">
        <v>0</v>
      </c>
      <c r="X798" s="4">
        <v>3</v>
      </c>
      <c r="Y798" s="118" t="s">
        <v>23</v>
      </c>
      <c r="Z798" s="118" t="s">
        <v>30</v>
      </c>
      <c r="AA798" s="289">
        <v>0.52671800000000002</v>
      </c>
      <c r="AB798" s="81" t="str">
        <f t="shared" si="142"/>
        <v>GltA-gdp</v>
      </c>
    </row>
    <row r="799" spans="1:28" x14ac:dyDescent="0.3">
      <c r="A799" s="15" t="s">
        <v>6</v>
      </c>
      <c r="B799" s="265" t="s">
        <v>245</v>
      </c>
      <c r="C799" s="47">
        <v>-0.61455423624413297</v>
      </c>
      <c r="D799" s="47">
        <v>-0.96159032226527197</v>
      </c>
      <c r="E799" s="47">
        <v>-1.3078273469113</v>
      </c>
      <c r="F799" s="47">
        <v>9.5770477620856803E-2</v>
      </c>
      <c r="G799" s="47">
        <v>0</v>
      </c>
      <c r="H799" s="287">
        <f t="shared" si="132"/>
        <v>0</v>
      </c>
      <c r="I799" s="4" t="b">
        <f t="shared" si="133"/>
        <v>0</v>
      </c>
      <c r="J799" s="4" t="b">
        <f t="shared" si="134"/>
        <v>0</v>
      </c>
      <c r="K799" s="26">
        <f t="shared" si="135"/>
        <v>0</v>
      </c>
      <c r="L799" s="4">
        <f t="shared" si="136"/>
        <v>0</v>
      </c>
      <c r="M799" s="26" t="str">
        <f t="shared" si="137"/>
        <v/>
      </c>
      <c r="N799" s="288">
        <v>0</v>
      </c>
      <c r="O799" s="4">
        <v>0</v>
      </c>
      <c r="P799" s="75">
        <f t="shared" si="138"/>
        <v>0</v>
      </c>
      <c r="Q799" s="75">
        <f t="shared" si="139"/>
        <v>0</v>
      </c>
      <c r="R799" s="75">
        <f t="shared" si="140"/>
        <v>0</v>
      </c>
      <c r="S799" s="4">
        <v>0</v>
      </c>
      <c r="T799" s="4">
        <v>0</v>
      </c>
      <c r="U799" s="4">
        <f t="shared" si="141"/>
        <v>0</v>
      </c>
      <c r="V799" s="4">
        <v>0</v>
      </c>
      <c r="W799" s="49">
        <v>0</v>
      </c>
      <c r="X799" s="4">
        <v>3</v>
      </c>
      <c r="Y799" s="118" t="s">
        <v>23</v>
      </c>
      <c r="Z799" s="118" t="s">
        <v>30</v>
      </c>
      <c r="AA799" s="289">
        <v>8.5106000000000001E-2</v>
      </c>
      <c r="AB799" s="81" t="str">
        <f t="shared" si="142"/>
        <v>GltA-gluth-o</v>
      </c>
    </row>
    <row r="800" spans="1:28" x14ac:dyDescent="0.3">
      <c r="A800" s="15" t="s">
        <v>6</v>
      </c>
      <c r="B800" s="265" t="s">
        <v>233</v>
      </c>
      <c r="C800" s="47">
        <v>-4.0924755182990502E-4</v>
      </c>
      <c r="D800" s="47">
        <v>-2.1575537186123E-5</v>
      </c>
      <c r="E800" s="47">
        <v>-2.1568639527018599E-2</v>
      </c>
      <c r="F800" s="47">
        <v>3.2524690679179402E-2</v>
      </c>
      <c r="G800" s="47">
        <v>0</v>
      </c>
      <c r="H800" s="287">
        <f t="shared" si="132"/>
        <v>0</v>
      </c>
      <c r="I800" s="4" t="b">
        <f t="shared" si="133"/>
        <v>0</v>
      </c>
      <c r="J800" s="4" t="b">
        <f t="shared" si="134"/>
        <v>0</v>
      </c>
      <c r="K800" s="26">
        <f t="shared" si="135"/>
        <v>0</v>
      </c>
      <c r="L800" s="4">
        <f t="shared" si="136"/>
        <v>0</v>
      </c>
      <c r="M800" s="26" t="str">
        <f t="shared" si="137"/>
        <v/>
      </c>
      <c r="N800" s="288">
        <v>0</v>
      </c>
      <c r="O800" s="4">
        <v>0</v>
      </c>
      <c r="P800" s="75">
        <f t="shared" si="138"/>
        <v>0</v>
      </c>
      <c r="Q800" s="75">
        <f t="shared" si="139"/>
        <v>0</v>
      </c>
      <c r="R800" s="75">
        <f t="shared" si="140"/>
        <v>0</v>
      </c>
      <c r="S800" s="4">
        <v>0</v>
      </c>
      <c r="T800" s="4">
        <v>0</v>
      </c>
      <c r="U800" s="4">
        <f t="shared" si="141"/>
        <v>0</v>
      </c>
      <c r="V800" s="4">
        <v>0</v>
      </c>
      <c r="W800" s="49">
        <v>0</v>
      </c>
      <c r="X800" s="4">
        <v>3</v>
      </c>
      <c r="Y800" s="118" t="s">
        <v>23</v>
      </c>
      <c r="Z800" s="118" t="s">
        <v>30</v>
      </c>
      <c r="AA800" s="289">
        <v>0.33333299999999999</v>
      </c>
      <c r="AB800" s="81" t="str">
        <f t="shared" si="142"/>
        <v>GltA-gly</v>
      </c>
    </row>
    <row r="801" spans="1:28" x14ac:dyDescent="0.3">
      <c r="A801" s="15" t="s">
        <v>6</v>
      </c>
      <c r="B801" s="265" t="s">
        <v>195</v>
      </c>
      <c r="C801" s="47">
        <v>-3.8316311561854798E-2</v>
      </c>
      <c r="D801" s="47">
        <v>-7.3238874612990501E-2</v>
      </c>
      <c r="E801" s="47">
        <v>-0.12096169080654701</v>
      </c>
      <c r="F801" s="47">
        <v>5.4799552870390303E-2</v>
      </c>
      <c r="G801" s="47">
        <v>0</v>
      </c>
      <c r="H801" s="287">
        <f t="shared" si="132"/>
        <v>0</v>
      </c>
      <c r="I801" s="4" t="b">
        <f t="shared" si="133"/>
        <v>0</v>
      </c>
      <c r="J801" s="4" t="b">
        <f t="shared" si="134"/>
        <v>0</v>
      </c>
      <c r="K801" s="26">
        <f t="shared" si="135"/>
        <v>0</v>
      </c>
      <c r="L801" s="4">
        <f t="shared" si="136"/>
        <v>0</v>
      </c>
      <c r="M801" s="26" t="str">
        <f t="shared" si="137"/>
        <v/>
      </c>
      <c r="N801" s="288">
        <v>0</v>
      </c>
      <c r="O801" s="4">
        <v>0</v>
      </c>
      <c r="P801" s="75">
        <f t="shared" si="138"/>
        <v>0</v>
      </c>
      <c r="Q801" s="75">
        <f t="shared" si="139"/>
        <v>0</v>
      </c>
      <c r="R801" s="75">
        <f t="shared" si="140"/>
        <v>0</v>
      </c>
      <c r="S801" s="4">
        <v>0</v>
      </c>
      <c r="T801" s="4">
        <v>0</v>
      </c>
      <c r="U801" s="4">
        <f t="shared" si="141"/>
        <v>0</v>
      </c>
      <c r="V801" s="4">
        <v>0</v>
      </c>
      <c r="W801" s="49">
        <v>0</v>
      </c>
      <c r="X801" s="4">
        <v>3</v>
      </c>
      <c r="Y801" s="118" t="s">
        <v>23</v>
      </c>
      <c r="Z801" s="118" t="s">
        <v>30</v>
      </c>
      <c r="AA801" s="289">
        <v>0.450382</v>
      </c>
      <c r="AB801" s="81" t="str">
        <f t="shared" si="142"/>
        <v>GltA-gmp</v>
      </c>
    </row>
    <row r="802" spans="1:28" x14ac:dyDescent="0.3">
      <c r="A802" s="15" t="s">
        <v>6</v>
      </c>
      <c r="B802" s="265" t="s">
        <v>231</v>
      </c>
      <c r="C802" s="47">
        <v>-0.37005966792128397</v>
      </c>
      <c r="D802" s="47">
        <v>-0.44362855857163402</v>
      </c>
      <c r="E802" s="47">
        <v>-0.68459425221249404</v>
      </c>
      <c r="F802" s="47">
        <v>5.1208436261384702E-2</v>
      </c>
      <c r="G802" s="47">
        <v>0</v>
      </c>
      <c r="H802" s="287">
        <f t="shared" si="132"/>
        <v>0</v>
      </c>
      <c r="I802" s="4" t="b">
        <f t="shared" si="133"/>
        <v>0</v>
      </c>
      <c r="J802" s="4" t="b">
        <f t="shared" si="134"/>
        <v>0</v>
      </c>
      <c r="K802" s="26">
        <f t="shared" si="135"/>
        <v>0</v>
      </c>
      <c r="L802" s="4">
        <f t="shared" si="136"/>
        <v>0</v>
      </c>
      <c r="M802" s="26" t="str">
        <f t="shared" si="137"/>
        <v/>
      </c>
      <c r="N802" s="288">
        <v>0</v>
      </c>
      <c r="O802" s="4">
        <v>0</v>
      </c>
      <c r="P802" s="75">
        <f t="shared" si="138"/>
        <v>0</v>
      </c>
      <c r="Q802" s="75">
        <f t="shared" si="139"/>
        <v>0</v>
      </c>
      <c r="R802" s="75">
        <f t="shared" si="140"/>
        <v>0</v>
      </c>
      <c r="S802" s="4">
        <v>0</v>
      </c>
      <c r="T802" s="4">
        <v>0</v>
      </c>
      <c r="U802" s="4">
        <f t="shared" si="141"/>
        <v>0</v>
      </c>
      <c r="V802" s="4">
        <v>0</v>
      </c>
      <c r="W802" s="49">
        <v>0</v>
      </c>
      <c r="X802" s="4">
        <v>3</v>
      </c>
      <c r="Y802" s="118" t="s">
        <v>23</v>
      </c>
      <c r="Z802" s="118" t="s">
        <v>30</v>
      </c>
      <c r="AA802" s="289">
        <v>0.26666699999999999</v>
      </c>
      <c r="AB802" s="81" t="str">
        <f t="shared" si="142"/>
        <v>GltA-hcys</v>
      </c>
    </row>
    <row r="803" spans="1:28" x14ac:dyDescent="0.3">
      <c r="A803" s="15" t="s">
        <v>6</v>
      </c>
      <c r="B803" s="265" t="s">
        <v>214</v>
      </c>
      <c r="C803" s="47">
        <v>-7.8434060477963197E-2</v>
      </c>
      <c r="D803" s="47">
        <v>1.9003618778078201E-3</v>
      </c>
      <c r="E803" s="47">
        <v>-0.240678473591356</v>
      </c>
      <c r="F803" s="47">
        <v>9.9107640154667095E-2</v>
      </c>
      <c r="G803" s="47">
        <v>0</v>
      </c>
      <c r="H803" s="287">
        <f t="shared" si="132"/>
        <v>0</v>
      </c>
      <c r="I803" s="4" t="b">
        <f t="shared" si="133"/>
        <v>0</v>
      </c>
      <c r="J803" s="4" t="b">
        <f t="shared" si="134"/>
        <v>0</v>
      </c>
      <c r="K803" s="26">
        <f t="shared" si="135"/>
        <v>0</v>
      </c>
      <c r="L803" s="4">
        <f t="shared" si="136"/>
        <v>0</v>
      </c>
      <c r="M803" s="26" t="str">
        <f t="shared" si="137"/>
        <v/>
      </c>
      <c r="N803" s="288">
        <v>0</v>
      </c>
      <c r="O803" s="4">
        <v>0</v>
      </c>
      <c r="P803" s="75">
        <f t="shared" si="138"/>
        <v>0</v>
      </c>
      <c r="Q803" s="75">
        <f t="shared" si="139"/>
        <v>0</v>
      </c>
      <c r="R803" s="75">
        <f t="shared" si="140"/>
        <v>0</v>
      </c>
      <c r="S803" s="4">
        <v>0</v>
      </c>
      <c r="T803" s="4">
        <v>0</v>
      </c>
      <c r="U803" s="4">
        <f t="shared" si="141"/>
        <v>0</v>
      </c>
      <c r="V803" s="4">
        <v>0</v>
      </c>
      <c r="W803" s="49">
        <v>0</v>
      </c>
      <c r="X803" s="4">
        <v>3</v>
      </c>
      <c r="Y803" s="118" t="s">
        <v>23</v>
      </c>
      <c r="Z803" s="118" t="s">
        <v>30</v>
      </c>
      <c r="AA803" s="289">
        <v>0.46198800000000001</v>
      </c>
      <c r="AB803" s="81" t="str">
        <f t="shared" si="142"/>
        <v>GltA-imp</v>
      </c>
    </row>
    <row r="804" spans="1:28" x14ac:dyDescent="0.3">
      <c r="A804" s="15" t="s">
        <v>6</v>
      </c>
      <c r="B804" s="265" t="s">
        <v>91</v>
      </c>
      <c r="C804" s="47">
        <v>-4.5607690686816298E-2</v>
      </c>
      <c r="D804" s="47">
        <v>-1.9343901332822599E-2</v>
      </c>
      <c r="E804" s="47">
        <v>-0.20591717128468801</v>
      </c>
      <c r="F804" s="47">
        <v>4.2122857912676101E-2</v>
      </c>
      <c r="G804" s="47">
        <v>0</v>
      </c>
      <c r="H804" s="287">
        <f t="shared" si="132"/>
        <v>0</v>
      </c>
      <c r="I804" s="4" t="b">
        <f t="shared" si="133"/>
        <v>0</v>
      </c>
      <c r="J804" s="4" t="b">
        <f t="shared" si="134"/>
        <v>0</v>
      </c>
      <c r="K804" s="26">
        <f t="shared" si="135"/>
        <v>0</v>
      </c>
      <c r="L804" s="4">
        <f t="shared" si="136"/>
        <v>0</v>
      </c>
      <c r="M804" s="26" t="str">
        <f t="shared" si="137"/>
        <v/>
      </c>
      <c r="N804" s="288">
        <v>0</v>
      </c>
      <c r="O804" s="4">
        <v>0</v>
      </c>
      <c r="P804" s="75">
        <f t="shared" si="138"/>
        <v>0</v>
      </c>
      <c r="Q804" s="75">
        <f t="shared" si="139"/>
        <v>0</v>
      </c>
      <c r="R804" s="75">
        <f t="shared" si="140"/>
        <v>0</v>
      </c>
      <c r="S804" s="4">
        <v>0</v>
      </c>
      <c r="T804" s="4">
        <v>0</v>
      </c>
      <c r="U804" s="4">
        <f t="shared" si="141"/>
        <v>0</v>
      </c>
      <c r="V804" s="4">
        <v>0</v>
      </c>
      <c r="W804" s="49">
        <v>0</v>
      </c>
      <c r="X804" s="4">
        <v>3</v>
      </c>
      <c r="Y804" s="118" t="s">
        <v>23</v>
      </c>
      <c r="Z804" s="118" t="s">
        <v>30</v>
      </c>
      <c r="AA804" s="289">
        <v>0.27777800000000002</v>
      </c>
      <c r="AB804" s="81" t="str">
        <f t="shared" si="142"/>
        <v>GltA-kdpg</v>
      </c>
    </row>
    <row r="805" spans="1:28" x14ac:dyDescent="0.3">
      <c r="A805" s="15" t="s">
        <v>6</v>
      </c>
      <c r="B805" s="265" t="s">
        <v>77</v>
      </c>
      <c r="C805" s="47">
        <v>-8.3468174866221406E-2</v>
      </c>
      <c r="D805" s="47">
        <v>-0.19511783027913099</v>
      </c>
      <c r="E805" s="47">
        <v>-0.241192438197118</v>
      </c>
      <c r="F805" s="47">
        <v>0.17663635331493599</v>
      </c>
      <c r="G805" s="47">
        <v>0</v>
      </c>
      <c r="H805" s="287">
        <f t="shared" si="132"/>
        <v>0</v>
      </c>
      <c r="I805" s="4" t="b">
        <f t="shared" si="133"/>
        <v>0</v>
      </c>
      <c r="J805" s="4" t="b">
        <f t="shared" si="134"/>
        <v>0</v>
      </c>
      <c r="K805" s="26">
        <f t="shared" si="135"/>
        <v>0</v>
      </c>
      <c r="L805" s="4">
        <f t="shared" si="136"/>
        <v>0</v>
      </c>
      <c r="M805" s="26" t="str">
        <f t="shared" si="137"/>
        <v/>
      </c>
      <c r="N805" s="288">
        <v>0</v>
      </c>
      <c r="O805" s="4">
        <v>0</v>
      </c>
      <c r="P805" s="75">
        <f t="shared" si="138"/>
        <v>0</v>
      </c>
      <c r="Q805" s="75">
        <f t="shared" si="139"/>
        <v>0</v>
      </c>
      <c r="R805" s="75">
        <f t="shared" si="140"/>
        <v>0</v>
      </c>
      <c r="S805" s="4">
        <v>0</v>
      </c>
      <c r="T805" s="4">
        <v>0</v>
      </c>
      <c r="U805" s="4">
        <f t="shared" si="141"/>
        <v>0</v>
      </c>
      <c r="V805" s="4">
        <v>0</v>
      </c>
      <c r="W805" s="49">
        <v>0</v>
      </c>
      <c r="X805" s="4">
        <v>3</v>
      </c>
      <c r="Y805" s="118" t="s">
        <v>23</v>
      </c>
      <c r="Z805" s="118" t="s">
        <v>30</v>
      </c>
      <c r="AA805" s="289">
        <v>0.50076600000000004</v>
      </c>
      <c r="AB805" s="81" t="str">
        <f t="shared" si="142"/>
        <v>GltA-nad+</v>
      </c>
    </row>
    <row r="806" spans="1:28" x14ac:dyDescent="0.3">
      <c r="A806" s="15" t="s">
        <v>6</v>
      </c>
      <c r="B806" s="265" t="s">
        <v>66</v>
      </c>
      <c r="C806" s="47">
        <v>4.6972130291446701E-2</v>
      </c>
      <c r="D806" s="47">
        <v>-2.766977075401E-2</v>
      </c>
      <c r="E806" s="47">
        <v>-0.102048245773958</v>
      </c>
      <c r="F806" s="47">
        <v>0.26818604286691899</v>
      </c>
      <c r="G806" s="47">
        <v>0</v>
      </c>
      <c r="H806" s="287">
        <f t="shared" si="132"/>
        <v>0</v>
      </c>
      <c r="I806" s="4" t="b">
        <f t="shared" si="133"/>
        <v>0</v>
      </c>
      <c r="J806" s="4" t="b">
        <f t="shared" si="134"/>
        <v>0</v>
      </c>
      <c r="K806" s="26">
        <f t="shared" si="135"/>
        <v>0</v>
      </c>
      <c r="L806" s="4">
        <f t="shared" si="136"/>
        <v>0</v>
      </c>
      <c r="M806" s="26" t="str">
        <f t="shared" si="137"/>
        <v/>
      </c>
      <c r="N806" s="288">
        <v>0</v>
      </c>
      <c r="O806" s="4">
        <v>0</v>
      </c>
      <c r="P806" s="75">
        <f t="shared" si="138"/>
        <v>0</v>
      </c>
      <c r="Q806" s="75">
        <f t="shared" si="139"/>
        <v>0</v>
      </c>
      <c r="R806" s="75">
        <f t="shared" si="140"/>
        <v>0</v>
      </c>
      <c r="S806" s="4">
        <v>0</v>
      </c>
      <c r="T806" s="4">
        <v>0</v>
      </c>
      <c r="U806" s="4">
        <f t="shared" si="141"/>
        <v>0</v>
      </c>
      <c r="V806" s="4">
        <v>0</v>
      </c>
      <c r="W806" s="49">
        <v>0</v>
      </c>
      <c r="X806" s="4">
        <v>3</v>
      </c>
      <c r="Y806" s="118" t="s">
        <v>23</v>
      </c>
      <c r="Z806" s="118" t="s">
        <v>30</v>
      </c>
      <c r="AA806" s="289">
        <v>0.46974100000000002</v>
      </c>
      <c r="AB806" s="81" t="str">
        <f t="shared" si="142"/>
        <v>GltA-nadp+</v>
      </c>
    </row>
    <row r="807" spans="1:28" x14ac:dyDescent="0.3">
      <c r="A807" s="15" t="s">
        <v>6</v>
      </c>
      <c r="B807" s="265" t="s">
        <v>299</v>
      </c>
      <c r="C807" s="47">
        <v>6.3648068812682701E-2</v>
      </c>
      <c r="D807" s="47">
        <v>-7.2314608121060399E-3</v>
      </c>
      <c r="E807" s="47">
        <v>-7.8279027715815394E-2</v>
      </c>
      <c r="F807" s="47">
        <v>0.13278595255536599</v>
      </c>
      <c r="G807" s="47">
        <v>0</v>
      </c>
      <c r="H807" s="287">
        <f t="shared" si="132"/>
        <v>0</v>
      </c>
      <c r="I807" s="4" t="b">
        <f t="shared" si="133"/>
        <v>0</v>
      </c>
      <c r="J807" s="4" t="b">
        <f t="shared" si="134"/>
        <v>0</v>
      </c>
      <c r="K807" s="26">
        <f t="shared" si="135"/>
        <v>0</v>
      </c>
      <c r="L807" s="4">
        <f t="shared" si="136"/>
        <v>0</v>
      </c>
      <c r="M807" s="26" t="str">
        <f t="shared" si="137"/>
        <v/>
      </c>
      <c r="N807" s="288">
        <v>0</v>
      </c>
      <c r="O807" s="4">
        <v>0</v>
      </c>
      <c r="P807" s="75">
        <f t="shared" si="138"/>
        <v>0</v>
      </c>
      <c r="Q807" s="75">
        <f t="shared" si="139"/>
        <v>0</v>
      </c>
      <c r="R807" s="75">
        <f t="shared" si="140"/>
        <v>0</v>
      </c>
      <c r="S807" s="4">
        <v>0</v>
      </c>
      <c r="T807" s="4">
        <v>0</v>
      </c>
      <c r="U807" s="4">
        <f t="shared" si="141"/>
        <v>0</v>
      </c>
      <c r="V807" s="4">
        <v>0</v>
      </c>
      <c r="W807" s="49">
        <v>0</v>
      </c>
      <c r="X807" s="4">
        <v>3</v>
      </c>
      <c r="Y807" s="118" t="s">
        <v>23</v>
      </c>
      <c r="Z807" s="118" t="s">
        <v>30</v>
      </c>
      <c r="AA807" s="289">
        <v>0.25</v>
      </c>
      <c r="AB807" s="81" t="str">
        <f t="shared" si="142"/>
        <v>GltA-orni</v>
      </c>
    </row>
    <row r="808" spans="1:28" x14ac:dyDescent="0.3">
      <c r="A808" s="15" t="s">
        <v>6</v>
      </c>
      <c r="B808" s="265" t="s">
        <v>222</v>
      </c>
      <c r="C808" s="47">
        <v>-0.14668975972186299</v>
      </c>
      <c r="D808" s="47">
        <v>-0.239607058393146</v>
      </c>
      <c r="E808" s="47">
        <v>-0.30743922724105799</v>
      </c>
      <c r="F808" s="47">
        <v>8.3089304436285302E-2</v>
      </c>
      <c r="G808" s="47">
        <v>0</v>
      </c>
      <c r="H808" s="287">
        <f t="shared" si="132"/>
        <v>0</v>
      </c>
      <c r="I808" s="4" t="b">
        <f t="shared" si="133"/>
        <v>0</v>
      </c>
      <c r="J808" s="4" t="b">
        <f t="shared" si="134"/>
        <v>0</v>
      </c>
      <c r="K808" s="26">
        <f t="shared" si="135"/>
        <v>0</v>
      </c>
      <c r="L808" s="4">
        <f t="shared" si="136"/>
        <v>0</v>
      </c>
      <c r="M808" s="26" t="str">
        <f t="shared" si="137"/>
        <v/>
      </c>
      <c r="N808" s="288">
        <v>0</v>
      </c>
      <c r="O808" s="4">
        <v>0</v>
      </c>
      <c r="P808" s="75">
        <f t="shared" si="138"/>
        <v>0</v>
      </c>
      <c r="Q808" s="75">
        <f t="shared" si="139"/>
        <v>0</v>
      </c>
      <c r="R808" s="75">
        <f t="shared" si="140"/>
        <v>0</v>
      </c>
      <c r="S808" s="4">
        <v>0</v>
      </c>
      <c r="T808" s="4">
        <v>0</v>
      </c>
      <c r="U808" s="4">
        <f t="shared" si="141"/>
        <v>0</v>
      </c>
      <c r="V808" s="4">
        <v>0</v>
      </c>
      <c r="W808" s="49">
        <v>0</v>
      </c>
      <c r="X808" s="4">
        <v>3</v>
      </c>
      <c r="Y808" s="118" t="s">
        <v>23</v>
      </c>
      <c r="Z808" s="118" t="s">
        <v>30</v>
      </c>
      <c r="AA808" s="289">
        <v>0.33333299999999999</v>
      </c>
      <c r="AB808" s="81" t="str">
        <f t="shared" si="142"/>
        <v>GltA-phepyr</v>
      </c>
    </row>
    <row r="809" spans="1:28" x14ac:dyDescent="0.3">
      <c r="A809" s="15" t="s">
        <v>6</v>
      </c>
      <c r="B809" s="265" t="s">
        <v>220</v>
      </c>
      <c r="C809" s="47">
        <v>5.4572323921290897E-2</v>
      </c>
      <c r="D809" s="47">
        <v>1.13977229980877E-2</v>
      </c>
      <c r="E809" s="47">
        <v>-1.26912072780241E-2</v>
      </c>
      <c r="F809" s="47">
        <v>0.11112564553311199</v>
      </c>
      <c r="G809" s="47">
        <v>0</v>
      </c>
      <c r="H809" s="287">
        <f t="shared" si="132"/>
        <v>0</v>
      </c>
      <c r="I809" s="4" t="b">
        <f t="shared" si="133"/>
        <v>0</v>
      </c>
      <c r="J809" s="4" t="b">
        <f t="shared" si="134"/>
        <v>0</v>
      </c>
      <c r="K809" s="26">
        <f t="shared" si="135"/>
        <v>0</v>
      </c>
      <c r="L809" s="4">
        <f t="shared" si="136"/>
        <v>0</v>
      </c>
      <c r="M809" s="26" t="str">
        <f t="shared" si="137"/>
        <v/>
      </c>
      <c r="N809" s="288">
        <v>0</v>
      </c>
      <c r="O809" s="4">
        <v>0</v>
      </c>
      <c r="P809" s="75">
        <f t="shared" si="138"/>
        <v>0</v>
      </c>
      <c r="Q809" s="75">
        <f t="shared" si="139"/>
        <v>0</v>
      </c>
      <c r="R809" s="75">
        <f t="shared" si="140"/>
        <v>0</v>
      </c>
      <c r="S809" s="4">
        <v>0</v>
      </c>
      <c r="T809" s="4">
        <v>0</v>
      </c>
      <c r="U809" s="4">
        <f t="shared" si="141"/>
        <v>0</v>
      </c>
      <c r="V809" s="4">
        <v>0</v>
      </c>
      <c r="W809" s="49">
        <v>0</v>
      </c>
      <c r="X809" s="4">
        <v>3</v>
      </c>
      <c r="Y809" s="118" t="s">
        <v>23</v>
      </c>
      <c r="Z809" s="118" t="s">
        <v>30</v>
      </c>
      <c r="AA809" s="289">
        <v>0.21621599999999999</v>
      </c>
      <c r="AB809" s="81" t="str">
        <f t="shared" si="142"/>
        <v>GltA-prpp</v>
      </c>
    </row>
    <row r="810" spans="1:28" x14ac:dyDescent="0.3">
      <c r="A810" s="15" t="s">
        <v>6</v>
      </c>
      <c r="B810" s="265" t="s">
        <v>78</v>
      </c>
      <c r="C810" s="47">
        <v>-2.81123402356705E-2</v>
      </c>
      <c r="D810" s="47">
        <v>-6.1278639971659797E-2</v>
      </c>
      <c r="E810" s="47">
        <v>-0.14748798531673499</v>
      </c>
      <c r="F810" s="47">
        <v>9.5640621269916098E-2</v>
      </c>
      <c r="G810" s="47">
        <v>0</v>
      </c>
      <c r="H810" s="287">
        <f t="shared" si="132"/>
        <v>0</v>
      </c>
      <c r="I810" s="4" t="b">
        <f t="shared" si="133"/>
        <v>0</v>
      </c>
      <c r="J810" s="4" t="b">
        <f t="shared" si="134"/>
        <v>0</v>
      </c>
      <c r="K810" s="26">
        <f t="shared" si="135"/>
        <v>0</v>
      </c>
      <c r="L810" s="4">
        <f t="shared" si="136"/>
        <v>0</v>
      </c>
      <c r="M810" s="26" t="str">
        <f t="shared" si="137"/>
        <v/>
      </c>
      <c r="N810" s="288">
        <v>0</v>
      </c>
      <c r="O810" s="4">
        <v>0</v>
      </c>
      <c r="P810" s="75">
        <f t="shared" si="138"/>
        <v>0</v>
      </c>
      <c r="Q810" s="75">
        <f t="shared" si="139"/>
        <v>0</v>
      </c>
      <c r="R810" s="75">
        <f t="shared" si="140"/>
        <v>0</v>
      </c>
      <c r="S810" s="4">
        <v>0</v>
      </c>
      <c r="T810" s="4">
        <v>0</v>
      </c>
      <c r="U810" s="4">
        <f t="shared" si="141"/>
        <v>0</v>
      </c>
      <c r="V810" s="4">
        <v>0</v>
      </c>
      <c r="W810" s="49">
        <v>0</v>
      </c>
      <c r="X810" s="4">
        <v>3</v>
      </c>
      <c r="Y810" s="118" t="s">
        <v>23</v>
      </c>
      <c r="Z810" s="118" t="s">
        <v>30</v>
      </c>
      <c r="AA810" s="289">
        <v>0.60493799999999998</v>
      </c>
      <c r="AB810" s="81" t="str">
        <f t="shared" si="142"/>
        <v>GltA-pyr</v>
      </c>
    </row>
    <row r="811" spans="1:28" x14ac:dyDescent="0.3">
      <c r="A811" s="15" t="s">
        <v>6</v>
      </c>
      <c r="B811" s="265" t="s">
        <v>175</v>
      </c>
      <c r="C811" s="47">
        <v>-9.9877811656136101E-2</v>
      </c>
      <c r="D811" s="47">
        <v>-8.6423500120603701E-3</v>
      </c>
      <c r="E811" s="47">
        <v>-0.13335644806038099</v>
      </c>
      <c r="F811" s="47">
        <v>2.9226376394546501E-2</v>
      </c>
      <c r="G811" s="47">
        <v>0</v>
      </c>
      <c r="H811" s="287">
        <f t="shared" si="132"/>
        <v>0</v>
      </c>
      <c r="I811" s="4" t="b">
        <f t="shared" si="133"/>
        <v>0</v>
      </c>
      <c r="J811" s="4" t="b">
        <f t="shared" si="134"/>
        <v>0</v>
      </c>
      <c r="K811" s="26">
        <f t="shared" si="135"/>
        <v>0</v>
      </c>
      <c r="L811" s="4">
        <f t="shared" si="136"/>
        <v>0</v>
      </c>
      <c r="M811" s="26" t="str">
        <f t="shared" si="137"/>
        <v/>
      </c>
      <c r="N811" s="288">
        <v>0</v>
      </c>
      <c r="O811" s="4">
        <v>0</v>
      </c>
      <c r="P811" s="75">
        <f t="shared" si="138"/>
        <v>0</v>
      </c>
      <c r="Q811" s="75">
        <f t="shared" si="139"/>
        <v>0</v>
      </c>
      <c r="R811" s="75">
        <f t="shared" si="140"/>
        <v>0</v>
      </c>
      <c r="S811" s="4">
        <v>0</v>
      </c>
      <c r="T811" s="4">
        <v>0</v>
      </c>
      <c r="U811" s="4">
        <f t="shared" si="141"/>
        <v>0</v>
      </c>
      <c r="V811" s="4">
        <v>0</v>
      </c>
      <c r="W811" s="49">
        <v>0</v>
      </c>
      <c r="X811" s="4">
        <v>3</v>
      </c>
      <c r="Y811" s="118" t="s">
        <v>23</v>
      </c>
      <c r="Z811" s="118" t="s">
        <v>30</v>
      </c>
      <c r="AA811" s="289">
        <v>0.25</v>
      </c>
      <c r="AB811" s="81" t="str">
        <f t="shared" si="142"/>
        <v>GltA-r5p</v>
      </c>
    </row>
    <row r="812" spans="1:28" x14ac:dyDescent="0.3">
      <c r="A812" s="15" t="s">
        <v>6</v>
      </c>
      <c r="B812" s="265" t="s">
        <v>67</v>
      </c>
      <c r="C812" s="47">
        <v>0.123514633996662</v>
      </c>
      <c r="D812" s="47">
        <v>0.136706820086195</v>
      </c>
      <c r="E812" s="47">
        <v>-2.35692610085418E-2</v>
      </c>
      <c r="F812" s="47">
        <v>0.26510910310640201</v>
      </c>
      <c r="G812" s="47">
        <v>0</v>
      </c>
      <c r="H812" s="287">
        <f t="shared" si="132"/>
        <v>0</v>
      </c>
      <c r="I812" s="4" t="b">
        <f t="shared" si="133"/>
        <v>0</v>
      </c>
      <c r="J812" s="4" t="b">
        <f t="shared" si="134"/>
        <v>0</v>
      </c>
      <c r="K812" s="26">
        <f t="shared" si="135"/>
        <v>0</v>
      </c>
      <c r="L812" s="4">
        <f t="shared" si="136"/>
        <v>0</v>
      </c>
      <c r="M812" s="26" t="str">
        <f t="shared" si="137"/>
        <v/>
      </c>
      <c r="N812" s="288">
        <v>0</v>
      </c>
      <c r="O812" s="4">
        <v>0</v>
      </c>
      <c r="P812" s="75">
        <f t="shared" si="138"/>
        <v>0</v>
      </c>
      <c r="Q812" s="75">
        <f t="shared" si="139"/>
        <v>0</v>
      </c>
      <c r="R812" s="75">
        <f t="shared" si="140"/>
        <v>0</v>
      </c>
      <c r="S812" s="4">
        <v>0</v>
      </c>
      <c r="T812" s="4">
        <v>0</v>
      </c>
      <c r="U812" s="4">
        <f t="shared" si="141"/>
        <v>0</v>
      </c>
      <c r="V812" s="4">
        <v>0</v>
      </c>
      <c r="W812" s="49">
        <v>0</v>
      </c>
      <c r="X812" s="4">
        <v>3</v>
      </c>
      <c r="Y812" s="118" t="s">
        <v>23</v>
      </c>
      <c r="Z812" s="118" t="s">
        <v>30</v>
      </c>
      <c r="AA812" s="289">
        <v>0.15596299999999999</v>
      </c>
      <c r="AB812" s="81" t="str">
        <f t="shared" si="142"/>
        <v>GltA-ru5p</v>
      </c>
    </row>
    <row r="813" spans="1:28" x14ac:dyDescent="0.3">
      <c r="A813" s="15" t="s">
        <v>6</v>
      </c>
      <c r="B813" s="265" t="s">
        <v>297</v>
      </c>
      <c r="C813" s="47">
        <v>-2.8583243363541799E-2</v>
      </c>
      <c r="D813" s="47">
        <v>-1.5931155762491399E-2</v>
      </c>
      <c r="E813" s="47">
        <v>-9.8707630970736704E-2</v>
      </c>
      <c r="F813" s="47">
        <v>3.2684689901097602E-2</v>
      </c>
      <c r="G813" s="47">
        <v>0</v>
      </c>
      <c r="H813" s="287">
        <f t="shared" si="132"/>
        <v>0</v>
      </c>
      <c r="I813" s="4" t="b">
        <f t="shared" si="133"/>
        <v>0</v>
      </c>
      <c r="J813" s="4" t="b">
        <f t="shared" si="134"/>
        <v>0</v>
      </c>
      <c r="K813" s="26">
        <f t="shared" si="135"/>
        <v>0</v>
      </c>
      <c r="L813" s="4">
        <f t="shared" si="136"/>
        <v>0</v>
      </c>
      <c r="M813" s="26" t="str">
        <f t="shared" si="137"/>
        <v/>
      </c>
      <c r="N813" s="288">
        <v>0</v>
      </c>
      <c r="O813" s="4">
        <v>0</v>
      </c>
      <c r="P813" s="75">
        <f t="shared" si="138"/>
        <v>0</v>
      </c>
      <c r="Q813" s="75">
        <f t="shared" si="139"/>
        <v>0</v>
      </c>
      <c r="R813" s="75">
        <f t="shared" si="140"/>
        <v>0</v>
      </c>
      <c r="S813" s="4">
        <v>0</v>
      </c>
      <c r="T813" s="4">
        <v>0</v>
      </c>
      <c r="U813" s="4">
        <f t="shared" si="141"/>
        <v>0</v>
      </c>
      <c r="V813" s="4">
        <v>0</v>
      </c>
      <c r="W813" s="49">
        <v>0</v>
      </c>
      <c r="X813" s="4">
        <v>3</v>
      </c>
      <c r="Y813" s="118" t="s">
        <v>23</v>
      </c>
      <c r="Z813" s="118" t="s">
        <v>30</v>
      </c>
      <c r="AA813" s="289">
        <v>0.111111</v>
      </c>
      <c r="AB813" s="81" t="str">
        <f t="shared" si="142"/>
        <v>GltA-shik</v>
      </c>
    </row>
    <row r="814" spans="1:28" x14ac:dyDescent="0.3">
      <c r="A814" s="15" t="s">
        <v>6</v>
      </c>
      <c r="B814" s="265" t="s">
        <v>123</v>
      </c>
      <c r="C814" s="47">
        <v>3.6788965828641801E-2</v>
      </c>
      <c r="D814" s="47">
        <v>1.2014391125595001E-2</v>
      </c>
      <c r="E814" s="47">
        <v>-6.160097790895E-2</v>
      </c>
      <c r="F814" s="47">
        <v>0.20780289476630501</v>
      </c>
      <c r="G814" s="47">
        <v>0</v>
      </c>
      <c r="H814" s="287">
        <f t="shared" si="132"/>
        <v>0</v>
      </c>
      <c r="I814" s="4" t="b">
        <f t="shared" si="133"/>
        <v>0</v>
      </c>
      <c r="J814" s="4" t="b">
        <f t="shared" si="134"/>
        <v>0</v>
      </c>
      <c r="K814" s="26">
        <f t="shared" si="135"/>
        <v>0</v>
      </c>
      <c r="L814" s="4">
        <f t="shared" si="136"/>
        <v>0</v>
      </c>
      <c r="M814" s="26" t="str">
        <f t="shared" si="137"/>
        <v/>
      </c>
      <c r="N814" s="288">
        <v>0</v>
      </c>
      <c r="O814" s="4">
        <v>0</v>
      </c>
      <c r="P814" s="75">
        <f t="shared" si="138"/>
        <v>0</v>
      </c>
      <c r="Q814" s="75">
        <f t="shared" si="139"/>
        <v>0</v>
      </c>
      <c r="R814" s="75">
        <f t="shared" si="140"/>
        <v>0</v>
      </c>
      <c r="S814" s="4">
        <v>0</v>
      </c>
      <c r="T814" s="4">
        <v>0</v>
      </c>
      <c r="U814" s="4">
        <f t="shared" si="141"/>
        <v>0</v>
      </c>
      <c r="V814" s="4">
        <v>0</v>
      </c>
      <c r="W814" s="49">
        <v>0</v>
      </c>
      <c r="X814" s="4">
        <v>3</v>
      </c>
      <c r="Y814" s="118" t="s">
        <v>23</v>
      </c>
      <c r="Z814" s="118" t="s">
        <v>30</v>
      </c>
      <c r="AA814" s="289">
        <v>0.57024799999999998</v>
      </c>
      <c r="AB814" s="81" t="str">
        <f t="shared" si="142"/>
        <v>GltA-succ</v>
      </c>
    </row>
    <row r="815" spans="1:28" x14ac:dyDescent="0.3">
      <c r="A815" s="15" t="s">
        <v>6</v>
      </c>
      <c r="B815" s="265" t="s">
        <v>163</v>
      </c>
      <c r="C815" s="47">
        <v>-0.15170967293724799</v>
      </c>
      <c r="D815" s="47">
        <v>-0.234068219870079</v>
      </c>
      <c r="E815" s="47">
        <v>-0.32431332237195298</v>
      </c>
      <c r="F815" s="47">
        <v>9.9799580275295702E-2</v>
      </c>
      <c r="G815" s="47">
        <v>0</v>
      </c>
      <c r="H815" s="287">
        <f t="shared" si="132"/>
        <v>0</v>
      </c>
      <c r="I815" s="4" t="b">
        <f t="shared" si="133"/>
        <v>0</v>
      </c>
      <c r="J815" s="4" t="b">
        <f t="shared" si="134"/>
        <v>0</v>
      </c>
      <c r="K815" s="26">
        <f t="shared" si="135"/>
        <v>0</v>
      </c>
      <c r="L815" s="4">
        <f t="shared" si="136"/>
        <v>0</v>
      </c>
      <c r="M815" s="26" t="str">
        <f t="shared" si="137"/>
        <v/>
      </c>
      <c r="N815" s="288">
        <v>0</v>
      </c>
      <c r="O815" s="4">
        <v>0</v>
      </c>
      <c r="P815" s="75">
        <f t="shared" si="138"/>
        <v>0</v>
      </c>
      <c r="Q815" s="75">
        <f t="shared" si="139"/>
        <v>0</v>
      </c>
      <c r="R815" s="75">
        <f t="shared" si="140"/>
        <v>0</v>
      </c>
      <c r="S815" s="4">
        <v>0</v>
      </c>
      <c r="T815" s="4">
        <v>0</v>
      </c>
      <c r="U815" s="4">
        <f t="shared" si="141"/>
        <v>0</v>
      </c>
      <c r="V815" s="4">
        <v>0</v>
      </c>
      <c r="W815" s="49">
        <v>0</v>
      </c>
      <c r="X815" s="4">
        <v>3</v>
      </c>
      <c r="Y815" s="118" t="s">
        <v>23</v>
      </c>
      <c r="Z815" s="118" t="s">
        <v>30</v>
      </c>
      <c r="AA815" s="289">
        <v>0.40575099999999997</v>
      </c>
      <c r="AB815" s="81" t="str">
        <f t="shared" si="142"/>
        <v>GltA-udpg</v>
      </c>
    </row>
    <row r="816" spans="1:28" x14ac:dyDescent="0.3">
      <c r="A816" s="15" t="s">
        <v>58</v>
      </c>
      <c r="B816" s="265" t="s">
        <v>105</v>
      </c>
      <c r="C816" s="47">
        <v>-5.6709940343175003E-2</v>
      </c>
      <c r="D816" s="47">
        <v>-2.0117615150967199E-2</v>
      </c>
      <c r="E816" s="47">
        <v>-0.27971533264315102</v>
      </c>
      <c r="F816" s="47">
        <v>0.17172437931701701</v>
      </c>
      <c r="G816" s="47">
        <v>0</v>
      </c>
      <c r="H816" s="287">
        <f t="shared" si="132"/>
        <v>0</v>
      </c>
      <c r="I816" s="4" t="b">
        <f t="shared" si="133"/>
        <v>0</v>
      </c>
      <c r="J816" s="4" t="b">
        <f t="shared" si="134"/>
        <v>0</v>
      </c>
      <c r="K816" s="26">
        <f t="shared" si="135"/>
        <v>0</v>
      </c>
      <c r="L816" s="4">
        <f t="shared" si="136"/>
        <v>0</v>
      </c>
      <c r="M816" s="26" t="str">
        <f t="shared" si="137"/>
        <v/>
      </c>
      <c r="N816" s="288">
        <v>0</v>
      </c>
      <c r="O816" s="4">
        <v>0</v>
      </c>
      <c r="P816" s="75">
        <f t="shared" si="138"/>
        <v>0</v>
      </c>
      <c r="Q816" s="75">
        <f t="shared" si="139"/>
        <v>0</v>
      </c>
      <c r="R816" s="75">
        <f t="shared" si="140"/>
        <v>0</v>
      </c>
      <c r="S816" s="4">
        <v>0</v>
      </c>
      <c r="T816" s="4">
        <v>0</v>
      </c>
      <c r="U816" s="4">
        <f t="shared" si="141"/>
        <v>0</v>
      </c>
      <c r="V816" s="4">
        <v>0</v>
      </c>
      <c r="W816" s="49">
        <v>0</v>
      </c>
      <c r="X816" s="4">
        <v>3</v>
      </c>
      <c r="Y816" s="118" t="s">
        <v>19</v>
      </c>
      <c r="Z816" s="118" t="s">
        <v>30</v>
      </c>
      <c r="AA816" s="289">
        <v>0.41975299999999999</v>
      </c>
      <c r="AB816" s="81" t="str">
        <f t="shared" si="142"/>
        <v>Gnd-2pg</v>
      </c>
    </row>
    <row r="817" spans="1:28" x14ac:dyDescent="0.3">
      <c r="A817" s="15" t="s">
        <v>58</v>
      </c>
      <c r="B817" s="265" t="s">
        <v>117</v>
      </c>
      <c r="C817" s="47">
        <v>-1.3442957708112899</v>
      </c>
      <c r="D817" s="47">
        <v>-1.62957857691113</v>
      </c>
      <c r="E817" s="47">
        <v>-2.4992588349710299</v>
      </c>
      <c r="F817" s="47">
        <v>0.1829261472723</v>
      </c>
      <c r="G817" s="47">
        <v>0</v>
      </c>
      <c r="H817" s="287">
        <f t="shared" si="132"/>
        <v>0</v>
      </c>
      <c r="I817" s="4" t="b">
        <f t="shared" si="133"/>
        <v>0</v>
      </c>
      <c r="J817" s="4" t="b">
        <f t="shared" si="134"/>
        <v>0</v>
      </c>
      <c r="K817" s="26">
        <f t="shared" si="135"/>
        <v>0</v>
      </c>
      <c r="L817" s="4">
        <f t="shared" si="136"/>
        <v>0</v>
      </c>
      <c r="M817" s="26" t="str">
        <f t="shared" si="137"/>
        <v/>
      </c>
      <c r="N817" s="288">
        <v>0</v>
      </c>
      <c r="O817" s="4">
        <v>0</v>
      </c>
      <c r="P817" s="75">
        <f t="shared" si="138"/>
        <v>0</v>
      </c>
      <c r="Q817" s="75">
        <f t="shared" si="139"/>
        <v>0</v>
      </c>
      <c r="R817" s="75">
        <f t="shared" si="140"/>
        <v>0</v>
      </c>
      <c r="S817" s="4">
        <v>0</v>
      </c>
      <c r="T817" s="4">
        <v>0</v>
      </c>
      <c r="U817" s="4">
        <f t="shared" si="141"/>
        <v>0</v>
      </c>
      <c r="V817" s="4">
        <v>0</v>
      </c>
      <c r="W817" s="49">
        <v>0</v>
      </c>
      <c r="X817" s="4">
        <v>3</v>
      </c>
      <c r="Y817" s="118" t="s">
        <v>19</v>
      </c>
      <c r="Z817" s="118" t="s">
        <v>30</v>
      </c>
      <c r="AA817" s="289">
        <v>0.17647099999999999</v>
      </c>
      <c r="AB817" s="81" t="str">
        <f t="shared" si="142"/>
        <v>Gnd-acp</v>
      </c>
    </row>
    <row r="818" spans="1:28" x14ac:dyDescent="0.3">
      <c r="A818" s="15" t="s">
        <v>58</v>
      </c>
      <c r="B818" s="265" t="s">
        <v>110</v>
      </c>
      <c r="C818" s="47">
        <v>1.0075689836284299E-2</v>
      </c>
      <c r="D818" s="47">
        <v>5.1369590071303197E-3</v>
      </c>
      <c r="E818" s="47">
        <v>-0.27131503545012498</v>
      </c>
      <c r="F818" s="47">
        <v>0.34715126991274903</v>
      </c>
      <c r="G818" s="47">
        <v>0</v>
      </c>
      <c r="H818" s="287">
        <f t="shared" si="132"/>
        <v>0</v>
      </c>
      <c r="I818" s="4" t="b">
        <f t="shared" si="133"/>
        <v>0</v>
      </c>
      <c r="J818" s="4" t="b">
        <f t="shared" si="134"/>
        <v>0</v>
      </c>
      <c r="K818" s="26">
        <f t="shared" si="135"/>
        <v>0</v>
      </c>
      <c r="L818" s="4">
        <f t="shared" si="136"/>
        <v>0</v>
      </c>
      <c r="M818" s="26" t="str">
        <f t="shared" si="137"/>
        <v/>
      </c>
      <c r="N818" s="288">
        <v>0</v>
      </c>
      <c r="O818" s="4">
        <v>0</v>
      </c>
      <c r="P818" s="75">
        <f t="shared" si="138"/>
        <v>0</v>
      </c>
      <c r="Q818" s="75">
        <f t="shared" si="139"/>
        <v>0</v>
      </c>
      <c r="R818" s="75">
        <f t="shared" si="140"/>
        <v>0</v>
      </c>
      <c r="S818" s="4">
        <v>0</v>
      </c>
      <c r="T818" s="4">
        <v>0</v>
      </c>
      <c r="U818" s="4">
        <f t="shared" si="141"/>
        <v>0</v>
      </c>
      <c r="V818" s="4">
        <v>0</v>
      </c>
      <c r="W818" s="49">
        <v>0</v>
      </c>
      <c r="X818" s="4">
        <v>3</v>
      </c>
      <c r="Y818" s="118" t="s">
        <v>19</v>
      </c>
      <c r="Z818" s="118" t="s">
        <v>30</v>
      </c>
      <c r="AA818" s="289">
        <v>0.47509600000000002</v>
      </c>
      <c r="AB818" s="81" t="str">
        <f t="shared" si="142"/>
        <v>Gnd-amp</v>
      </c>
    </row>
    <row r="819" spans="1:28" x14ac:dyDescent="0.3">
      <c r="A819" s="15" t="s">
        <v>58</v>
      </c>
      <c r="B819" s="265" t="s">
        <v>285</v>
      </c>
      <c r="C819" s="47">
        <v>-2.42760458337174E-2</v>
      </c>
      <c r="D819" s="47">
        <v>3.7717976829487E-2</v>
      </c>
      <c r="E819" s="47">
        <v>-6.5266715338507697E-2</v>
      </c>
      <c r="F819" s="47">
        <v>0.13268417679168401</v>
      </c>
      <c r="G819" s="47">
        <v>0</v>
      </c>
      <c r="H819" s="287">
        <f t="shared" si="132"/>
        <v>0</v>
      </c>
      <c r="I819" s="4" t="b">
        <f t="shared" si="133"/>
        <v>0</v>
      </c>
      <c r="J819" s="4" t="b">
        <f t="shared" si="134"/>
        <v>0</v>
      </c>
      <c r="K819" s="26">
        <f t="shared" si="135"/>
        <v>0</v>
      </c>
      <c r="L819" s="4">
        <f t="shared" si="136"/>
        <v>0</v>
      </c>
      <c r="M819" s="26" t="str">
        <f t="shared" si="137"/>
        <v/>
      </c>
      <c r="N819" s="288">
        <v>0</v>
      </c>
      <c r="O819" s="4">
        <v>0</v>
      </c>
      <c r="P819" s="75">
        <f t="shared" si="138"/>
        <v>0</v>
      </c>
      <c r="Q819" s="75">
        <f t="shared" si="139"/>
        <v>0</v>
      </c>
      <c r="R819" s="75">
        <f t="shared" si="140"/>
        <v>0</v>
      </c>
      <c r="S819" s="4">
        <v>0</v>
      </c>
      <c r="T819" s="4">
        <v>0</v>
      </c>
      <c r="U819" s="4">
        <f t="shared" si="141"/>
        <v>0</v>
      </c>
      <c r="V819" s="4">
        <v>0</v>
      </c>
      <c r="W819" s="49">
        <v>0</v>
      </c>
      <c r="X819" s="4">
        <v>3</v>
      </c>
      <c r="Y819" s="118" t="s">
        <v>19</v>
      </c>
      <c r="Z819" s="118" t="s">
        <v>30</v>
      </c>
      <c r="AA819" s="289">
        <v>0.19403000000000001</v>
      </c>
      <c r="AB819" s="81" t="str">
        <f t="shared" si="142"/>
        <v>Gnd-asn</v>
      </c>
    </row>
    <row r="820" spans="1:28" x14ac:dyDescent="0.3">
      <c r="A820" s="15" t="s">
        <v>58</v>
      </c>
      <c r="B820" s="265" t="s">
        <v>239</v>
      </c>
      <c r="C820" s="47">
        <v>-6.7463658677305305E-2</v>
      </c>
      <c r="D820" s="47">
        <v>-0.15741213319055999</v>
      </c>
      <c r="E820" s="47">
        <v>-0.31291538426731402</v>
      </c>
      <c r="F820" s="47">
        <v>0.28161739736589098</v>
      </c>
      <c r="G820" s="47">
        <v>0</v>
      </c>
      <c r="H820" s="287">
        <f t="shared" si="132"/>
        <v>0</v>
      </c>
      <c r="I820" s="4" t="b">
        <f t="shared" si="133"/>
        <v>0</v>
      </c>
      <c r="J820" s="4" t="b">
        <f t="shared" si="134"/>
        <v>0</v>
      </c>
      <c r="K820" s="26">
        <f t="shared" si="135"/>
        <v>0</v>
      </c>
      <c r="L820" s="4">
        <f t="shared" si="136"/>
        <v>0</v>
      </c>
      <c r="M820" s="26" t="str">
        <f t="shared" si="137"/>
        <v/>
      </c>
      <c r="N820" s="288">
        <v>0</v>
      </c>
      <c r="O820" s="4">
        <v>0</v>
      </c>
      <c r="P820" s="75">
        <f t="shared" si="138"/>
        <v>0</v>
      </c>
      <c r="Q820" s="75">
        <f t="shared" si="139"/>
        <v>0</v>
      </c>
      <c r="R820" s="75">
        <f t="shared" si="140"/>
        <v>0</v>
      </c>
      <c r="S820" s="4">
        <v>0</v>
      </c>
      <c r="T820" s="4">
        <v>0</v>
      </c>
      <c r="U820" s="4">
        <f t="shared" si="141"/>
        <v>0</v>
      </c>
      <c r="V820" s="4">
        <v>1</v>
      </c>
      <c r="W820" s="49">
        <v>0</v>
      </c>
      <c r="X820" s="4">
        <v>3</v>
      </c>
      <c r="Y820" s="118" t="s">
        <v>19</v>
      </c>
      <c r="Z820" s="118" t="s">
        <v>30</v>
      </c>
      <c r="AA820" s="289">
        <v>0.19403000000000001</v>
      </c>
      <c r="AB820" s="81" t="str">
        <f t="shared" si="142"/>
        <v>Gnd-asp</v>
      </c>
    </row>
    <row r="821" spans="1:28" x14ac:dyDescent="0.3">
      <c r="A821" s="15" t="s">
        <v>58</v>
      </c>
      <c r="B821" s="265" t="s">
        <v>165</v>
      </c>
      <c r="C821" s="47">
        <v>4.7517680120291998E-2</v>
      </c>
      <c r="D821" s="47">
        <v>9.9773833145205701E-2</v>
      </c>
      <c r="E821" s="47">
        <v>-0.17253520253846699</v>
      </c>
      <c r="F821" s="47">
        <v>0.229897862431934</v>
      </c>
      <c r="G821" s="47">
        <v>0</v>
      </c>
      <c r="H821" s="287">
        <f t="shared" si="132"/>
        <v>0</v>
      </c>
      <c r="I821" s="4" t="b">
        <f t="shared" si="133"/>
        <v>0</v>
      </c>
      <c r="J821" s="4" t="b">
        <f t="shared" si="134"/>
        <v>0</v>
      </c>
      <c r="K821" s="26">
        <f t="shared" si="135"/>
        <v>0</v>
      </c>
      <c r="L821" s="4">
        <f t="shared" si="136"/>
        <v>0</v>
      </c>
      <c r="M821" s="26" t="str">
        <f t="shared" si="137"/>
        <v/>
      </c>
      <c r="N821" s="288">
        <v>0</v>
      </c>
      <c r="O821" s="4">
        <v>0</v>
      </c>
      <c r="P821" s="75">
        <f t="shared" si="138"/>
        <v>0</v>
      </c>
      <c r="Q821" s="75">
        <f t="shared" si="139"/>
        <v>0</v>
      </c>
      <c r="R821" s="75">
        <f t="shared" si="140"/>
        <v>0</v>
      </c>
      <c r="S821" s="4">
        <v>0</v>
      </c>
      <c r="T821" s="4">
        <v>0</v>
      </c>
      <c r="U821" s="4">
        <f t="shared" si="141"/>
        <v>0</v>
      </c>
      <c r="V821" s="4">
        <v>0</v>
      </c>
      <c r="W821" s="49">
        <v>0</v>
      </c>
      <c r="X821" s="4">
        <v>3</v>
      </c>
      <c r="Y821" s="118" t="s">
        <v>19</v>
      </c>
      <c r="Z821" s="118" t="s">
        <v>30</v>
      </c>
      <c r="AA821" s="289">
        <v>0.34328399999999998</v>
      </c>
      <c r="AB821" s="81" t="str">
        <f t="shared" si="142"/>
        <v>Gnd-bpg</v>
      </c>
    </row>
    <row r="822" spans="1:28" x14ac:dyDescent="0.3">
      <c r="A822" s="15" t="s">
        <v>58</v>
      </c>
      <c r="B822" s="265" t="s">
        <v>241</v>
      </c>
      <c r="C822" s="47">
        <v>7.5369344632705504E-2</v>
      </c>
      <c r="D822" s="47">
        <v>0.202873671247466</v>
      </c>
      <c r="E822" s="47">
        <v>-0.17252540889771001</v>
      </c>
      <c r="F822" s="47">
        <v>0.27143512080425097</v>
      </c>
      <c r="G822" s="47">
        <v>0</v>
      </c>
      <c r="H822" s="287">
        <f t="shared" si="132"/>
        <v>0</v>
      </c>
      <c r="I822" s="4" t="b">
        <f t="shared" si="133"/>
        <v>0</v>
      </c>
      <c r="J822" s="4" t="b">
        <f t="shared" si="134"/>
        <v>0</v>
      </c>
      <c r="K822" s="26">
        <f t="shared" si="135"/>
        <v>0</v>
      </c>
      <c r="L822" s="4">
        <f t="shared" si="136"/>
        <v>0</v>
      </c>
      <c r="M822" s="26" t="str">
        <f t="shared" si="137"/>
        <v/>
      </c>
      <c r="N822" s="288">
        <v>0</v>
      </c>
      <c r="O822" s="4">
        <v>0</v>
      </c>
      <c r="P822" s="75">
        <f t="shared" si="138"/>
        <v>0</v>
      </c>
      <c r="Q822" s="75">
        <f t="shared" si="139"/>
        <v>0</v>
      </c>
      <c r="R822" s="75">
        <f t="shared" si="140"/>
        <v>0</v>
      </c>
      <c r="S822" s="4">
        <v>0</v>
      </c>
      <c r="T822" s="4">
        <v>0</v>
      </c>
      <c r="U822" s="4">
        <f t="shared" si="141"/>
        <v>0</v>
      </c>
      <c r="V822" s="4">
        <v>0</v>
      </c>
      <c r="W822" s="49">
        <v>0</v>
      </c>
      <c r="X822" s="4">
        <v>3</v>
      </c>
      <c r="Y822" s="118" t="s">
        <v>19</v>
      </c>
      <c r="Z822" s="118" t="s">
        <v>30</v>
      </c>
      <c r="AA822" s="289">
        <v>0.17647099999999999</v>
      </c>
      <c r="AB822" s="81" t="str">
        <f t="shared" si="142"/>
        <v>Gnd-carb-p</v>
      </c>
    </row>
    <row r="823" spans="1:28" x14ac:dyDescent="0.3">
      <c r="A823" s="15" t="s">
        <v>58</v>
      </c>
      <c r="B823" s="265" t="s">
        <v>202</v>
      </c>
      <c r="C823" s="47">
        <v>-5.70865772465146E-2</v>
      </c>
      <c r="D823" s="47">
        <v>-6.4102123624301593E-2</v>
      </c>
      <c r="E823" s="47">
        <v>-0.146513148093876</v>
      </c>
      <c r="F823" s="47">
        <v>1.6115525926764299E-2</v>
      </c>
      <c r="G823" s="47">
        <v>0</v>
      </c>
      <c r="H823" s="287">
        <f t="shared" si="132"/>
        <v>0</v>
      </c>
      <c r="I823" s="4" t="b">
        <f t="shared" si="133"/>
        <v>0</v>
      </c>
      <c r="J823" s="4" t="b">
        <f t="shared" si="134"/>
        <v>0</v>
      </c>
      <c r="K823" s="26">
        <f t="shared" si="135"/>
        <v>0</v>
      </c>
      <c r="L823" s="4">
        <f t="shared" si="136"/>
        <v>0</v>
      </c>
      <c r="M823" s="26" t="str">
        <f t="shared" si="137"/>
        <v/>
      </c>
      <c r="N823" s="288">
        <v>0</v>
      </c>
      <c r="O823" s="4">
        <v>0</v>
      </c>
      <c r="P823" s="75">
        <f t="shared" si="138"/>
        <v>0</v>
      </c>
      <c r="Q823" s="75">
        <f t="shared" si="139"/>
        <v>0</v>
      </c>
      <c r="R823" s="75">
        <f t="shared" si="140"/>
        <v>0</v>
      </c>
      <c r="S823" s="4">
        <v>0</v>
      </c>
      <c r="T823" s="4">
        <v>0</v>
      </c>
      <c r="U823" s="4">
        <f t="shared" si="141"/>
        <v>0</v>
      </c>
      <c r="V823" s="4">
        <v>0</v>
      </c>
      <c r="W823" s="49">
        <v>0</v>
      </c>
      <c r="X823" s="4">
        <v>3</v>
      </c>
      <c r="Y823" s="118" t="s">
        <v>19</v>
      </c>
      <c r="Z823" s="118" t="s">
        <v>30</v>
      </c>
      <c r="AA823" s="289">
        <v>0.42857099999999998</v>
      </c>
      <c r="AB823" s="81" t="str">
        <f t="shared" si="142"/>
        <v>Gnd-cmp</v>
      </c>
    </row>
    <row r="824" spans="1:28" x14ac:dyDescent="0.3">
      <c r="A824" s="15" t="s">
        <v>58</v>
      </c>
      <c r="B824" s="265" t="s">
        <v>100</v>
      </c>
      <c r="C824" s="47">
        <v>-0.15705450271865601</v>
      </c>
      <c r="D824" s="47">
        <v>-0.18225742116359001</v>
      </c>
      <c r="E824" s="47">
        <v>-0.35717651175734699</v>
      </c>
      <c r="F824" s="47">
        <v>0.141308540294841</v>
      </c>
      <c r="G824" s="47">
        <v>0</v>
      </c>
      <c r="H824" s="287">
        <f t="shared" si="132"/>
        <v>0</v>
      </c>
      <c r="I824" s="4" t="b">
        <f t="shared" si="133"/>
        <v>0</v>
      </c>
      <c r="J824" s="4" t="b">
        <f t="shared" si="134"/>
        <v>0</v>
      </c>
      <c r="K824" s="26">
        <f t="shared" si="135"/>
        <v>0</v>
      </c>
      <c r="L824" s="4">
        <f t="shared" si="136"/>
        <v>0</v>
      </c>
      <c r="M824" s="26" t="str">
        <f t="shared" si="137"/>
        <v/>
      </c>
      <c r="N824" s="288">
        <v>0</v>
      </c>
      <c r="O824" s="4">
        <v>0</v>
      </c>
      <c r="P824" s="75">
        <f t="shared" si="138"/>
        <v>0</v>
      </c>
      <c r="Q824" s="75">
        <f t="shared" si="139"/>
        <v>0</v>
      </c>
      <c r="R824" s="75">
        <f t="shared" si="140"/>
        <v>0</v>
      </c>
      <c r="S824" s="4">
        <v>0</v>
      </c>
      <c r="T824" s="4">
        <v>0</v>
      </c>
      <c r="U824" s="4">
        <f t="shared" si="141"/>
        <v>0</v>
      </c>
      <c r="V824" s="4">
        <v>0</v>
      </c>
      <c r="W824" s="49">
        <v>0</v>
      </c>
      <c r="X824" s="4">
        <v>3</v>
      </c>
      <c r="Y824" s="118" t="s">
        <v>19</v>
      </c>
      <c r="Z824" s="118" t="s">
        <v>30</v>
      </c>
      <c r="AA824" s="289">
        <v>0.46974100000000002</v>
      </c>
      <c r="AB824" s="81" t="str">
        <f t="shared" si="142"/>
        <v>Gnd-coa</v>
      </c>
    </row>
    <row r="825" spans="1:28" x14ac:dyDescent="0.3">
      <c r="A825" s="15" t="s">
        <v>58</v>
      </c>
      <c r="B825" s="265" t="s">
        <v>206</v>
      </c>
      <c r="C825" s="47">
        <v>-6.4012767699565098E-2</v>
      </c>
      <c r="D825" s="47">
        <v>-0.114918502493613</v>
      </c>
      <c r="E825" s="47">
        <v>-0.29785848087933903</v>
      </c>
      <c r="F825" s="47">
        <v>0.31917703955503801</v>
      </c>
      <c r="G825" s="47">
        <v>0</v>
      </c>
      <c r="H825" s="287">
        <f t="shared" si="132"/>
        <v>0</v>
      </c>
      <c r="I825" s="4" t="b">
        <f t="shared" si="133"/>
        <v>0</v>
      </c>
      <c r="J825" s="4" t="b">
        <f t="shared" si="134"/>
        <v>0</v>
      </c>
      <c r="K825" s="26">
        <f t="shared" si="135"/>
        <v>0</v>
      </c>
      <c r="L825" s="4">
        <f t="shared" si="136"/>
        <v>0</v>
      </c>
      <c r="M825" s="26" t="str">
        <f t="shared" si="137"/>
        <v/>
      </c>
      <c r="N825" s="288">
        <v>0</v>
      </c>
      <c r="O825" s="4">
        <v>0</v>
      </c>
      <c r="P825" s="75">
        <f t="shared" si="138"/>
        <v>0</v>
      </c>
      <c r="Q825" s="75">
        <f t="shared" si="139"/>
        <v>0</v>
      </c>
      <c r="R825" s="75">
        <f t="shared" si="140"/>
        <v>0</v>
      </c>
      <c r="S825" s="4">
        <v>0</v>
      </c>
      <c r="T825" s="4">
        <v>0</v>
      </c>
      <c r="U825" s="4">
        <f t="shared" si="141"/>
        <v>0</v>
      </c>
      <c r="V825" s="4">
        <v>0</v>
      </c>
      <c r="W825" s="49">
        <v>0</v>
      </c>
      <c r="X825" s="4">
        <v>3</v>
      </c>
      <c r="Y825" s="118" t="s">
        <v>19</v>
      </c>
      <c r="Z825" s="118" t="s">
        <v>30</v>
      </c>
      <c r="AA825" s="289">
        <v>0.35986699999999999</v>
      </c>
      <c r="AB825" s="81" t="str">
        <f t="shared" si="142"/>
        <v>Gnd-ctp</v>
      </c>
    </row>
    <row r="826" spans="1:28" x14ac:dyDescent="0.3">
      <c r="A826" s="15" t="s">
        <v>58</v>
      </c>
      <c r="B826" s="265" t="s">
        <v>301</v>
      </c>
      <c r="C826" s="47">
        <v>-3.1838041414172201E-2</v>
      </c>
      <c r="D826" s="47">
        <v>1.8709955664734601E-2</v>
      </c>
      <c r="E826" s="47">
        <v>-0.12912665728542599</v>
      </c>
      <c r="F826" s="47">
        <v>0.11075545482143601</v>
      </c>
      <c r="G826" s="47">
        <v>0</v>
      </c>
      <c r="H826" s="287">
        <f t="shared" si="132"/>
        <v>0</v>
      </c>
      <c r="I826" s="4" t="b">
        <f t="shared" si="133"/>
        <v>0</v>
      </c>
      <c r="J826" s="4" t="b">
        <f t="shared" si="134"/>
        <v>0</v>
      </c>
      <c r="K826" s="26">
        <f t="shared" si="135"/>
        <v>0</v>
      </c>
      <c r="L826" s="4">
        <f t="shared" si="136"/>
        <v>0</v>
      </c>
      <c r="M826" s="26" t="str">
        <f t="shared" si="137"/>
        <v/>
      </c>
      <c r="N826" s="288">
        <v>0</v>
      </c>
      <c r="O826" s="4">
        <v>0</v>
      </c>
      <c r="P826" s="75">
        <f t="shared" si="138"/>
        <v>0</v>
      </c>
      <c r="Q826" s="75">
        <f t="shared" si="139"/>
        <v>0</v>
      </c>
      <c r="R826" s="75">
        <f t="shared" si="140"/>
        <v>0</v>
      </c>
      <c r="S826" s="4">
        <v>0</v>
      </c>
      <c r="T826" s="4">
        <v>0</v>
      </c>
      <c r="U826" s="4">
        <f t="shared" si="141"/>
        <v>0</v>
      </c>
      <c r="V826" s="4">
        <v>0</v>
      </c>
      <c r="W826" s="49">
        <v>0</v>
      </c>
      <c r="X826" s="4">
        <v>3</v>
      </c>
      <c r="Y826" s="118" t="s">
        <v>19</v>
      </c>
      <c r="Z826" s="118" t="s">
        <v>30</v>
      </c>
      <c r="AA826" s="289">
        <v>0.15537799999999999</v>
      </c>
      <c r="AB826" s="81" t="str">
        <f t="shared" si="142"/>
        <v>Gnd-cystath</v>
      </c>
    </row>
    <row r="827" spans="1:28" x14ac:dyDescent="0.3">
      <c r="A827" s="15" t="s">
        <v>58</v>
      </c>
      <c r="B827" s="265" t="s">
        <v>161</v>
      </c>
      <c r="C827" s="47">
        <v>-0.119424919821882</v>
      </c>
      <c r="D827" s="47">
        <v>-3.7190969522708103E-2</v>
      </c>
      <c r="E827" s="47">
        <v>-0.27883937926235403</v>
      </c>
      <c r="F827" s="47">
        <v>0.14681865690307999</v>
      </c>
      <c r="G827" s="47">
        <v>0</v>
      </c>
      <c r="H827" s="287">
        <f t="shared" si="132"/>
        <v>0</v>
      </c>
      <c r="I827" s="4" t="b">
        <f t="shared" si="133"/>
        <v>0</v>
      </c>
      <c r="J827" s="4" t="b">
        <f t="shared" si="134"/>
        <v>0</v>
      </c>
      <c r="K827" s="26">
        <f t="shared" si="135"/>
        <v>0</v>
      </c>
      <c r="L827" s="4">
        <f t="shared" si="136"/>
        <v>0</v>
      </c>
      <c r="M827" s="26" t="str">
        <f t="shared" si="137"/>
        <v/>
      </c>
      <c r="N827" s="288">
        <v>0</v>
      </c>
      <c r="O827" s="4">
        <v>0</v>
      </c>
      <c r="P827" s="75">
        <f t="shared" si="138"/>
        <v>0</v>
      </c>
      <c r="Q827" s="75">
        <f t="shared" si="139"/>
        <v>0</v>
      </c>
      <c r="R827" s="75">
        <f t="shared" si="140"/>
        <v>0</v>
      </c>
      <c r="S827" s="4">
        <v>0</v>
      </c>
      <c r="T827" s="4">
        <v>0</v>
      </c>
      <c r="U827" s="4">
        <f t="shared" si="141"/>
        <v>0</v>
      </c>
      <c r="V827" s="4">
        <v>0</v>
      </c>
      <c r="W827" s="49">
        <v>0</v>
      </c>
      <c r="X827" s="4">
        <v>3</v>
      </c>
      <c r="Y827" s="118" t="s">
        <v>19</v>
      </c>
      <c r="Z827" s="118" t="s">
        <v>30</v>
      </c>
      <c r="AA827" s="289">
        <v>0.29411799999999999</v>
      </c>
      <c r="AB827" s="81" t="str">
        <f t="shared" si="142"/>
        <v>Gnd-dhap</v>
      </c>
    </row>
    <row r="828" spans="1:28" x14ac:dyDescent="0.3">
      <c r="A828" s="15" t="s">
        <v>58</v>
      </c>
      <c r="B828" s="265" t="s">
        <v>262</v>
      </c>
      <c r="C828" s="47">
        <v>-7.2504732887231901E-2</v>
      </c>
      <c r="D828" s="47">
        <v>5.2962977628395998E-3</v>
      </c>
      <c r="E828" s="47">
        <v>-0.25070572109470801</v>
      </c>
      <c r="F828" s="47">
        <v>6.6604645769045998E-2</v>
      </c>
      <c r="G828" s="47">
        <v>0</v>
      </c>
      <c r="H828" s="287">
        <f t="shared" si="132"/>
        <v>0</v>
      </c>
      <c r="I828" s="4" t="b">
        <f t="shared" si="133"/>
        <v>0</v>
      </c>
      <c r="J828" s="4" t="b">
        <f t="shared" si="134"/>
        <v>0</v>
      </c>
      <c r="K828" s="26">
        <f t="shared" si="135"/>
        <v>0</v>
      </c>
      <c r="L828" s="4">
        <f t="shared" si="136"/>
        <v>0</v>
      </c>
      <c r="M828" s="26" t="str">
        <f t="shared" si="137"/>
        <v/>
      </c>
      <c r="N828" s="288">
        <v>0</v>
      </c>
      <c r="O828" s="4">
        <v>0</v>
      </c>
      <c r="P828" s="75">
        <f t="shared" si="138"/>
        <v>0</v>
      </c>
      <c r="Q828" s="75">
        <f t="shared" si="139"/>
        <v>0</v>
      </c>
      <c r="R828" s="75">
        <f t="shared" si="140"/>
        <v>0</v>
      </c>
      <c r="S828" s="4">
        <v>0</v>
      </c>
      <c r="T828" s="4">
        <v>0</v>
      </c>
      <c r="U828" s="4">
        <f t="shared" si="141"/>
        <v>0</v>
      </c>
      <c r="V828" s="4">
        <v>0</v>
      </c>
      <c r="W828" s="49">
        <v>0</v>
      </c>
      <c r="X828" s="4">
        <v>3</v>
      </c>
      <c r="Y828" s="118" t="s">
        <v>19</v>
      </c>
      <c r="Z828" s="118" t="s">
        <v>30</v>
      </c>
      <c r="AA828" s="289">
        <v>0.38181799999999999</v>
      </c>
      <c r="AB828" s="81" t="str">
        <f t="shared" si="142"/>
        <v>Gnd-dtmp</v>
      </c>
    </row>
    <row r="829" spans="1:28" x14ac:dyDescent="0.3">
      <c r="A829" s="15" t="s">
        <v>58</v>
      </c>
      <c r="B829" s="265" t="s">
        <v>264</v>
      </c>
      <c r="C829" s="47">
        <v>-1.8576172328436499E-2</v>
      </c>
      <c r="D829" s="47">
        <v>-3.5822937446025799E-2</v>
      </c>
      <c r="E829" s="47">
        <v>-9.1016375194032995E-2</v>
      </c>
      <c r="F829" s="47">
        <v>6.8810977033441495E-2</v>
      </c>
      <c r="G829" s="47">
        <v>0</v>
      </c>
      <c r="H829" s="287">
        <f t="shared" si="132"/>
        <v>0</v>
      </c>
      <c r="I829" s="4" t="b">
        <f t="shared" si="133"/>
        <v>0</v>
      </c>
      <c r="J829" s="4" t="b">
        <f t="shared" si="134"/>
        <v>0</v>
      </c>
      <c r="K829" s="26">
        <f t="shared" si="135"/>
        <v>0</v>
      </c>
      <c r="L829" s="4">
        <f t="shared" si="136"/>
        <v>0</v>
      </c>
      <c r="M829" s="26" t="str">
        <f t="shared" si="137"/>
        <v/>
      </c>
      <c r="N829" s="288">
        <v>0</v>
      </c>
      <c r="O829" s="4">
        <v>0</v>
      </c>
      <c r="P829" s="75">
        <f t="shared" si="138"/>
        <v>0</v>
      </c>
      <c r="Q829" s="75">
        <f t="shared" si="139"/>
        <v>0</v>
      </c>
      <c r="R829" s="75">
        <f t="shared" si="140"/>
        <v>0</v>
      </c>
      <c r="S829" s="4">
        <v>0</v>
      </c>
      <c r="T829" s="4">
        <v>0</v>
      </c>
      <c r="U829" s="4">
        <f t="shared" si="141"/>
        <v>0</v>
      </c>
      <c r="V829" s="4">
        <v>0</v>
      </c>
      <c r="W829" s="49">
        <v>0</v>
      </c>
      <c r="X829" s="4">
        <v>3</v>
      </c>
      <c r="Y829" s="118" t="s">
        <v>19</v>
      </c>
      <c r="Z829" s="118" t="s">
        <v>30</v>
      </c>
      <c r="AA829" s="289">
        <v>0.335505</v>
      </c>
      <c r="AB829" s="81" t="str">
        <f t="shared" si="142"/>
        <v>Gnd-dttp</v>
      </c>
    </row>
    <row r="830" spans="1:28" x14ac:dyDescent="0.3">
      <c r="A830" s="15" t="s">
        <v>58</v>
      </c>
      <c r="B830" s="265" t="s">
        <v>126</v>
      </c>
      <c r="C830" s="47">
        <v>-5.3322318844800098E-2</v>
      </c>
      <c r="D830" s="47">
        <v>-3.4231594042163999E-2</v>
      </c>
      <c r="E830" s="47">
        <v>-0.174055608050802</v>
      </c>
      <c r="F830" s="47">
        <v>9.4456582004767906E-3</v>
      </c>
      <c r="G830" s="47">
        <v>0</v>
      </c>
      <c r="H830" s="287">
        <f t="shared" si="132"/>
        <v>0</v>
      </c>
      <c r="I830" s="4" t="b">
        <f t="shared" si="133"/>
        <v>0</v>
      </c>
      <c r="J830" s="4" t="b">
        <f t="shared" si="134"/>
        <v>0</v>
      </c>
      <c r="K830" s="26">
        <f t="shared" si="135"/>
        <v>0</v>
      </c>
      <c r="L830" s="4">
        <f t="shared" si="136"/>
        <v>0</v>
      </c>
      <c r="M830" s="26" t="str">
        <f t="shared" si="137"/>
        <v/>
      </c>
      <c r="N830" s="288">
        <v>0</v>
      </c>
      <c r="O830" s="4">
        <v>0</v>
      </c>
      <c r="P830" s="75">
        <f t="shared" si="138"/>
        <v>0</v>
      </c>
      <c r="Q830" s="75">
        <f t="shared" si="139"/>
        <v>0</v>
      </c>
      <c r="R830" s="75">
        <f t="shared" si="140"/>
        <v>0</v>
      </c>
      <c r="S830" s="4">
        <v>0</v>
      </c>
      <c r="T830" s="4">
        <v>0</v>
      </c>
      <c r="U830" s="4">
        <f t="shared" si="141"/>
        <v>0</v>
      </c>
      <c r="V830" s="4">
        <v>0</v>
      </c>
      <c r="W830" s="49">
        <v>0</v>
      </c>
      <c r="X830" s="4">
        <v>3</v>
      </c>
      <c r="Y830" s="118" t="s">
        <v>19</v>
      </c>
      <c r="Z830" s="118" t="s">
        <v>30</v>
      </c>
      <c r="AA830" s="289">
        <v>0.64102599999999998</v>
      </c>
      <c r="AB830" s="81" t="str">
        <f t="shared" si="142"/>
        <v>Gnd-f6p</v>
      </c>
    </row>
    <row r="831" spans="1:28" x14ac:dyDescent="0.3">
      <c r="A831" s="15" t="s">
        <v>58</v>
      </c>
      <c r="B831" s="265" t="s">
        <v>127</v>
      </c>
      <c r="C831" s="47">
        <v>-0.299652817910944</v>
      </c>
      <c r="D831" s="47">
        <v>-0.34017376506608799</v>
      </c>
      <c r="E831" s="47">
        <v>-0.49819364214988499</v>
      </c>
      <c r="F831" s="47">
        <v>3.4247882557490998E-2</v>
      </c>
      <c r="G831" s="47">
        <v>0</v>
      </c>
      <c r="H831" s="287">
        <f t="shared" si="132"/>
        <v>0</v>
      </c>
      <c r="I831" s="4" t="b">
        <f t="shared" si="133"/>
        <v>0</v>
      </c>
      <c r="J831" s="4" t="b">
        <f t="shared" si="134"/>
        <v>0</v>
      </c>
      <c r="K831" s="26">
        <f t="shared" si="135"/>
        <v>0</v>
      </c>
      <c r="L831" s="4">
        <f t="shared" si="136"/>
        <v>0</v>
      </c>
      <c r="M831" s="26" t="str">
        <f t="shared" si="137"/>
        <v/>
      </c>
      <c r="N831" s="288">
        <v>0</v>
      </c>
      <c r="O831" s="4">
        <v>0</v>
      </c>
      <c r="P831" s="75">
        <f t="shared" si="138"/>
        <v>1</v>
      </c>
      <c r="Q831" s="75">
        <f t="shared" si="139"/>
        <v>1</v>
      </c>
      <c r="R831" s="75">
        <f t="shared" si="140"/>
        <v>0</v>
      </c>
      <c r="S831" s="4">
        <v>-1</v>
      </c>
      <c r="T831" s="4">
        <v>0</v>
      </c>
      <c r="U831" s="4">
        <f t="shared" si="141"/>
        <v>0</v>
      </c>
      <c r="V831" s="4">
        <v>0</v>
      </c>
      <c r="W831" s="49">
        <v>0</v>
      </c>
      <c r="X831" s="4">
        <v>3</v>
      </c>
      <c r="Y831" s="118" t="s">
        <v>19</v>
      </c>
      <c r="Z831" s="118" t="s">
        <v>30</v>
      </c>
      <c r="AA831" s="289">
        <v>0.53191500000000003</v>
      </c>
      <c r="AB831" s="81" t="str">
        <f t="shared" si="142"/>
        <v>Gnd-fbp</v>
      </c>
    </row>
    <row r="832" spans="1:28" x14ac:dyDescent="0.3">
      <c r="A832" s="15" t="s">
        <v>58</v>
      </c>
      <c r="B832" s="265" t="s">
        <v>267</v>
      </c>
      <c r="C832" s="47">
        <v>3.5404038802947499E-2</v>
      </c>
      <c r="D832" s="47">
        <v>8.4354710143626596E-2</v>
      </c>
      <c r="E832" s="47">
        <v>-1.77921931728133E-3</v>
      </c>
      <c r="F832" s="47">
        <v>0.139274069840224</v>
      </c>
      <c r="G832" s="47">
        <v>0</v>
      </c>
      <c r="H832" s="287">
        <f t="shared" si="132"/>
        <v>0</v>
      </c>
      <c r="I832" s="4" t="b">
        <f t="shared" si="133"/>
        <v>0</v>
      </c>
      <c r="J832" s="4" t="b">
        <f t="shared" si="134"/>
        <v>0</v>
      </c>
      <c r="K832" s="26">
        <f t="shared" si="135"/>
        <v>0</v>
      </c>
      <c r="L832" s="4">
        <f t="shared" si="136"/>
        <v>0</v>
      </c>
      <c r="M832" s="26" t="str">
        <f t="shared" si="137"/>
        <v/>
      </c>
      <c r="N832" s="288">
        <v>0</v>
      </c>
      <c r="O832" s="4">
        <v>0</v>
      </c>
      <c r="P832" s="75">
        <f t="shared" si="138"/>
        <v>0</v>
      </c>
      <c r="Q832" s="75">
        <f t="shared" si="139"/>
        <v>0</v>
      </c>
      <c r="R832" s="75">
        <f t="shared" si="140"/>
        <v>0</v>
      </c>
      <c r="S832" s="4">
        <v>0</v>
      </c>
      <c r="T832" s="4">
        <v>0</v>
      </c>
      <c r="U832" s="4">
        <f t="shared" si="141"/>
        <v>0</v>
      </c>
      <c r="V832" s="4">
        <v>0</v>
      </c>
      <c r="W832" s="49">
        <v>0</v>
      </c>
      <c r="X832" s="4">
        <v>3</v>
      </c>
      <c r="Y832" s="118" t="s">
        <v>19</v>
      </c>
      <c r="Z832" s="118" t="s">
        <v>30</v>
      </c>
      <c r="AA832" s="289">
        <v>0.62436499999999995</v>
      </c>
      <c r="AB832" s="81" t="str">
        <f t="shared" si="142"/>
        <v>Gnd-g1p</v>
      </c>
    </row>
    <row r="833" spans="1:28" x14ac:dyDescent="0.3">
      <c r="A833" s="15" t="s">
        <v>58</v>
      </c>
      <c r="B833" s="265" t="s">
        <v>269</v>
      </c>
      <c r="C833" s="47">
        <v>0.15743638625883</v>
      </c>
      <c r="D833" s="47">
        <v>4.2133650574937197E-2</v>
      </c>
      <c r="E833" s="47">
        <v>-0.179705877660334</v>
      </c>
      <c r="F833" s="47">
        <v>0.44752057522372701</v>
      </c>
      <c r="G833" s="47">
        <v>0</v>
      </c>
      <c r="H833" s="287">
        <f t="shared" si="132"/>
        <v>0</v>
      </c>
      <c r="I833" s="4" t="b">
        <f t="shared" si="133"/>
        <v>0</v>
      </c>
      <c r="J833" s="4" t="b">
        <f t="shared" si="134"/>
        <v>0</v>
      </c>
      <c r="K833" s="26">
        <f t="shared" si="135"/>
        <v>0</v>
      </c>
      <c r="L833" s="4">
        <f t="shared" si="136"/>
        <v>0</v>
      </c>
      <c r="M833" s="26" t="str">
        <f t="shared" si="137"/>
        <v/>
      </c>
      <c r="N833" s="288">
        <v>0</v>
      </c>
      <c r="O833" s="4">
        <v>0</v>
      </c>
      <c r="P833" s="75">
        <f t="shared" si="138"/>
        <v>0</v>
      </c>
      <c r="Q833" s="75">
        <f t="shared" si="139"/>
        <v>0</v>
      </c>
      <c r="R833" s="75">
        <f t="shared" si="140"/>
        <v>0</v>
      </c>
      <c r="S833" s="4">
        <v>0</v>
      </c>
      <c r="T833" s="4">
        <v>0</v>
      </c>
      <c r="U833" s="4">
        <f t="shared" si="141"/>
        <v>0</v>
      </c>
      <c r="V833" s="4">
        <v>0</v>
      </c>
      <c r="W833" s="49">
        <v>0</v>
      </c>
      <c r="X833" s="4">
        <v>3</v>
      </c>
      <c r="Y833" s="118" t="s">
        <v>19</v>
      </c>
      <c r="Z833" s="118" t="s">
        <v>30</v>
      </c>
      <c r="AA833" s="289">
        <v>0.61616199999999999</v>
      </c>
      <c r="AB833" s="81" t="str">
        <f t="shared" si="142"/>
        <v>Gnd-gal1p</v>
      </c>
    </row>
    <row r="834" spans="1:28" x14ac:dyDescent="0.3">
      <c r="A834" s="15" t="s">
        <v>58</v>
      </c>
      <c r="B834" s="265" t="s">
        <v>225</v>
      </c>
      <c r="C834" s="47">
        <v>-0.121533543666315</v>
      </c>
      <c r="D834" s="47">
        <v>-2.73943350823166E-2</v>
      </c>
      <c r="E834" s="47">
        <v>-0.37717333905957301</v>
      </c>
      <c r="F834" s="47">
        <v>5.2496702746011897E-2</v>
      </c>
      <c r="G834" s="47">
        <v>0</v>
      </c>
      <c r="H834" s="287">
        <f t="shared" ref="H834:H897" si="143">ABS(G834)</f>
        <v>0</v>
      </c>
      <c r="I834" s="4" t="b">
        <f t="shared" ref="I834:I897" si="144">H834&gt;1.131</f>
        <v>0</v>
      </c>
      <c r="J834" s="4" t="b">
        <f t="shared" ref="J834:J897" si="145">H834&gt;(1.131/2)</f>
        <v>0</v>
      </c>
      <c r="K834" s="26">
        <f t="shared" ref="K834:K897" si="146">IF(AND(C834&lt;0,I834=TRUE),"inhibitor",IF(AND(C834&gt;0,I834=TRUE),"activator",))</f>
        <v>0</v>
      </c>
      <c r="L834" s="4">
        <f t="shared" ref="L834:L897" si="147">IF(AND(OR(K834="inhibitor",K834="activator"),H834&gt;2),"strong",)</f>
        <v>0</v>
      </c>
      <c r="M834" s="26" t="str">
        <f t="shared" ref="M834:M897" si="148">IF(AND(OR(K834="inhibitor",K834="activator"),AND(S834=0,T834=0,V834=0)),"novel",IF(OR(K834="inhibitor",K834="activator"),"known",""))</f>
        <v/>
      </c>
      <c r="N834" s="288">
        <v>0</v>
      </c>
      <c r="O834" s="4">
        <v>0</v>
      </c>
      <c r="P834" s="75">
        <f t="shared" ref="P834:P897" si="149">IF(OR(S834&lt;&gt;0,T834&lt;&gt;0,U834&lt;&gt;0),1,0)</f>
        <v>0</v>
      </c>
      <c r="Q834" s="75">
        <f t="shared" ref="Q834:Q897" si="150">IF(AND(S834&lt;&gt;0,T834=0),1,0)</f>
        <v>0</v>
      </c>
      <c r="R834" s="75">
        <f t="shared" ref="R834:R897" si="151">IF(AND(S834=0,T834&lt;&gt;0),1,0)</f>
        <v>0</v>
      </c>
      <c r="S834" s="4">
        <v>0</v>
      </c>
      <c r="T834" s="4">
        <v>0</v>
      </c>
      <c r="U834" s="4">
        <f t="shared" ref="U834:U897" si="152">IF(AND(S834&lt;&gt;0,T834&lt;&gt;0),1,0)</f>
        <v>0</v>
      </c>
      <c r="V834" s="4">
        <v>0</v>
      </c>
      <c r="W834" s="49">
        <v>0</v>
      </c>
      <c r="X834" s="4">
        <v>3</v>
      </c>
      <c r="Y834" s="118" t="s">
        <v>19</v>
      </c>
      <c r="Z834" s="118" t="s">
        <v>30</v>
      </c>
      <c r="AA834" s="289">
        <v>0.56097600000000003</v>
      </c>
      <c r="AB834" s="81" t="str">
        <f t="shared" si="142"/>
        <v>Gnd-glca-6p</v>
      </c>
    </row>
    <row r="835" spans="1:28" x14ac:dyDescent="0.3">
      <c r="A835" s="15" t="s">
        <v>58</v>
      </c>
      <c r="B835" s="265" t="s">
        <v>227</v>
      </c>
      <c r="C835" s="47">
        <v>-2.61801634514729E-2</v>
      </c>
      <c r="D835" s="47">
        <v>1.5403581912528899E-2</v>
      </c>
      <c r="E835" s="47">
        <v>-0.14161760146862201</v>
      </c>
      <c r="F835" s="47">
        <v>9.1416401164671396E-2</v>
      </c>
      <c r="G835" s="47">
        <v>0</v>
      </c>
      <c r="H835" s="287">
        <f t="shared" si="143"/>
        <v>0</v>
      </c>
      <c r="I835" s="4" t="b">
        <f t="shared" si="144"/>
        <v>0</v>
      </c>
      <c r="J835" s="4" t="b">
        <f t="shared" si="145"/>
        <v>0</v>
      </c>
      <c r="K835" s="26">
        <f t="shared" si="146"/>
        <v>0</v>
      </c>
      <c r="L835" s="4">
        <f t="shared" si="147"/>
        <v>0</v>
      </c>
      <c r="M835" s="26" t="str">
        <f t="shared" si="148"/>
        <v/>
      </c>
      <c r="N835" s="288">
        <v>0</v>
      </c>
      <c r="O835" s="4">
        <v>0</v>
      </c>
      <c r="P835" s="75">
        <f t="shared" si="149"/>
        <v>0</v>
      </c>
      <c r="Q835" s="75">
        <f t="shared" si="150"/>
        <v>0</v>
      </c>
      <c r="R835" s="75">
        <f t="shared" si="151"/>
        <v>0</v>
      </c>
      <c r="S835" s="4">
        <v>0</v>
      </c>
      <c r="T835" s="4">
        <v>0</v>
      </c>
      <c r="U835" s="4">
        <f t="shared" si="152"/>
        <v>0</v>
      </c>
      <c r="V835" s="4">
        <v>0</v>
      </c>
      <c r="W835" s="49">
        <v>0</v>
      </c>
      <c r="X835" s="4">
        <v>3</v>
      </c>
      <c r="Y835" s="118" t="s">
        <v>19</v>
      </c>
      <c r="Z835" s="118" t="s">
        <v>30</v>
      </c>
      <c r="AA835" s="289">
        <v>0.149228</v>
      </c>
      <c r="AB835" s="81" t="str">
        <f t="shared" ref="AB835:AB898" si="153">A835&amp;"-"&amp;B835</f>
        <v>Gnd-glcnac</v>
      </c>
    </row>
    <row r="836" spans="1:28" x14ac:dyDescent="0.3">
      <c r="A836" s="15" t="s">
        <v>58</v>
      </c>
      <c r="B836" s="265" t="s">
        <v>233</v>
      </c>
      <c r="C836" s="47">
        <v>-2.3324199081303201E-3</v>
      </c>
      <c r="D836" s="47">
        <v>-3.1157369941643202E-2</v>
      </c>
      <c r="E836" s="47">
        <v>-9.5323949194687396E-2</v>
      </c>
      <c r="F836" s="47">
        <v>0.15925327317488799</v>
      </c>
      <c r="G836" s="47">
        <v>0</v>
      </c>
      <c r="H836" s="287">
        <f t="shared" si="143"/>
        <v>0</v>
      </c>
      <c r="I836" s="4" t="b">
        <f t="shared" si="144"/>
        <v>0</v>
      </c>
      <c r="J836" s="4" t="b">
        <f t="shared" si="145"/>
        <v>0</v>
      </c>
      <c r="K836" s="26">
        <f t="shared" si="146"/>
        <v>0</v>
      </c>
      <c r="L836" s="4">
        <f t="shared" si="147"/>
        <v>0</v>
      </c>
      <c r="M836" s="26" t="str">
        <f t="shared" si="148"/>
        <v/>
      </c>
      <c r="N836" s="288">
        <v>0</v>
      </c>
      <c r="O836" s="4">
        <v>0</v>
      </c>
      <c r="P836" s="75">
        <f t="shared" si="149"/>
        <v>0</v>
      </c>
      <c r="Q836" s="75">
        <f t="shared" si="150"/>
        <v>0</v>
      </c>
      <c r="R836" s="75">
        <f t="shared" si="151"/>
        <v>0</v>
      </c>
      <c r="S836" s="4">
        <v>0</v>
      </c>
      <c r="T836" s="4">
        <v>0</v>
      </c>
      <c r="U836" s="4">
        <f t="shared" si="152"/>
        <v>0</v>
      </c>
      <c r="V836" s="4">
        <v>0</v>
      </c>
      <c r="W836" s="49">
        <v>0</v>
      </c>
      <c r="X836" s="4">
        <v>3</v>
      </c>
      <c r="Y836" s="118" t="s">
        <v>19</v>
      </c>
      <c r="Z836" s="118" t="s">
        <v>30</v>
      </c>
      <c r="AA836" s="289">
        <v>0.16959099999999999</v>
      </c>
      <c r="AB836" s="81" t="str">
        <f t="shared" si="153"/>
        <v>Gnd-gly</v>
      </c>
    </row>
    <row r="837" spans="1:28" x14ac:dyDescent="0.3">
      <c r="A837" s="15" t="s">
        <v>58</v>
      </c>
      <c r="B837" s="265" t="s">
        <v>275</v>
      </c>
      <c r="C837" s="47">
        <v>-0.14842823513384101</v>
      </c>
      <c r="D837" s="47">
        <v>-0.22039371367418301</v>
      </c>
      <c r="E837" s="47">
        <v>-0.36780498852995103</v>
      </c>
      <c r="F837" s="47">
        <v>0.21011786248404701</v>
      </c>
      <c r="G837" s="47">
        <v>0</v>
      </c>
      <c r="H837" s="287">
        <f t="shared" si="143"/>
        <v>0</v>
      </c>
      <c r="I837" s="4" t="b">
        <f t="shared" si="144"/>
        <v>0</v>
      </c>
      <c r="J837" s="4" t="b">
        <f t="shared" si="145"/>
        <v>0</v>
      </c>
      <c r="K837" s="26">
        <f t="shared" si="146"/>
        <v>0</v>
      </c>
      <c r="L837" s="4">
        <f t="shared" si="147"/>
        <v>0</v>
      </c>
      <c r="M837" s="26" t="str">
        <f t="shared" si="148"/>
        <v/>
      </c>
      <c r="N837" s="288">
        <v>0</v>
      </c>
      <c r="O837" s="4">
        <v>0</v>
      </c>
      <c r="P837" s="75">
        <f t="shared" si="149"/>
        <v>0</v>
      </c>
      <c r="Q837" s="75">
        <f t="shared" si="150"/>
        <v>0</v>
      </c>
      <c r="R837" s="75">
        <f t="shared" si="151"/>
        <v>0</v>
      </c>
      <c r="S837" s="4">
        <v>0</v>
      </c>
      <c r="T837" s="4">
        <v>0</v>
      </c>
      <c r="U837" s="4">
        <f t="shared" si="152"/>
        <v>0</v>
      </c>
      <c r="V837" s="4">
        <v>0</v>
      </c>
      <c r="W837" s="49">
        <v>0</v>
      </c>
      <c r="X837" s="4">
        <v>3</v>
      </c>
      <c r="Y837" s="118" t="s">
        <v>19</v>
      </c>
      <c r="Z837" s="118" t="s">
        <v>30</v>
      </c>
      <c r="AA837" s="289">
        <v>0.66666700000000001</v>
      </c>
      <c r="AB837" s="81" t="str">
        <f t="shared" si="153"/>
        <v>Gnd-glyc3p</v>
      </c>
    </row>
    <row r="838" spans="1:28" x14ac:dyDescent="0.3">
      <c r="A838" s="15" t="s">
        <v>58</v>
      </c>
      <c r="B838" s="265" t="s">
        <v>195</v>
      </c>
      <c r="C838" s="47">
        <v>5.5057050047580498E-2</v>
      </c>
      <c r="D838" s="47">
        <v>-0.12121793906959299</v>
      </c>
      <c r="E838" s="47">
        <v>-0.27409818630969002</v>
      </c>
      <c r="F838" s="47">
        <v>0.457075457190808</v>
      </c>
      <c r="G838" s="47">
        <v>0</v>
      </c>
      <c r="H838" s="287">
        <f t="shared" si="143"/>
        <v>0</v>
      </c>
      <c r="I838" s="4" t="b">
        <f t="shared" si="144"/>
        <v>0</v>
      </c>
      <c r="J838" s="4" t="b">
        <f t="shared" si="145"/>
        <v>0</v>
      </c>
      <c r="K838" s="26">
        <f t="shared" si="146"/>
        <v>0</v>
      </c>
      <c r="L838" s="4">
        <f t="shared" si="147"/>
        <v>0</v>
      </c>
      <c r="M838" s="26" t="str">
        <f t="shared" si="148"/>
        <v/>
      </c>
      <c r="N838" s="288">
        <v>0</v>
      </c>
      <c r="O838" s="4">
        <v>0</v>
      </c>
      <c r="P838" s="75">
        <f t="shared" si="149"/>
        <v>0</v>
      </c>
      <c r="Q838" s="75">
        <f t="shared" si="150"/>
        <v>0</v>
      </c>
      <c r="R838" s="75">
        <f t="shared" si="151"/>
        <v>0</v>
      </c>
      <c r="S838" s="4">
        <v>0</v>
      </c>
      <c r="T838" s="4">
        <v>0</v>
      </c>
      <c r="U838" s="4">
        <f t="shared" si="152"/>
        <v>0</v>
      </c>
      <c r="V838" s="4">
        <v>0</v>
      </c>
      <c r="W838" s="49">
        <v>0</v>
      </c>
      <c r="X838" s="4">
        <v>3</v>
      </c>
      <c r="Y838" s="118" t="s">
        <v>19</v>
      </c>
      <c r="Z838" s="118" t="s">
        <v>30</v>
      </c>
      <c r="AA838" s="289">
        <v>0.43382399999999999</v>
      </c>
      <c r="AB838" s="81" t="str">
        <f t="shared" si="153"/>
        <v>Gnd-gmp</v>
      </c>
    </row>
    <row r="839" spans="1:28" x14ac:dyDescent="0.3">
      <c r="A839" s="15" t="s">
        <v>58</v>
      </c>
      <c r="B839" s="265" t="s">
        <v>199</v>
      </c>
      <c r="C839" s="47">
        <v>-0.198433184265634</v>
      </c>
      <c r="D839" s="47">
        <v>-0.30066402141832399</v>
      </c>
      <c r="E839" s="47">
        <v>-0.37408509088769398</v>
      </c>
      <c r="F839" s="47">
        <v>5.6706346561851098E-2</v>
      </c>
      <c r="G839" s="47">
        <v>0</v>
      </c>
      <c r="H839" s="287">
        <f t="shared" si="143"/>
        <v>0</v>
      </c>
      <c r="I839" s="4" t="b">
        <f t="shared" si="144"/>
        <v>0</v>
      </c>
      <c r="J839" s="4" t="b">
        <f t="shared" si="145"/>
        <v>0</v>
      </c>
      <c r="K839" s="26">
        <f t="shared" si="146"/>
        <v>0</v>
      </c>
      <c r="L839" s="4">
        <f t="shared" si="147"/>
        <v>0</v>
      </c>
      <c r="M839" s="26" t="str">
        <f t="shared" si="148"/>
        <v/>
      </c>
      <c r="N839" s="288">
        <v>0</v>
      </c>
      <c r="O839" s="4">
        <v>0</v>
      </c>
      <c r="P839" s="75">
        <f t="shared" si="149"/>
        <v>0</v>
      </c>
      <c r="Q839" s="75">
        <f t="shared" si="150"/>
        <v>0</v>
      </c>
      <c r="R839" s="75">
        <f t="shared" si="151"/>
        <v>0</v>
      </c>
      <c r="S839" s="4">
        <v>0</v>
      </c>
      <c r="T839" s="4">
        <v>0</v>
      </c>
      <c r="U839" s="4">
        <f t="shared" si="152"/>
        <v>0</v>
      </c>
      <c r="V839" s="4">
        <v>0</v>
      </c>
      <c r="W839" s="49">
        <v>0</v>
      </c>
      <c r="X839" s="4">
        <v>3</v>
      </c>
      <c r="Y839" s="118" t="s">
        <v>19</v>
      </c>
      <c r="Z839" s="118" t="s">
        <v>30</v>
      </c>
      <c r="AA839" s="289">
        <v>0.472603</v>
      </c>
      <c r="AB839" s="81" t="str">
        <f t="shared" si="153"/>
        <v>Gnd-gtp</v>
      </c>
    </row>
    <row r="840" spans="1:28" x14ac:dyDescent="0.3">
      <c r="A840" s="15" t="s">
        <v>58</v>
      </c>
      <c r="B840" s="265" t="s">
        <v>214</v>
      </c>
      <c r="C840" s="47">
        <v>0.28157385950091701</v>
      </c>
      <c r="D840" s="47">
        <v>2.9384505253807602E-2</v>
      </c>
      <c r="E840" s="47">
        <v>-0.11049906166344201</v>
      </c>
      <c r="F840" s="47">
        <v>0.445813624258596</v>
      </c>
      <c r="G840" s="47">
        <v>0</v>
      </c>
      <c r="H840" s="287">
        <f t="shared" si="143"/>
        <v>0</v>
      </c>
      <c r="I840" s="4" t="b">
        <f t="shared" si="144"/>
        <v>0</v>
      </c>
      <c r="J840" s="4" t="b">
        <f t="shared" si="145"/>
        <v>0</v>
      </c>
      <c r="K840" s="26">
        <f t="shared" si="146"/>
        <v>0</v>
      </c>
      <c r="L840" s="4">
        <f t="shared" si="147"/>
        <v>0</v>
      </c>
      <c r="M840" s="26" t="str">
        <f t="shared" si="148"/>
        <v/>
      </c>
      <c r="N840" s="288">
        <v>0</v>
      </c>
      <c r="O840" s="4">
        <v>0</v>
      </c>
      <c r="P840" s="75">
        <f t="shared" si="149"/>
        <v>0</v>
      </c>
      <c r="Q840" s="75">
        <f t="shared" si="150"/>
        <v>0</v>
      </c>
      <c r="R840" s="75">
        <f t="shared" si="151"/>
        <v>0</v>
      </c>
      <c r="S840" s="4">
        <v>0</v>
      </c>
      <c r="T840" s="4">
        <v>0</v>
      </c>
      <c r="U840" s="4">
        <f t="shared" si="152"/>
        <v>0</v>
      </c>
      <c r="V840" s="4">
        <v>0</v>
      </c>
      <c r="W840" s="49">
        <v>0</v>
      </c>
      <c r="X840" s="4">
        <v>3</v>
      </c>
      <c r="Y840" s="118" t="s">
        <v>19</v>
      </c>
      <c r="Z840" s="118" t="s">
        <v>30</v>
      </c>
      <c r="AA840" s="289">
        <v>0.44465300000000002</v>
      </c>
      <c r="AB840" s="81" t="str">
        <f t="shared" si="153"/>
        <v>Gnd-imp</v>
      </c>
    </row>
    <row r="841" spans="1:28" x14ac:dyDescent="0.3">
      <c r="A841" s="15" t="s">
        <v>58</v>
      </c>
      <c r="B841" s="265" t="s">
        <v>76</v>
      </c>
      <c r="C841" s="47">
        <v>-0.139285646370334</v>
      </c>
      <c r="D841" s="47">
        <v>-4.4941432214477802E-3</v>
      </c>
      <c r="E841" s="47">
        <v>-0.53347170557815504</v>
      </c>
      <c r="F841" s="47">
        <v>0.15910128405771901</v>
      </c>
      <c r="G841" s="47">
        <v>0</v>
      </c>
      <c r="H841" s="287">
        <f t="shared" si="143"/>
        <v>0</v>
      </c>
      <c r="I841" s="4" t="b">
        <f t="shared" si="144"/>
        <v>0</v>
      </c>
      <c r="J841" s="4" t="b">
        <f t="shared" si="145"/>
        <v>0</v>
      </c>
      <c r="K841" s="26">
        <f t="shared" si="146"/>
        <v>0</v>
      </c>
      <c r="L841" s="4">
        <f t="shared" si="147"/>
        <v>0</v>
      </c>
      <c r="M841" s="26" t="str">
        <f t="shared" si="148"/>
        <v/>
      </c>
      <c r="N841" s="288">
        <v>0</v>
      </c>
      <c r="O841" s="4">
        <v>0</v>
      </c>
      <c r="P841" s="75">
        <f t="shared" si="149"/>
        <v>0</v>
      </c>
      <c r="Q841" s="75">
        <f t="shared" si="150"/>
        <v>0</v>
      </c>
      <c r="R841" s="75">
        <f t="shared" si="151"/>
        <v>0</v>
      </c>
      <c r="S841" s="4">
        <v>0</v>
      </c>
      <c r="T841" s="4">
        <v>0</v>
      </c>
      <c r="U841" s="4">
        <f t="shared" si="152"/>
        <v>0</v>
      </c>
      <c r="V841" s="4">
        <v>0</v>
      </c>
      <c r="W841" s="49">
        <v>0</v>
      </c>
      <c r="X841" s="4">
        <v>3</v>
      </c>
      <c r="Y841" s="118" t="s">
        <v>19</v>
      </c>
      <c r="Z841" s="118" t="s">
        <v>30</v>
      </c>
      <c r="AA841" s="289">
        <v>0.25</v>
      </c>
      <c r="AB841" s="81" t="str">
        <f t="shared" si="153"/>
        <v>Gnd-mal</v>
      </c>
    </row>
    <row r="842" spans="1:28" x14ac:dyDescent="0.3">
      <c r="A842" s="15" t="s">
        <v>58</v>
      </c>
      <c r="B842" s="265" t="s">
        <v>237</v>
      </c>
      <c r="C842" s="47">
        <v>1.8906796907834901E-2</v>
      </c>
      <c r="D842" s="47">
        <v>-5.7849243776024697E-2</v>
      </c>
      <c r="E842" s="47">
        <v>-0.10075537951503701</v>
      </c>
      <c r="F842" s="47">
        <v>0.19605526951986399</v>
      </c>
      <c r="G842" s="47">
        <v>0</v>
      </c>
      <c r="H842" s="287">
        <f t="shared" si="143"/>
        <v>0</v>
      </c>
      <c r="I842" s="4" t="b">
        <f t="shared" si="144"/>
        <v>0</v>
      </c>
      <c r="J842" s="4" t="b">
        <f t="shared" si="145"/>
        <v>0</v>
      </c>
      <c r="K842" s="26">
        <f t="shared" si="146"/>
        <v>0</v>
      </c>
      <c r="L842" s="4">
        <f t="shared" si="147"/>
        <v>0</v>
      </c>
      <c r="M842" s="26" t="str">
        <f t="shared" si="148"/>
        <v/>
      </c>
      <c r="N842" s="288">
        <v>0</v>
      </c>
      <c r="O842" s="4">
        <v>0</v>
      </c>
      <c r="P842" s="75">
        <f t="shared" si="149"/>
        <v>0</v>
      </c>
      <c r="Q842" s="75">
        <f t="shared" si="150"/>
        <v>0</v>
      </c>
      <c r="R842" s="75">
        <f t="shared" si="151"/>
        <v>0</v>
      </c>
      <c r="S842" s="4">
        <v>0</v>
      </c>
      <c r="T842" s="4">
        <v>0</v>
      </c>
      <c r="U842" s="4">
        <f t="shared" si="152"/>
        <v>0</v>
      </c>
      <c r="V842" s="4">
        <v>0</v>
      </c>
      <c r="W842" s="49">
        <v>0</v>
      </c>
      <c r="X842" s="4">
        <v>3</v>
      </c>
      <c r="Y842" s="118" t="s">
        <v>19</v>
      </c>
      <c r="Z842" s="118" t="s">
        <v>30</v>
      </c>
      <c r="AA842" s="289">
        <v>0.25</v>
      </c>
      <c r="AB842" s="81" t="str">
        <f t="shared" si="153"/>
        <v>Gnd-met</v>
      </c>
    </row>
    <row r="843" spans="1:28" x14ac:dyDescent="0.3">
      <c r="A843" s="15" t="s">
        <v>58</v>
      </c>
      <c r="B843" s="265" t="s">
        <v>299</v>
      </c>
      <c r="C843" s="47">
        <v>-0.156242666014135</v>
      </c>
      <c r="D843" s="47">
        <v>-0.19102566341885199</v>
      </c>
      <c r="E843" s="47">
        <v>-0.26259379929304799</v>
      </c>
      <c r="F843" s="47">
        <v>2.0230983787585002E-2</v>
      </c>
      <c r="G843" s="47">
        <v>0</v>
      </c>
      <c r="H843" s="287">
        <f t="shared" si="143"/>
        <v>0</v>
      </c>
      <c r="I843" s="4" t="b">
        <f t="shared" si="144"/>
        <v>0</v>
      </c>
      <c r="J843" s="4" t="b">
        <f t="shared" si="145"/>
        <v>0</v>
      </c>
      <c r="K843" s="26">
        <f t="shared" si="146"/>
        <v>0</v>
      </c>
      <c r="L843" s="4">
        <f t="shared" si="147"/>
        <v>0</v>
      </c>
      <c r="M843" s="26" t="str">
        <f t="shared" si="148"/>
        <v/>
      </c>
      <c r="N843" s="288">
        <v>0</v>
      </c>
      <c r="O843" s="4">
        <v>0</v>
      </c>
      <c r="P843" s="75">
        <f t="shared" si="149"/>
        <v>0</v>
      </c>
      <c r="Q843" s="75">
        <f t="shared" si="150"/>
        <v>0</v>
      </c>
      <c r="R843" s="75">
        <f t="shared" si="151"/>
        <v>0</v>
      </c>
      <c r="S843" s="4">
        <v>0</v>
      </c>
      <c r="T843" s="4">
        <v>0</v>
      </c>
      <c r="U843" s="4">
        <f t="shared" si="152"/>
        <v>0</v>
      </c>
      <c r="V843" s="4">
        <v>0</v>
      </c>
      <c r="W843" s="49">
        <v>0</v>
      </c>
      <c r="X843" s="4">
        <v>3</v>
      </c>
      <c r="Y843" s="118" t="s">
        <v>19</v>
      </c>
      <c r="Z843" s="118" t="s">
        <v>30</v>
      </c>
      <c r="AA843" s="289">
        <v>0.311475</v>
      </c>
      <c r="AB843" s="81" t="str">
        <f t="shared" si="153"/>
        <v>Gnd-orni</v>
      </c>
    </row>
    <row r="844" spans="1:28" x14ac:dyDescent="0.3">
      <c r="A844" s="15" t="s">
        <v>58</v>
      </c>
      <c r="B844" s="265" t="s">
        <v>84</v>
      </c>
      <c r="C844" s="47">
        <v>-4.7767303779580501E-2</v>
      </c>
      <c r="D844" s="47">
        <v>-7.5466772261702494E-2</v>
      </c>
      <c r="E844" s="47">
        <v>-0.45685326870602599</v>
      </c>
      <c r="F844" s="47">
        <v>0.47969416826126299</v>
      </c>
      <c r="G844" s="47">
        <v>0</v>
      </c>
      <c r="H844" s="287">
        <f t="shared" si="143"/>
        <v>0</v>
      </c>
      <c r="I844" s="4" t="b">
        <f t="shared" si="144"/>
        <v>0</v>
      </c>
      <c r="J844" s="4" t="b">
        <f t="shared" si="145"/>
        <v>0</v>
      </c>
      <c r="K844" s="26">
        <f t="shared" si="146"/>
        <v>0</v>
      </c>
      <c r="L844" s="4">
        <f t="shared" si="147"/>
        <v>0</v>
      </c>
      <c r="M844" s="26" t="str">
        <f t="shared" si="148"/>
        <v/>
      </c>
      <c r="N844" s="288">
        <v>0</v>
      </c>
      <c r="O844" s="4">
        <v>0</v>
      </c>
      <c r="P844" s="75">
        <f t="shared" si="149"/>
        <v>0</v>
      </c>
      <c r="Q844" s="75">
        <f t="shared" si="150"/>
        <v>0</v>
      </c>
      <c r="R844" s="75">
        <f t="shared" si="151"/>
        <v>0</v>
      </c>
      <c r="S844" s="4">
        <v>0</v>
      </c>
      <c r="T844" s="4">
        <v>0</v>
      </c>
      <c r="U844" s="4">
        <f t="shared" si="152"/>
        <v>0</v>
      </c>
      <c r="V844" s="4">
        <v>0</v>
      </c>
      <c r="W844" s="49">
        <v>0</v>
      </c>
      <c r="X844" s="4">
        <v>3</v>
      </c>
      <c r="Y844" s="118" t="s">
        <v>19</v>
      </c>
      <c r="Z844" s="118" t="s">
        <v>30</v>
      </c>
      <c r="AA844" s="289">
        <v>0.222222</v>
      </c>
      <c r="AB844" s="81" t="str">
        <f t="shared" si="153"/>
        <v>Gnd-pep</v>
      </c>
    </row>
    <row r="845" spans="1:28" x14ac:dyDescent="0.3">
      <c r="A845" s="15" t="s">
        <v>58</v>
      </c>
      <c r="B845" s="265" t="s">
        <v>175</v>
      </c>
      <c r="C845" s="47">
        <v>-0.188421975893965</v>
      </c>
      <c r="D845" s="47">
        <v>-0.22233810608159199</v>
      </c>
      <c r="E845" s="47">
        <v>-0.54075507494702402</v>
      </c>
      <c r="F845" s="47">
        <v>0.19169137559014199</v>
      </c>
      <c r="G845" s="47">
        <v>0</v>
      </c>
      <c r="H845" s="287">
        <f t="shared" si="143"/>
        <v>0</v>
      </c>
      <c r="I845" s="4" t="b">
        <f t="shared" si="144"/>
        <v>0</v>
      </c>
      <c r="J845" s="4" t="b">
        <f t="shared" si="145"/>
        <v>0</v>
      </c>
      <c r="K845" s="26">
        <f t="shared" si="146"/>
        <v>0</v>
      </c>
      <c r="L845" s="4">
        <f t="shared" si="147"/>
        <v>0</v>
      </c>
      <c r="M845" s="26" t="str">
        <f t="shared" si="148"/>
        <v/>
      </c>
      <c r="N845" s="288">
        <v>0</v>
      </c>
      <c r="O845" s="4">
        <v>0</v>
      </c>
      <c r="P845" s="75">
        <f t="shared" si="149"/>
        <v>0</v>
      </c>
      <c r="Q845" s="75">
        <f t="shared" si="150"/>
        <v>0</v>
      </c>
      <c r="R845" s="75">
        <f t="shared" si="151"/>
        <v>0</v>
      </c>
      <c r="S845" s="4">
        <v>0</v>
      </c>
      <c r="T845" s="4">
        <v>0</v>
      </c>
      <c r="U845" s="4">
        <f t="shared" si="152"/>
        <v>0</v>
      </c>
      <c r="V845" s="4">
        <v>0</v>
      </c>
      <c r="W845" s="49">
        <v>0</v>
      </c>
      <c r="X845" s="4">
        <v>3</v>
      </c>
      <c r="Y845" s="118" t="s">
        <v>19</v>
      </c>
      <c r="Z845" s="118" t="s">
        <v>30</v>
      </c>
      <c r="AA845" s="289">
        <v>0.70454499999999998</v>
      </c>
      <c r="AB845" s="81" t="str">
        <f t="shared" si="153"/>
        <v>Gnd-r5p</v>
      </c>
    </row>
    <row r="846" spans="1:28" x14ac:dyDescent="0.3">
      <c r="A846" s="15" t="s">
        <v>58</v>
      </c>
      <c r="B846" s="265" t="s">
        <v>235</v>
      </c>
      <c r="C846" s="47">
        <v>-3.7490003940942498E-2</v>
      </c>
      <c r="D846" s="47">
        <v>-7.26313877047714E-2</v>
      </c>
      <c r="E846" s="47">
        <v>-8.4862562746617604E-2</v>
      </c>
      <c r="F846" s="47">
        <v>3.9260935648126397E-2</v>
      </c>
      <c r="G846" s="47">
        <v>0</v>
      </c>
      <c r="H846" s="287">
        <f t="shared" si="143"/>
        <v>0</v>
      </c>
      <c r="I846" s="4" t="b">
        <f t="shared" si="144"/>
        <v>0</v>
      </c>
      <c r="J846" s="4" t="b">
        <f t="shared" si="145"/>
        <v>0</v>
      </c>
      <c r="K846" s="26">
        <f t="shared" si="146"/>
        <v>0</v>
      </c>
      <c r="L846" s="4">
        <f t="shared" si="147"/>
        <v>0</v>
      </c>
      <c r="M846" s="26" t="str">
        <f t="shared" si="148"/>
        <v/>
      </c>
      <c r="N846" s="288">
        <v>0</v>
      </c>
      <c r="O846" s="4">
        <v>0</v>
      </c>
      <c r="P846" s="75">
        <f t="shared" si="149"/>
        <v>0</v>
      </c>
      <c r="Q846" s="75">
        <f t="shared" si="150"/>
        <v>0</v>
      </c>
      <c r="R846" s="75">
        <f t="shared" si="151"/>
        <v>0</v>
      </c>
      <c r="S846" s="4">
        <v>0</v>
      </c>
      <c r="T846" s="4">
        <v>0</v>
      </c>
      <c r="U846" s="4">
        <f t="shared" si="152"/>
        <v>0</v>
      </c>
      <c r="V846" s="4">
        <v>0</v>
      </c>
      <c r="W846" s="49">
        <v>0</v>
      </c>
      <c r="X846" s="4">
        <v>3</v>
      </c>
      <c r="Y846" s="118" t="s">
        <v>19</v>
      </c>
      <c r="Z846" s="118" t="s">
        <v>30</v>
      </c>
      <c r="AA846" s="289">
        <v>0.28655000000000003</v>
      </c>
      <c r="AB846" s="81" t="str">
        <f t="shared" si="153"/>
        <v>Gnd-ser</v>
      </c>
    </row>
    <row r="847" spans="1:28" x14ac:dyDescent="0.3">
      <c r="A847" s="15" t="s">
        <v>58</v>
      </c>
      <c r="B847" s="265" t="s">
        <v>212</v>
      </c>
      <c r="C847" s="47">
        <v>-0.25973654622964398</v>
      </c>
      <c r="D847" s="47">
        <v>-0.29077666345936698</v>
      </c>
      <c r="E847" s="47">
        <v>-0.425810120497019</v>
      </c>
      <c r="F847" s="47">
        <v>6.1594545917201197E-2</v>
      </c>
      <c r="G847" s="47">
        <v>0</v>
      </c>
      <c r="H847" s="287">
        <f t="shared" si="143"/>
        <v>0</v>
      </c>
      <c r="I847" s="4" t="b">
        <f t="shared" si="144"/>
        <v>0</v>
      </c>
      <c r="J847" s="4" t="b">
        <f t="shared" si="145"/>
        <v>0</v>
      </c>
      <c r="K847" s="26">
        <f t="shared" si="146"/>
        <v>0</v>
      </c>
      <c r="L847" s="4">
        <f t="shared" si="147"/>
        <v>0</v>
      </c>
      <c r="M847" s="26" t="str">
        <f t="shared" si="148"/>
        <v/>
      </c>
      <c r="N847" s="288">
        <v>0</v>
      </c>
      <c r="O847" s="4">
        <v>0</v>
      </c>
      <c r="P847" s="75">
        <f t="shared" si="149"/>
        <v>0</v>
      </c>
      <c r="Q847" s="75">
        <f t="shared" si="150"/>
        <v>0</v>
      </c>
      <c r="R847" s="75">
        <f t="shared" si="151"/>
        <v>0</v>
      </c>
      <c r="S847" s="4">
        <v>0</v>
      </c>
      <c r="T847" s="4">
        <v>0</v>
      </c>
      <c r="U847" s="4">
        <f t="shared" si="152"/>
        <v>0</v>
      </c>
      <c r="V847" s="4">
        <v>0</v>
      </c>
      <c r="W847" s="49">
        <v>0</v>
      </c>
      <c r="X847" s="4">
        <v>3</v>
      </c>
      <c r="Y847" s="118" t="s">
        <v>19</v>
      </c>
      <c r="Z847" s="118" t="s">
        <v>30</v>
      </c>
      <c r="AA847" s="289">
        <v>0.35761599999999999</v>
      </c>
      <c r="AB847" s="81" t="str">
        <f t="shared" si="153"/>
        <v>Gnd-utp</v>
      </c>
    </row>
    <row r="848" spans="1:28" x14ac:dyDescent="0.3">
      <c r="A848" s="15" t="s">
        <v>130</v>
      </c>
      <c r="B848" s="265" t="s">
        <v>250</v>
      </c>
      <c r="C848" s="47">
        <v>0.13788388021428399</v>
      </c>
      <c r="D848" s="47">
        <v>0.14400249596353901</v>
      </c>
      <c r="E848" s="47">
        <v>-2.2044536930594001E-2</v>
      </c>
      <c r="F848" s="47">
        <v>0.268148148330285</v>
      </c>
      <c r="G848" s="47">
        <v>0</v>
      </c>
      <c r="H848" s="287">
        <f t="shared" si="143"/>
        <v>0</v>
      </c>
      <c r="I848" s="4" t="b">
        <f t="shared" si="144"/>
        <v>0</v>
      </c>
      <c r="J848" s="4" t="b">
        <f t="shared" si="145"/>
        <v>0</v>
      </c>
      <c r="K848" s="26">
        <f t="shared" si="146"/>
        <v>0</v>
      </c>
      <c r="L848" s="4">
        <f t="shared" si="147"/>
        <v>0</v>
      </c>
      <c r="M848" s="26" t="str">
        <f t="shared" si="148"/>
        <v/>
      </c>
      <c r="N848" s="288">
        <v>0</v>
      </c>
      <c r="O848" s="4">
        <v>0</v>
      </c>
      <c r="P848" s="75">
        <f t="shared" si="149"/>
        <v>0</v>
      </c>
      <c r="Q848" s="75">
        <f t="shared" si="150"/>
        <v>0</v>
      </c>
      <c r="R848" s="75">
        <f t="shared" si="151"/>
        <v>0</v>
      </c>
      <c r="S848" s="4">
        <v>0</v>
      </c>
      <c r="T848" s="4">
        <v>0</v>
      </c>
      <c r="U848" s="4">
        <f t="shared" si="152"/>
        <v>0</v>
      </c>
      <c r="V848" s="4">
        <v>0</v>
      </c>
      <c r="W848" s="49">
        <v>0</v>
      </c>
      <c r="X848" s="4">
        <v>1</v>
      </c>
      <c r="Y848" s="118" t="s">
        <v>22</v>
      </c>
      <c r="Z848" s="118" t="s">
        <v>30</v>
      </c>
      <c r="AA848" s="289">
        <v>0.61764699999999995</v>
      </c>
      <c r="AB848" s="81" t="str">
        <f t="shared" si="153"/>
        <v>Icd-fad</v>
      </c>
    </row>
    <row r="849" spans="1:28" x14ac:dyDescent="0.3">
      <c r="A849" s="15" t="s">
        <v>130</v>
      </c>
      <c r="B849" s="265" t="s">
        <v>199</v>
      </c>
      <c r="C849" s="47">
        <v>7.6343482140050406E-2</v>
      </c>
      <c r="D849" s="47">
        <v>5.5764433791363199E-2</v>
      </c>
      <c r="E849" s="47">
        <v>-6.7406567399550907E-2</v>
      </c>
      <c r="F849" s="47">
        <v>0.18629094441637001</v>
      </c>
      <c r="G849" s="47">
        <v>0</v>
      </c>
      <c r="H849" s="287">
        <f t="shared" si="143"/>
        <v>0</v>
      </c>
      <c r="I849" s="4" t="b">
        <f t="shared" si="144"/>
        <v>0</v>
      </c>
      <c r="J849" s="4" t="b">
        <f t="shared" si="145"/>
        <v>0</v>
      </c>
      <c r="K849" s="26">
        <f t="shared" si="146"/>
        <v>0</v>
      </c>
      <c r="L849" s="4">
        <f t="shared" si="147"/>
        <v>0</v>
      </c>
      <c r="M849" s="26" t="str">
        <f t="shared" si="148"/>
        <v/>
      </c>
      <c r="N849" s="288">
        <v>0</v>
      </c>
      <c r="O849" s="4">
        <v>0</v>
      </c>
      <c r="P849" s="75">
        <f t="shared" si="149"/>
        <v>0</v>
      </c>
      <c r="Q849" s="75">
        <f t="shared" si="150"/>
        <v>0</v>
      </c>
      <c r="R849" s="75">
        <f t="shared" si="151"/>
        <v>0</v>
      </c>
      <c r="S849" s="4">
        <v>0</v>
      </c>
      <c r="T849" s="4">
        <v>0</v>
      </c>
      <c r="U849" s="4">
        <f t="shared" si="152"/>
        <v>0</v>
      </c>
      <c r="V849" s="4">
        <v>0</v>
      </c>
      <c r="W849" s="49">
        <v>0</v>
      </c>
      <c r="X849" s="4">
        <v>1</v>
      </c>
      <c r="Y849" s="118" t="s">
        <v>22</v>
      </c>
      <c r="Z849" s="118" t="s">
        <v>30</v>
      </c>
      <c r="AA849" s="289">
        <v>0.472603</v>
      </c>
      <c r="AB849" s="81" t="str">
        <f t="shared" si="153"/>
        <v>Icd-gtp</v>
      </c>
    </row>
    <row r="850" spans="1:28" x14ac:dyDescent="0.3">
      <c r="A850" s="15" t="s">
        <v>130</v>
      </c>
      <c r="B850" s="265" t="s">
        <v>291</v>
      </c>
      <c r="C850" s="47">
        <v>1.78052742675411E-2</v>
      </c>
      <c r="D850" s="47">
        <v>1.4741350366447799E-2</v>
      </c>
      <c r="E850" s="47">
        <v>-6.2746039698873199E-3</v>
      </c>
      <c r="F850" s="47">
        <v>4.1536875946300802E-2</v>
      </c>
      <c r="G850" s="47">
        <v>0</v>
      </c>
      <c r="H850" s="287">
        <f t="shared" si="143"/>
        <v>0</v>
      </c>
      <c r="I850" s="4" t="b">
        <f t="shared" si="144"/>
        <v>0</v>
      </c>
      <c r="J850" s="4" t="b">
        <f t="shared" si="145"/>
        <v>0</v>
      </c>
      <c r="K850" s="26">
        <f t="shared" si="146"/>
        <v>0</v>
      </c>
      <c r="L850" s="4">
        <f t="shared" si="147"/>
        <v>0</v>
      </c>
      <c r="M850" s="26" t="str">
        <f t="shared" si="148"/>
        <v/>
      </c>
      <c r="N850" s="288">
        <v>0</v>
      </c>
      <c r="O850" s="4">
        <v>0</v>
      </c>
      <c r="P850" s="75">
        <f t="shared" si="149"/>
        <v>0</v>
      </c>
      <c r="Q850" s="75">
        <f t="shared" si="150"/>
        <v>0</v>
      </c>
      <c r="R850" s="75">
        <f t="shared" si="151"/>
        <v>0</v>
      </c>
      <c r="S850" s="4">
        <v>0</v>
      </c>
      <c r="T850" s="4">
        <v>0</v>
      </c>
      <c r="U850" s="4">
        <f t="shared" si="152"/>
        <v>0</v>
      </c>
      <c r="V850" s="4">
        <v>0</v>
      </c>
      <c r="W850" s="49">
        <v>0</v>
      </c>
      <c r="X850" s="4">
        <v>1</v>
      </c>
      <c r="Y850" s="118" t="s">
        <v>22</v>
      </c>
      <c r="Z850" s="118" t="s">
        <v>30</v>
      </c>
      <c r="AA850" s="289">
        <v>0.25</v>
      </c>
      <c r="AB850" s="81" t="str">
        <f t="shared" si="153"/>
        <v>Icd-leu</v>
      </c>
    </row>
    <row r="851" spans="1:28" x14ac:dyDescent="0.3">
      <c r="A851" s="15" t="s">
        <v>130</v>
      </c>
      <c r="B851" s="265" t="s">
        <v>237</v>
      </c>
      <c r="C851" s="47">
        <v>7.1386278963185307E-2</v>
      </c>
      <c r="D851" s="47">
        <v>7.5272323517464101E-2</v>
      </c>
      <c r="E851" s="47">
        <v>-3.1417144849246702E-3</v>
      </c>
      <c r="F851" s="47">
        <v>0.13904825005233501</v>
      </c>
      <c r="G851" s="47">
        <v>0</v>
      </c>
      <c r="H851" s="287">
        <f t="shared" si="143"/>
        <v>0</v>
      </c>
      <c r="I851" s="4" t="b">
        <f t="shared" si="144"/>
        <v>0</v>
      </c>
      <c r="J851" s="4" t="b">
        <f t="shared" si="145"/>
        <v>0</v>
      </c>
      <c r="K851" s="26">
        <f t="shared" si="146"/>
        <v>0</v>
      </c>
      <c r="L851" s="4">
        <f t="shared" si="147"/>
        <v>0</v>
      </c>
      <c r="M851" s="26" t="str">
        <f t="shared" si="148"/>
        <v/>
      </c>
      <c r="N851" s="288">
        <v>0</v>
      </c>
      <c r="O851" s="4">
        <v>0</v>
      </c>
      <c r="P851" s="75">
        <f t="shared" si="149"/>
        <v>0</v>
      </c>
      <c r="Q851" s="75">
        <f t="shared" si="150"/>
        <v>0</v>
      </c>
      <c r="R851" s="75">
        <f t="shared" si="151"/>
        <v>0</v>
      </c>
      <c r="S851" s="4">
        <v>0</v>
      </c>
      <c r="T851" s="4">
        <v>0</v>
      </c>
      <c r="U851" s="4">
        <f t="shared" si="152"/>
        <v>0</v>
      </c>
      <c r="V851" s="4">
        <v>0</v>
      </c>
      <c r="W851" s="49">
        <v>0</v>
      </c>
      <c r="X851" s="4">
        <v>1</v>
      </c>
      <c r="Y851" s="118" t="s">
        <v>22</v>
      </c>
      <c r="Z851" s="118" t="s">
        <v>30</v>
      </c>
      <c r="AA851" s="289">
        <v>0.25</v>
      </c>
      <c r="AB851" s="81" t="str">
        <f t="shared" si="153"/>
        <v>Icd-met</v>
      </c>
    </row>
    <row r="852" spans="1:28" x14ac:dyDescent="0.3">
      <c r="A852" s="15" t="s">
        <v>130</v>
      </c>
      <c r="B852" s="265" t="s">
        <v>84</v>
      </c>
      <c r="C852" s="47">
        <v>3.2975201611515403E-2</v>
      </c>
      <c r="D852" s="47">
        <v>2.4995970139440101E-2</v>
      </c>
      <c r="E852" s="47">
        <v>-6.9834441350727097E-2</v>
      </c>
      <c r="F852" s="47">
        <v>0.14431897814393599</v>
      </c>
      <c r="G852" s="47">
        <v>0</v>
      </c>
      <c r="H852" s="287">
        <f t="shared" si="143"/>
        <v>0</v>
      </c>
      <c r="I852" s="4" t="b">
        <f t="shared" si="144"/>
        <v>0</v>
      </c>
      <c r="J852" s="4" t="b">
        <f t="shared" si="145"/>
        <v>0</v>
      </c>
      <c r="K852" s="26">
        <f t="shared" si="146"/>
        <v>0</v>
      </c>
      <c r="L852" s="4">
        <f t="shared" si="147"/>
        <v>0</v>
      </c>
      <c r="M852" s="26" t="str">
        <f t="shared" si="148"/>
        <v/>
      </c>
      <c r="N852" s="288">
        <v>0</v>
      </c>
      <c r="O852" s="4">
        <v>0</v>
      </c>
      <c r="P852" s="75">
        <f t="shared" si="149"/>
        <v>1</v>
      </c>
      <c r="Q852" s="75">
        <f t="shared" si="150"/>
        <v>0</v>
      </c>
      <c r="R852" s="75">
        <f t="shared" si="151"/>
        <v>0</v>
      </c>
      <c r="S852" s="4">
        <v>-1</v>
      </c>
      <c r="T852" s="4">
        <v>-1</v>
      </c>
      <c r="U852" s="4">
        <f t="shared" si="152"/>
        <v>1</v>
      </c>
      <c r="V852" s="4">
        <v>0</v>
      </c>
      <c r="W852" s="49">
        <v>0</v>
      </c>
      <c r="X852" s="4">
        <v>1</v>
      </c>
      <c r="Y852" s="118" t="s">
        <v>22</v>
      </c>
      <c r="Z852" s="118" t="s">
        <v>30</v>
      </c>
      <c r="AA852" s="289">
        <v>0.125</v>
      </c>
      <c r="AB852" s="81" t="str">
        <f t="shared" si="153"/>
        <v>Icd-pep</v>
      </c>
    </row>
    <row r="853" spans="1:28" x14ac:dyDescent="0.3">
      <c r="A853" s="15" t="s">
        <v>1</v>
      </c>
      <c r="B853" s="265" t="s">
        <v>259</v>
      </c>
      <c r="C853" s="47">
        <v>6.4643493520165393E-2</v>
      </c>
      <c r="D853" s="47">
        <v>0.102386021652073</v>
      </c>
      <c r="E853" s="47">
        <v>-9.3208152697178207E-2</v>
      </c>
      <c r="F853" s="47">
        <v>0.22713246637179901</v>
      </c>
      <c r="G853" s="47">
        <v>0</v>
      </c>
      <c r="H853" s="287">
        <f t="shared" si="143"/>
        <v>0</v>
      </c>
      <c r="I853" s="4" t="b">
        <f t="shared" si="144"/>
        <v>0</v>
      </c>
      <c r="J853" s="4" t="b">
        <f t="shared" si="145"/>
        <v>0</v>
      </c>
      <c r="K853" s="26">
        <f t="shared" si="146"/>
        <v>0</v>
      </c>
      <c r="L853" s="4">
        <f t="shared" si="147"/>
        <v>0</v>
      </c>
      <c r="M853" s="26" t="str">
        <f t="shared" si="148"/>
        <v/>
      </c>
      <c r="N853" s="288">
        <v>0</v>
      </c>
      <c r="O853" s="4">
        <v>0</v>
      </c>
      <c r="P853" s="75">
        <f t="shared" si="149"/>
        <v>0</v>
      </c>
      <c r="Q853" s="75">
        <f t="shared" si="150"/>
        <v>0</v>
      </c>
      <c r="R853" s="75">
        <f t="shared" si="151"/>
        <v>0</v>
      </c>
      <c r="S853" s="4">
        <v>0</v>
      </c>
      <c r="T853" s="4">
        <v>0</v>
      </c>
      <c r="U853" s="4">
        <f t="shared" si="152"/>
        <v>0</v>
      </c>
      <c r="V853" s="4">
        <v>0</v>
      </c>
      <c r="W853" s="49">
        <v>0</v>
      </c>
      <c r="X853" s="4">
        <v>2</v>
      </c>
      <c r="Y853" s="118" t="s">
        <v>20</v>
      </c>
      <c r="Z853" s="118" t="s">
        <v>30</v>
      </c>
      <c r="AA853" s="289">
        <v>0.1875</v>
      </c>
      <c r="AB853" s="81" t="str">
        <f t="shared" si="153"/>
        <v>MaeA-acon</v>
      </c>
    </row>
    <row r="854" spans="1:28" x14ac:dyDescent="0.3">
      <c r="A854" s="15" t="s">
        <v>1</v>
      </c>
      <c r="B854" s="265" t="s">
        <v>301</v>
      </c>
      <c r="C854" s="47">
        <v>-1.35743343990763E-3</v>
      </c>
      <c r="D854" s="47">
        <v>-1.53305213674824E-2</v>
      </c>
      <c r="E854" s="47">
        <v>-4.4829073733327299E-2</v>
      </c>
      <c r="F854" s="47">
        <v>4.0240915659700803E-2</v>
      </c>
      <c r="G854" s="47">
        <v>0</v>
      </c>
      <c r="H854" s="287">
        <f t="shared" si="143"/>
        <v>0</v>
      </c>
      <c r="I854" s="4" t="b">
        <f t="shared" si="144"/>
        <v>0</v>
      </c>
      <c r="J854" s="4" t="b">
        <f t="shared" si="145"/>
        <v>0</v>
      </c>
      <c r="K854" s="26">
        <f t="shared" si="146"/>
        <v>0</v>
      </c>
      <c r="L854" s="4">
        <f t="shared" si="147"/>
        <v>0</v>
      </c>
      <c r="M854" s="26" t="str">
        <f t="shared" si="148"/>
        <v/>
      </c>
      <c r="N854" s="288">
        <v>0</v>
      </c>
      <c r="O854" s="4">
        <v>0</v>
      </c>
      <c r="P854" s="75">
        <f t="shared" si="149"/>
        <v>0</v>
      </c>
      <c r="Q854" s="75">
        <f t="shared" si="150"/>
        <v>0</v>
      </c>
      <c r="R854" s="75">
        <f t="shared" si="151"/>
        <v>0</v>
      </c>
      <c r="S854" s="4">
        <v>0</v>
      </c>
      <c r="T854" s="4">
        <v>0</v>
      </c>
      <c r="U854" s="4">
        <f t="shared" si="152"/>
        <v>0</v>
      </c>
      <c r="V854" s="4">
        <v>0</v>
      </c>
      <c r="W854" s="49">
        <v>0</v>
      </c>
      <c r="X854" s="4">
        <v>2</v>
      </c>
      <c r="Y854" s="118" t="s">
        <v>20</v>
      </c>
      <c r="Z854" s="118" t="s">
        <v>30</v>
      </c>
      <c r="AA854" s="289">
        <v>0.235294</v>
      </c>
      <c r="AB854" s="81" t="str">
        <f t="shared" si="153"/>
        <v>MaeA-cystath</v>
      </c>
    </row>
    <row r="855" spans="1:28" x14ac:dyDescent="0.3">
      <c r="A855" s="15" t="s">
        <v>1</v>
      </c>
      <c r="B855" s="265" t="s">
        <v>157</v>
      </c>
      <c r="C855" s="47">
        <v>1.24303270570545E-2</v>
      </c>
      <c r="D855" s="47">
        <v>-0.129183107848268</v>
      </c>
      <c r="E855" s="47">
        <v>-0.42439049826650599</v>
      </c>
      <c r="F855" s="47">
        <v>0.48718041951543301</v>
      </c>
      <c r="G855" s="47">
        <v>0</v>
      </c>
      <c r="H855" s="287">
        <f t="shared" si="143"/>
        <v>0</v>
      </c>
      <c r="I855" s="4" t="b">
        <f t="shared" si="144"/>
        <v>0</v>
      </c>
      <c r="J855" s="4" t="b">
        <f t="shared" si="145"/>
        <v>0</v>
      </c>
      <c r="K855" s="26">
        <f t="shared" si="146"/>
        <v>0</v>
      </c>
      <c r="L855" s="4">
        <f t="shared" si="147"/>
        <v>0</v>
      </c>
      <c r="M855" s="26" t="str">
        <f t="shared" si="148"/>
        <v/>
      </c>
      <c r="N855" s="288">
        <v>0</v>
      </c>
      <c r="O855" s="4">
        <v>0</v>
      </c>
      <c r="P855" s="75">
        <f t="shared" si="149"/>
        <v>0</v>
      </c>
      <c r="Q855" s="75">
        <f t="shared" si="150"/>
        <v>0</v>
      </c>
      <c r="R855" s="75">
        <f t="shared" si="151"/>
        <v>0</v>
      </c>
      <c r="S855" s="4">
        <v>0</v>
      </c>
      <c r="T855" s="4">
        <v>0</v>
      </c>
      <c r="U855" s="4">
        <f t="shared" si="152"/>
        <v>0</v>
      </c>
      <c r="V855" s="4">
        <v>1</v>
      </c>
      <c r="W855" s="49">
        <v>0</v>
      </c>
      <c r="X855" s="4">
        <v>2</v>
      </c>
      <c r="Y855" s="118" t="s">
        <v>20</v>
      </c>
      <c r="Z855" s="118" t="s">
        <v>30</v>
      </c>
      <c r="AA855" s="289">
        <v>0.228407</v>
      </c>
      <c r="AB855" s="81" t="str">
        <f t="shared" si="153"/>
        <v>MaeA-g6p</v>
      </c>
    </row>
    <row r="856" spans="1:28" x14ac:dyDescent="0.3">
      <c r="A856" s="15" t="s">
        <v>1</v>
      </c>
      <c r="B856" s="265" t="s">
        <v>225</v>
      </c>
      <c r="C856" s="47">
        <v>1.23516396253209E-2</v>
      </c>
      <c r="D856" s="47">
        <v>-0.114758967221972</v>
      </c>
      <c r="E856" s="47">
        <v>-0.166333373515827</v>
      </c>
      <c r="F856" s="47">
        <v>0.170546553381588</v>
      </c>
      <c r="G856" s="47">
        <v>0</v>
      </c>
      <c r="H856" s="287">
        <f t="shared" si="143"/>
        <v>0</v>
      </c>
      <c r="I856" s="4" t="b">
        <f t="shared" si="144"/>
        <v>0</v>
      </c>
      <c r="J856" s="4" t="b">
        <f t="shared" si="145"/>
        <v>0</v>
      </c>
      <c r="K856" s="26">
        <f t="shared" si="146"/>
        <v>0</v>
      </c>
      <c r="L856" s="4">
        <f t="shared" si="147"/>
        <v>0</v>
      </c>
      <c r="M856" s="26" t="str">
        <f t="shared" si="148"/>
        <v/>
      </c>
      <c r="N856" s="288">
        <v>0</v>
      </c>
      <c r="O856" s="4">
        <v>0</v>
      </c>
      <c r="P856" s="75">
        <f t="shared" si="149"/>
        <v>0</v>
      </c>
      <c r="Q856" s="75">
        <f t="shared" si="150"/>
        <v>0</v>
      </c>
      <c r="R856" s="75">
        <f t="shared" si="151"/>
        <v>0</v>
      </c>
      <c r="S856" s="4">
        <v>0</v>
      </c>
      <c r="T856" s="4">
        <v>0</v>
      </c>
      <c r="U856" s="4">
        <f t="shared" si="152"/>
        <v>0</v>
      </c>
      <c r="V856" s="4">
        <v>0</v>
      </c>
      <c r="W856" s="49">
        <v>0</v>
      </c>
      <c r="X856" s="4">
        <v>2</v>
      </c>
      <c r="Y856" s="118" t="s">
        <v>20</v>
      </c>
      <c r="Z856" s="118" t="s">
        <v>30</v>
      </c>
      <c r="AA856" s="289">
        <v>0.226054</v>
      </c>
      <c r="AB856" s="81" t="str">
        <f t="shared" si="153"/>
        <v>MaeA-glca-6p</v>
      </c>
    </row>
    <row r="857" spans="1:28" x14ac:dyDescent="0.3">
      <c r="A857" s="15" t="s">
        <v>1</v>
      </c>
      <c r="B857" s="265" t="s">
        <v>195</v>
      </c>
      <c r="C857" s="47">
        <v>-6.2192885407012101E-2</v>
      </c>
      <c r="D857" s="47">
        <v>-0.342688766184923</v>
      </c>
      <c r="E857" s="47">
        <v>-0.40690307153766497</v>
      </c>
      <c r="F857" s="47">
        <v>0.34187124010840497</v>
      </c>
      <c r="G857" s="47">
        <v>0</v>
      </c>
      <c r="H857" s="287">
        <f t="shared" si="143"/>
        <v>0</v>
      </c>
      <c r="I857" s="4" t="b">
        <f t="shared" si="144"/>
        <v>0</v>
      </c>
      <c r="J857" s="4" t="b">
        <f t="shared" si="145"/>
        <v>0</v>
      </c>
      <c r="K857" s="26">
        <f t="shared" si="146"/>
        <v>0</v>
      </c>
      <c r="L857" s="4">
        <f t="shared" si="147"/>
        <v>0</v>
      </c>
      <c r="M857" s="26" t="str">
        <f t="shared" si="148"/>
        <v/>
      </c>
      <c r="N857" s="288">
        <v>0</v>
      </c>
      <c r="O857" s="4">
        <v>0</v>
      </c>
      <c r="P857" s="75">
        <f t="shared" si="149"/>
        <v>0</v>
      </c>
      <c r="Q857" s="75">
        <f t="shared" si="150"/>
        <v>0</v>
      </c>
      <c r="R857" s="75">
        <f t="shared" si="151"/>
        <v>0</v>
      </c>
      <c r="S857" s="4">
        <v>0</v>
      </c>
      <c r="T857" s="4">
        <v>0</v>
      </c>
      <c r="U857" s="4">
        <f t="shared" si="152"/>
        <v>0</v>
      </c>
      <c r="V857" s="4">
        <v>0</v>
      </c>
      <c r="W857" s="49">
        <v>0</v>
      </c>
      <c r="X857" s="4">
        <v>2</v>
      </c>
      <c r="Y857" s="118" t="s">
        <v>20</v>
      </c>
      <c r="Z857" s="118" t="s">
        <v>30</v>
      </c>
      <c r="AA857" s="289">
        <v>0.47117300000000001</v>
      </c>
      <c r="AB857" s="81" t="str">
        <f t="shared" si="153"/>
        <v>MaeA-gmp</v>
      </c>
    </row>
    <row r="858" spans="1:28" x14ac:dyDescent="0.3">
      <c r="A858" s="15" t="s">
        <v>1</v>
      </c>
      <c r="B858" s="265" t="s">
        <v>102</v>
      </c>
      <c r="C858" s="47">
        <v>3.1611099147415798E-2</v>
      </c>
      <c r="D858" s="47">
        <v>-1.9103858445496801E-2</v>
      </c>
      <c r="E858" s="47">
        <v>-8.6134233475143096E-2</v>
      </c>
      <c r="F858" s="47">
        <v>0.194592993403573</v>
      </c>
      <c r="G858" s="47">
        <v>0</v>
      </c>
      <c r="H858" s="287">
        <f t="shared" si="143"/>
        <v>0</v>
      </c>
      <c r="I858" s="4" t="b">
        <f t="shared" si="144"/>
        <v>0</v>
      </c>
      <c r="J858" s="4" t="b">
        <f t="shared" si="145"/>
        <v>0</v>
      </c>
      <c r="K858" s="26">
        <f t="shared" si="146"/>
        <v>0</v>
      </c>
      <c r="L858" s="4">
        <f t="shared" si="147"/>
        <v>0</v>
      </c>
      <c r="M858" s="26" t="str">
        <f t="shared" si="148"/>
        <v/>
      </c>
      <c r="N858" s="288">
        <v>0</v>
      </c>
      <c r="O858" s="4">
        <v>0</v>
      </c>
      <c r="P858" s="75">
        <f t="shared" si="149"/>
        <v>0</v>
      </c>
      <c r="Q858" s="75">
        <f t="shared" si="150"/>
        <v>0</v>
      </c>
      <c r="R858" s="75">
        <f t="shared" si="151"/>
        <v>0</v>
      </c>
      <c r="S858" s="4">
        <v>0</v>
      </c>
      <c r="T858" s="4">
        <v>0</v>
      </c>
      <c r="U858" s="4">
        <f t="shared" si="152"/>
        <v>0</v>
      </c>
      <c r="V858" s="4">
        <v>0</v>
      </c>
      <c r="W858" s="49">
        <v>0</v>
      </c>
      <c r="X858" s="4">
        <v>2</v>
      </c>
      <c r="Y858" s="118" t="s">
        <v>20</v>
      </c>
      <c r="Z858" s="118" t="s">
        <v>30</v>
      </c>
      <c r="AA858" s="289">
        <v>0.538462</v>
      </c>
      <c r="AB858" s="81" t="str">
        <f t="shared" si="153"/>
        <v>MaeA-icit</v>
      </c>
    </row>
    <row r="859" spans="1:28" x14ac:dyDescent="0.3">
      <c r="A859" s="15" t="s">
        <v>1</v>
      </c>
      <c r="B859" s="265" t="s">
        <v>229</v>
      </c>
      <c r="C859" s="47">
        <v>1.5370264111315301E-2</v>
      </c>
      <c r="D859" s="47">
        <v>1.5712476395643001E-2</v>
      </c>
      <c r="E859" s="47">
        <v>-0.149760008980801</v>
      </c>
      <c r="F859" s="47">
        <v>0.183605090830878</v>
      </c>
      <c r="G859" s="47">
        <v>0</v>
      </c>
      <c r="H859" s="287">
        <f t="shared" si="143"/>
        <v>0</v>
      </c>
      <c r="I859" s="4" t="b">
        <f t="shared" si="144"/>
        <v>0</v>
      </c>
      <c r="J859" s="4" t="b">
        <f t="shared" si="145"/>
        <v>0</v>
      </c>
      <c r="K859" s="26">
        <f t="shared" si="146"/>
        <v>0</v>
      </c>
      <c r="L859" s="4">
        <f t="shared" si="147"/>
        <v>0</v>
      </c>
      <c r="M859" s="26" t="str">
        <f t="shared" si="148"/>
        <v/>
      </c>
      <c r="N859" s="288">
        <v>0</v>
      </c>
      <c r="O859" s="4">
        <v>0</v>
      </c>
      <c r="P859" s="75">
        <f t="shared" si="149"/>
        <v>0</v>
      </c>
      <c r="Q859" s="75">
        <f t="shared" si="150"/>
        <v>0</v>
      </c>
      <c r="R859" s="75">
        <f t="shared" si="151"/>
        <v>0</v>
      </c>
      <c r="S859" s="4">
        <v>0</v>
      </c>
      <c r="T859" s="4">
        <v>0</v>
      </c>
      <c r="U859" s="4">
        <f t="shared" si="152"/>
        <v>0</v>
      </c>
      <c r="V859" s="4">
        <v>0</v>
      </c>
      <c r="W859" s="49">
        <v>0</v>
      </c>
      <c r="X859" s="4">
        <v>2</v>
      </c>
      <c r="Y859" s="118" t="s">
        <v>20</v>
      </c>
      <c r="Z859" s="118" t="s">
        <v>30</v>
      </c>
      <c r="AA859" s="289">
        <v>0.21546999999999999</v>
      </c>
      <c r="AB859" s="81" t="str">
        <f t="shared" si="153"/>
        <v>MaeA-panto</v>
      </c>
    </row>
    <row r="860" spans="1:28" x14ac:dyDescent="0.3">
      <c r="A860" s="15" t="s">
        <v>1</v>
      </c>
      <c r="B860" s="265" t="s">
        <v>210</v>
      </c>
      <c r="C860" s="47">
        <v>-0.23393702555321699</v>
      </c>
      <c r="D860" s="47">
        <v>0.49821911649055201</v>
      </c>
      <c r="E860" s="47">
        <v>-1.04197442055686</v>
      </c>
      <c r="F860" s="47">
        <v>0.53673637141144204</v>
      </c>
      <c r="G860" s="47">
        <v>0</v>
      </c>
      <c r="H860" s="287">
        <f t="shared" si="143"/>
        <v>0</v>
      </c>
      <c r="I860" s="4" t="b">
        <f t="shared" si="144"/>
        <v>0</v>
      </c>
      <c r="J860" s="4" t="b">
        <f t="shared" si="145"/>
        <v>0</v>
      </c>
      <c r="K860" s="26">
        <f t="shared" si="146"/>
        <v>0</v>
      </c>
      <c r="L860" s="4">
        <f t="shared" si="147"/>
        <v>0</v>
      </c>
      <c r="M860" s="26" t="str">
        <f t="shared" si="148"/>
        <v/>
      </c>
      <c r="N860" s="288">
        <v>0</v>
      </c>
      <c r="O860" s="4">
        <v>0</v>
      </c>
      <c r="P860" s="75">
        <f t="shared" si="149"/>
        <v>0</v>
      </c>
      <c r="Q860" s="75">
        <f t="shared" si="150"/>
        <v>0</v>
      </c>
      <c r="R860" s="75">
        <f t="shared" si="151"/>
        <v>0</v>
      </c>
      <c r="S860" s="4">
        <v>0</v>
      </c>
      <c r="T860" s="4">
        <v>0</v>
      </c>
      <c r="U860" s="4">
        <f t="shared" si="152"/>
        <v>0</v>
      </c>
      <c r="V860" s="4">
        <v>0</v>
      </c>
      <c r="W860" s="49">
        <v>0</v>
      </c>
      <c r="X860" s="4">
        <v>2</v>
      </c>
      <c r="Y860" s="118" t="s">
        <v>20</v>
      </c>
      <c r="Z860" s="118" t="s">
        <v>30</v>
      </c>
      <c r="AA860" s="289">
        <v>0.41491400000000001</v>
      </c>
      <c r="AB860" s="81" t="str">
        <f t="shared" si="153"/>
        <v>MaeA-udp</v>
      </c>
    </row>
    <row r="861" spans="1:28" x14ac:dyDescent="0.3">
      <c r="A861" s="15" t="s">
        <v>1</v>
      </c>
      <c r="B861" s="265" t="s">
        <v>163</v>
      </c>
      <c r="C861" s="47">
        <v>-2.3820381750118701E-2</v>
      </c>
      <c r="D861" s="47">
        <v>-6.2363741367217597E-2</v>
      </c>
      <c r="E861" s="47">
        <v>-0.116606801805756</v>
      </c>
      <c r="F861" s="47">
        <v>0.110773002484649</v>
      </c>
      <c r="G861" s="47">
        <v>0</v>
      </c>
      <c r="H861" s="287">
        <f t="shared" si="143"/>
        <v>0</v>
      </c>
      <c r="I861" s="4" t="b">
        <f t="shared" si="144"/>
        <v>0</v>
      </c>
      <c r="J861" s="4" t="b">
        <f t="shared" si="145"/>
        <v>0</v>
      </c>
      <c r="K861" s="26">
        <f t="shared" si="146"/>
        <v>0</v>
      </c>
      <c r="L861" s="4">
        <f t="shared" si="147"/>
        <v>0</v>
      </c>
      <c r="M861" s="26" t="str">
        <f t="shared" si="148"/>
        <v/>
      </c>
      <c r="N861" s="288">
        <v>0</v>
      </c>
      <c r="O861" s="4">
        <v>0</v>
      </c>
      <c r="P861" s="75">
        <f t="shared" si="149"/>
        <v>0</v>
      </c>
      <c r="Q861" s="75">
        <f t="shared" si="150"/>
        <v>0</v>
      </c>
      <c r="R861" s="75">
        <f t="shared" si="151"/>
        <v>0</v>
      </c>
      <c r="S861" s="4">
        <v>0</v>
      </c>
      <c r="T861" s="4">
        <v>0</v>
      </c>
      <c r="U861" s="4">
        <f t="shared" si="152"/>
        <v>0</v>
      </c>
      <c r="V861" s="4">
        <v>0</v>
      </c>
      <c r="W861" s="49">
        <v>0</v>
      </c>
      <c r="X861" s="4">
        <v>2</v>
      </c>
      <c r="Y861" s="118" t="s">
        <v>20</v>
      </c>
      <c r="Z861" s="118" t="s">
        <v>30</v>
      </c>
      <c r="AA861" s="289">
        <v>0.51943499999999998</v>
      </c>
      <c r="AB861" s="81" t="str">
        <f t="shared" si="153"/>
        <v>MaeA-udpg</v>
      </c>
    </row>
    <row r="862" spans="1:28" x14ac:dyDescent="0.3">
      <c r="A862" s="15" t="s">
        <v>134</v>
      </c>
      <c r="B862" s="265" t="s">
        <v>301</v>
      </c>
      <c r="C862" s="47">
        <v>6.2863651367445497E-2</v>
      </c>
      <c r="D862" s="47">
        <v>0.13859398901379799</v>
      </c>
      <c r="E862" s="47">
        <v>-2.2374631415875198E-3</v>
      </c>
      <c r="F862" s="47">
        <v>0.15381243224864299</v>
      </c>
      <c r="G862" s="47">
        <v>0</v>
      </c>
      <c r="H862" s="287">
        <f t="shared" si="143"/>
        <v>0</v>
      </c>
      <c r="I862" s="4" t="b">
        <f t="shared" si="144"/>
        <v>0</v>
      </c>
      <c r="J862" s="4" t="b">
        <f t="shared" si="145"/>
        <v>0</v>
      </c>
      <c r="K862" s="26">
        <f t="shared" si="146"/>
        <v>0</v>
      </c>
      <c r="L862" s="4">
        <f t="shared" si="147"/>
        <v>0</v>
      </c>
      <c r="M862" s="26" t="str">
        <f t="shared" si="148"/>
        <v/>
      </c>
      <c r="N862" s="288">
        <v>0</v>
      </c>
      <c r="O862" s="4">
        <v>0</v>
      </c>
      <c r="P862" s="75">
        <f t="shared" si="149"/>
        <v>0</v>
      </c>
      <c r="Q862" s="75">
        <f t="shared" si="150"/>
        <v>0</v>
      </c>
      <c r="R862" s="75">
        <f t="shared" si="151"/>
        <v>0</v>
      </c>
      <c r="S862" s="4">
        <v>0</v>
      </c>
      <c r="T862" s="4">
        <v>0</v>
      </c>
      <c r="U862" s="4">
        <f t="shared" si="152"/>
        <v>0</v>
      </c>
      <c r="V862" s="4">
        <v>0</v>
      </c>
      <c r="W862" s="49">
        <v>0</v>
      </c>
      <c r="X862" s="4">
        <v>1</v>
      </c>
      <c r="Y862" s="118" t="s">
        <v>29</v>
      </c>
      <c r="Z862" s="118" t="s">
        <v>30</v>
      </c>
      <c r="AA862" s="289">
        <v>0.235294</v>
      </c>
      <c r="AB862" s="81" t="str">
        <f t="shared" si="153"/>
        <v>MaeB-cystath</v>
      </c>
    </row>
    <row r="863" spans="1:28" x14ac:dyDescent="0.3">
      <c r="A863" s="15" t="s">
        <v>134</v>
      </c>
      <c r="B863" s="265" t="s">
        <v>262</v>
      </c>
      <c r="C863" s="47">
        <v>-0.19195230686363901</v>
      </c>
      <c r="D863" s="47">
        <v>-0.51347057397091</v>
      </c>
      <c r="E863" s="47">
        <v>-0.84467451565578699</v>
      </c>
      <c r="F863" s="47">
        <v>0.48274484838713999</v>
      </c>
      <c r="G863" s="47">
        <v>0</v>
      </c>
      <c r="H863" s="287">
        <f t="shared" si="143"/>
        <v>0</v>
      </c>
      <c r="I863" s="4" t="b">
        <f t="shared" si="144"/>
        <v>0</v>
      </c>
      <c r="J863" s="4" t="b">
        <f t="shared" si="145"/>
        <v>0</v>
      </c>
      <c r="K863" s="26">
        <f t="shared" si="146"/>
        <v>0</v>
      </c>
      <c r="L863" s="4">
        <f t="shared" si="147"/>
        <v>0</v>
      </c>
      <c r="M863" s="26" t="str">
        <f t="shared" si="148"/>
        <v/>
      </c>
      <c r="N863" s="288">
        <v>0</v>
      </c>
      <c r="O863" s="4">
        <v>0</v>
      </c>
      <c r="P863" s="75">
        <f t="shared" si="149"/>
        <v>0</v>
      </c>
      <c r="Q863" s="75">
        <f t="shared" si="150"/>
        <v>0</v>
      </c>
      <c r="R863" s="75">
        <f t="shared" si="151"/>
        <v>0</v>
      </c>
      <c r="S863" s="4">
        <v>0</v>
      </c>
      <c r="T863" s="4">
        <v>0</v>
      </c>
      <c r="U863" s="4">
        <f t="shared" si="152"/>
        <v>0</v>
      </c>
      <c r="V863" s="4">
        <v>0</v>
      </c>
      <c r="W863" s="49">
        <v>0</v>
      </c>
      <c r="X863" s="4">
        <v>1</v>
      </c>
      <c r="Y863" s="118" t="s">
        <v>29</v>
      </c>
      <c r="Z863" s="118" t="s">
        <v>30</v>
      </c>
      <c r="AA863" s="289">
        <v>0.28919899999999998</v>
      </c>
      <c r="AB863" s="81" t="str">
        <f t="shared" si="153"/>
        <v>MaeB-dtmp</v>
      </c>
    </row>
    <row r="864" spans="1:28" x14ac:dyDescent="0.3">
      <c r="A864" s="15" t="s">
        <v>134</v>
      </c>
      <c r="B864" s="265" t="s">
        <v>264</v>
      </c>
      <c r="C864" s="47">
        <v>-1.6557798768300401E-2</v>
      </c>
      <c r="D864" s="47">
        <v>1.0162159398949801E-2</v>
      </c>
      <c r="E864" s="47">
        <v>-3.8326333409466201E-2</v>
      </c>
      <c r="F864" s="47">
        <v>5.3519637168471502E-2</v>
      </c>
      <c r="G864" s="47">
        <v>0</v>
      </c>
      <c r="H864" s="287">
        <f t="shared" si="143"/>
        <v>0</v>
      </c>
      <c r="I864" s="4" t="b">
        <f t="shared" si="144"/>
        <v>0</v>
      </c>
      <c r="J864" s="4" t="b">
        <f t="shared" si="145"/>
        <v>0</v>
      </c>
      <c r="K864" s="26">
        <f t="shared" si="146"/>
        <v>0</v>
      </c>
      <c r="L864" s="4">
        <f t="shared" si="147"/>
        <v>0</v>
      </c>
      <c r="M864" s="26" t="str">
        <f t="shared" si="148"/>
        <v/>
      </c>
      <c r="N864" s="288">
        <v>0</v>
      </c>
      <c r="O864" s="4">
        <v>0</v>
      </c>
      <c r="P864" s="75">
        <f t="shared" si="149"/>
        <v>0</v>
      </c>
      <c r="Q864" s="75">
        <f t="shared" si="150"/>
        <v>0</v>
      </c>
      <c r="R864" s="75">
        <f t="shared" si="151"/>
        <v>0</v>
      </c>
      <c r="S864" s="4">
        <v>0</v>
      </c>
      <c r="T864" s="4">
        <v>0</v>
      </c>
      <c r="U864" s="4">
        <f t="shared" si="152"/>
        <v>0</v>
      </c>
      <c r="V864" s="4">
        <v>0</v>
      </c>
      <c r="W864" s="49">
        <v>0</v>
      </c>
      <c r="X864" s="4">
        <v>1</v>
      </c>
      <c r="Y864" s="118" t="s">
        <v>29</v>
      </c>
      <c r="Z864" s="118" t="s">
        <v>30</v>
      </c>
      <c r="AA864" s="289">
        <v>0.335505</v>
      </c>
      <c r="AB864" s="81" t="str">
        <f t="shared" si="153"/>
        <v>MaeB-dttp</v>
      </c>
    </row>
    <row r="865" spans="1:28" x14ac:dyDescent="0.3">
      <c r="A865" s="15" t="s">
        <v>134</v>
      </c>
      <c r="B865" s="265" t="s">
        <v>113</v>
      </c>
      <c r="C865" s="47">
        <v>0.14497651823615401</v>
      </c>
      <c r="D865" s="47">
        <v>0.36994261041694299</v>
      </c>
      <c r="E865" s="47">
        <v>-0.19177318627805501</v>
      </c>
      <c r="F865" s="47">
        <v>0.46939846460680901</v>
      </c>
      <c r="G865" s="47">
        <v>0</v>
      </c>
      <c r="H865" s="287">
        <f t="shared" si="143"/>
        <v>0</v>
      </c>
      <c r="I865" s="4" t="b">
        <f t="shared" si="144"/>
        <v>0</v>
      </c>
      <c r="J865" s="4" t="b">
        <f t="shared" si="145"/>
        <v>0</v>
      </c>
      <c r="K865" s="26">
        <f t="shared" si="146"/>
        <v>0</v>
      </c>
      <c r="L865" s="4">
        <f t="shared" si="147"/>
        <v>0</v>
      </c>
      <c r="M865" s="26" t="str">
        <f t="shared" si="148"/>
        <v/>
      </c>
      <c r="N865" s="288">
        <v>0</v>
      </c>
      <c r="O865" s="4">
        <v>0</v>
      </c>
      <c r="P865" s="75">
        <f t="shared" si="149"/>
        <v>0</v>
      </c>
      <c r="Q865" s="75">
        <f t="shared" si="150"/>
        <v>0</v>
      </c>
      <c r="R865" s="75">
        <f t="shared" si="151"/>
        <v>0</v>
      </c>
      <c r="S865" s="4">
        <v>0</v>
      </c>
      <c r="T865" s="4">
        <v>0</v>
      </c>
      <c r="U865" s="4">
        <f t="shared" si="152"/>
        <v>0</v>
      </c>
      <c r="V865" s="4">
        <v>0</v>
      </c>
      <c r="W865" s="49">
        <v>0</v>
      </c>
      <c r="X865" s="4">
        <v>1</v>
      </c>
      <c r="Y865" s="118" t="s">
        <v>29</v>
      </c>
      <c r="Z865" s="118" t="s">
        <v>30</v>
      </c>
      <c r="AA865" s="289">
        <v>0.13333300000000001</v>
      </c>
      <c r="AB865" s="81" t="str">
        <f t="shared" si="153"/>
        <v>MaeB-gap</v>
      </c>
    </row>
    <row r="866" spans="1:28" x14ac:dyDescent="0.3">
      <c r="A866" s="15" t="s">
        <v>134</v>
      </c>
      <c r="B866" s="265" t="s">
        <v>233</v>
      </c>
      <c r="C866" s="47">
        <v>0.13654845796426801</v>
      </c>
      <c r="D866" s="47">
        <v>-2.7393618880383799E-3</v>
      </c>
      <c r="E866" s="47">
        <v>-2.6557981406154101E-2</v>
      </c>
      <c r="F866" s="47">
        <v>0.32433188159330101</v>
      </c>
      <c r="G866" s="47">
        <v>0</v>
      </c>
      <c r="H866" s="287">
        <f t="shared" si="143"/>
        <v>0</v>
      </c>
      <c r="I866" s="4" t="b">
        <f t="shared" si="144"/>
        <v>0</v>
      </c>
      <c r="J866" s="4" t="b">
        <f t="shared" si="145"/>
        <v>0</v>
      </c>
      <c r="K866" s="26">
        <f t="shared" si="146"/>
        <v>0</v>
      </c>
      <c r="L866" s="4">
        <f t="shared" si="147"/>
        <v>0</v>
      </c>
      <c r="M866" s="26" t="str">
        <f t="shared" si="148"/>
        <v/>
      </c>
      <c r="N866" s="288">
        <v>0</v>
      </c>
      <c r="O866" s="4">
        <v>0</v>
      </c>
      <c r="P866" s="75">
        <f t="shared" si="149"/>
        <v>0</v>
      </c>
      <c r="Q866" s="75">
        <f t="shared" si="150"/>
        <v>0</v>
      </c>
      <c r="R866" s="75">
        <f t="shared" si="151"/>
        <v>0</v>
      </c>
      <c r="S866" s="4">
        <v>0</v>
      </c>
      <c r="T866" s="4">
        <v>0</v>
      </c>
      <c r="U866" s="4">
        <f t="shared" si="152"/>
        <v>0</v>
      </c>
      <c r="V866" s="4">
        <v>0</v>
      </c>
      <c r="W866" s="49">
        <v>0</v>
      </c>
      <c r="X866" s="4">
        <v>1</v>
      </c>
      <c r="Y866" s="118" t="s">
        <v>29</v>
      </c>
      <c r="Z866" s="118" t="s">
        <v>30</v>
      </c>
      <c r="AA866" s="289">
        <v>0.33333299999999999</v>
      </c>
      <c r="AB866" s="81" t="str">
        <f t="shared" si="153"/>
        <v>MaeB-gly</v>
      </c>
    </row>
    <row r="867" spans="1:28" x14ac:dyDescent="0.3">
      <c r="A867" s="15" t="s">
        <v>134</v>
      </c>
      <c r="B867" s="265" t="s">
        <v>275</v>
      </c>
      <c r="C867" s="47">
        <v>-1.46426288054051E-2</v>
      </c>
      <c r="D867" s="47">
        <v>0.13623851537373599</v>
      </c>
      <c r="E867" s="47">
        <v>-0.26310522711372097</v>
      </c>
      <c r="F867" s="47">
        <v>0.24189848713984</v>
      </c>
      <c r="G867" s="47">
        <v>0</v>
      </c>
      <c r="H867" s="287">
        <f t="shared" si="143"/>
        <v>0</v>
      </c>
      <c r="I867" s="4" t="b">
        <f t="shared" si="144"/>
        <v>0</v>
      </c>
      <c r="J867" s="4" t="b">
        <f t="shared" si="145"/>
        <v>0</v>
      </c>
      <c r="K867" s="26">
        <f t="shared" si="146"/>
        <v>0</v>
      </c>
      <c r="L867" s="4">
        <f t="shared" si="147"/>
        <v>0</v>
      </c>
      <c r="M867" s="26" t="str">
        <f t="shared" si="148"/>
        <v/>
      </c>
      <c r="N867" s="288">
        <v>0</v>
      </c>
      <c r="O867" s="4">
        <v>0</v>
      </c>
      <c r="P867" s="75">
        <f t="shared" si="149"/>
        <v>0</v>
      </c>
      <c r="Q867" s="75">
        <f t="shared" si="150"/>
        <v>0</v>
      </c>
      <c r="R867" s="75">
        <f t="shared" si="151"/>
        <v>0</v>
      </c>
      <c r="S867" s="4">
        <v>0</v>
      </c>
      <c r="T867" s="4">
        <v>0</v>
      </c>
      <c r="U867" s="4">
        <f t="shared" si="152"/>
        <v>0</v>
      </c>
      <c r="V867" s="4">
        <v>0</v>
      </c>
      <c r="W867" s="49">
        <v>0</v>
      </c>
      <c r="X867" s="4">
        <v>1</v>
      </c>
      <c r="Y867" s="118" t="s">
        <v>29</v>
      </c>
      <c r="Z867" s="118" t="s">
        <v>30</v>
      </c>
      <c r="AA867" s="289">
        <v>0.16190499999999999</v>
      </c>
      <c r="AB867" s="81" t="str">
        <f t="shared" si="153"/>
        <v>MaeB-glyc3p</v>
      </c>
    </row>
    <row r="868" spans="1:28" x14ac:dyDescent="0.3">
      <c r="A868" s="15" t="s">
        <v>134</v>
      </c>
      <c r="B868" s="265" t="s">
        <v>287</v>
      </c>
      <c r="C868" s="47">
        <v>0.16186231650282601</v>
      </c>
      <c r="D868" s="47">
        <v>-5.9130948548762503E-2</v>
      </c>
      <c r="E868" s="47">
        <v>-7.5408429586270698E-2</v>
      </c>
      <c r="F868" s="47">
        <v>0.42485375850657597</v>
      </c>
      <c r="G868" s="47">
        <v>0</v>
      </c>
      <c r="H868" s="287">
        <f t="shared" si="143"/>
        <v>0</v>
      </c>
      <c r="I868" s="4" t="b">
        <f t="shared" si="144"/>
        <v>0</v>
      </c>
      <c r="J868" s="4" t="b">
        <f t="shared" si="145"/>
        <v>0</v>
      </c>
      <c r="K868" s="26">
        <f t="shared" si="146"/>
        <v>0</v>
      </c>
      <c r="L868" s="4">
        <f t="shared" si="147"/>
        <v>0</v>
      </c>
      <c r="M868" s="26" t="str">
        <f t="shared" si="148"/>
        <v/>
      </c>
      <c r="N868" s="288">
        <v>0</v>
      </c>
      <c r="O868" s="4">
        <v>0</v>
      </c>
      <c r="P868" s="75">
        <f t="shared" si="149"/>
        <v>0</v>
      </c>
      <c r="Q868" s="75">
        <f t="shared" si="150"/>
        <v>0</v>
      </c>
      <c r="R868" s="75">
        <f t="shared" si="151"/>
        <v>0</v>
      </c>
      <c r="S868" s="4">
        <v>0</v>
      </c>
      <c r="T868" s="4">
        <v>0</v>
      </c>
      <c r="U868" s="4">
        <f t="shared" si="152"/>
        <v>0</v>
      </c>
      <c r="V868" s="4">
        <v>0</v>
      </c>
      <c r="W868" s="49">
        <v>0</v>
      </c>
      <c r="X868" s="4">
        <v>1</v>
      </c>
      <c r="Y868" s="118" t="s">
        <v>29</v>
      </c>
      <c r="Z868" s="118" t="s">
        <v>30</v>
      </c>
      <c r="AA868" s="289">
        <v>0.26666699999999999</v>
      </c>
      <c r="AB868" s="81" t="str">
        <f t="shared" si="153"/>
        <v>MaeB-his</v>
      </c>
    </row>
    <row r="869" spans="1:28" x14ac:dyDescent="0.3">
      <c r="A869" s="15" t="s">
        <v>134</v>
      </c>
      <c r="B869" s="265" t="s">
        <v>291</v>
      </c>
      <c r="C869" s="47">
        <v>5.4141056651500097E-2</v>
      </c>
      <c r="D869" s="47">
        <v>5.3988416574213403E-2</v>
      </c>
      <c r="E869" s="47">
        <v>-1.31257792843236E-2</v>
      </c>
      <c r="F869" s="47">
        <v>0.12166617299298201</v>
      </c>
      <c r="G869" s="47">
        <v>0</v>
      </c>
      <c r="H869" s="287">
        <f t="shared" si="143"/>
        <v>0</v>
      </c>
      <c r="I869" s="4" t="b">
        <f t="shared" si="144"/>
        <v>0</v>
      </c>
      <c r="J869" s="4" t="b">
        <f t="shared" si="145"/>
        <v>0</v>
      </c>
      <c r="K869" s="26">
        <f t="shared" si="146"/>
        <v>0</v>
      </c>
      <c r="L869" s="4">
        <f t="shared" si="147"/>
        <v>0</v>
      </c>
      <c r="M869" s="26" t="str">
        <f t="shared" si="148"/>
        <v/>
      </c>
      <c r="N869" s="288">
        <v>0</v>
      </c>
      <c r="O869" s="4">
        <v>0</v>
      </c>
      <c r="P869" s="75">
        <f t="shared" si="149"/>
        <v>0</v>
      </c>
      <c r="Q869" s="75">
        <f t="shared" si="150"/>
        <v>0</v>
      </c>
      <c r="R869" s="75">
        <f t="shared" si="151"/>
        <v>0</v>
      </c>
      <c r="S869" s="4">
        <v>0</v>
      </c>
      <c r="T869" s="4">
        <v>0</v>
      </c>
      <c r="U869" s="4">
        <f t="shared" si="152"/>
        <v>0</v>
      </c>
      <c r="V869" s="4">
        <v>0</v>
      </c>
      <c r="W869" s="49">
        <v>0</v>
      </c>
      <c r="X869" s="4">
        <v>1</v>
      </c>
      <c r="Y869" s="118" t="s">
        <v>29</v>
      </c>
      <c r="Z869" s="118" t="s">
        <v>30</v>
      </c>
      <c r="AA869" s="289">
        <v>0.33333299999999999</v>
      </c>
      <c r="AB869" s="81" t="str">
        <f t="shared" si="153"/>
        <v>MaeB-leu</v>
      </c>
    </row>
    <row r="870" spans="1:28" x14ac:dyDescent="0.3">
      <c r="A870" s="15" t="s">
        <v>134</v>
      </c>
      <c r="B870" s="265" t="s">
        <v>237</v>
      </c>
      <c r="C870" s="47">
        <v>-2.39194455031814E-2</v>
      </c>
      <c r="D870" s="47">
        <v>-5.0776452490023598E-2</v>
      </c>
      <c r="E870" s="47">
        <v>-0.108616848003961</v>
      </c>
      <c r="F870" s="47">
        <v>6.0679428493064999E-2</v>
      </c>
      <c r="G870" s="47">
        <v>0</v>
      </c>
      <c r="H870" s="287">
        <f t="shared" si="143"/>
        <v>0</v>
      </c>
      <c r="I870" s="4" t="b">
        <f t="shared" si="144"/>
        <v>0</v>
      </c>
      <c r="J870" s="4" t="b">
        <f t="shared" si="145"/>
        <v>0</v>
      </c>
      <c r="K870" s="26">
        <f t="shared" si="146"/>
        <v>0</v>
      </c>
      <c r="L870" s="4">
        <f t="shared" si="147"/>
        <v>0</v>
      </c>
      <c r="M870" s="26" t="str">
        <f t="shared" si="148"/>
        <v/>
      </c>
      <c r="N870" s="288">
        <v>0</v>
      </c>
      <c r="O870" s="4">
        <v>0</v>
      </c>
      <c r="P870" s="75">
        <f t="shared" si="149"/>
        <v>0</v>
      </c>
      <c r="Q870" s="75">
        <f t="shared" si="150"/>
        <v>0</v>
      </c>
      <c r="R870" s="75">
        <f t="shared" si="151"/>
        <v>0</v>
      </c>
      <c r="S870" s="4">
        <v>0</v>
      </c>
      <c r="T870" s="4">
        <v>0</v>
      </c>
      <c r="U870" s="4">
        <f t="shared" si="152"/>
        <v>0</v>
      </c>
      <c r="V870" s="4">
        <v>0</v>
      </c>
      <c r="W870" s="49">
        <v>0</v>
      </c>
      <c r="X870" s="4">
        <v>1</v>
      </c>
      <c r="Y870" s="118" t="s">
        <v>29</v>
      </c>
      <c r="Z870" s="118" t="s">
        <v>30</v>
      </c>
      <c r="AA870" s="289">
        <v>0.33333299999999999</v>
      </c>
      <c r="AB870" s="81" t="str">
        <f t="shared" si="153"/>
        <v>MaeB-met</v>
      </c>
    </row>
    <row r="871" spans="1:28" x14ac:dyDescent="0.3">
      <c r="A871" s="15" t="s">
        <v>134</v>
      </c>
      <c r="B871" s="265" t="s">
        <v>77</v>
      </c>
      <c r="C871" s="47">
        <v>2.25155016864289E-2</v>
      </c>
      <c r="D871" s="47">
        <v>1.8767170468395301E-2</v>
      </c>
      <c r="E871" s="47">
        <v>-0.20110940883517101</v>
      </c>
      <c r="F871" s="47">
        <v>0.26434914247208402</v>
      </c>
      <c r="G871" s="47">
        <v>0</v>
      </c>
      <c r="H871" s="287">
        <f t="shared" si="143"/>
        <v>0</v>
      </c>
      <c r="I871" s="4" t="b">
        <f t="shared" si="144"/>
        <v>0</v>
      </c>
      <c r="J871" s="4" t="b">
        <f t="shared" si="145"/>
        <v>0</v>
      </c>
      <c r="K871" s="26">
        <f t="shared" si="146"/>
        <v>0</v>
      </c>
      <c r="L871" s="4">
        <f t="shared" si="147"/>
        <v>0</v>
      </c>
      <c r="M871" s="26" t="str">
        <f t="shared" si="148"/>
        <v/>
      </c>
      <c r="N871" s="288">
        <v>0</v>
      </c>
      <c r="O871" s="4">
        <v>0</v>
      </c>
      <c r="P871" s="75">
        <f t="shared" si="149"/>
        <v>0</v>
      </c>
      <c r="Q871" s="75">
        <f t="shared" si="150"/>
        <v>0</v>
      </c>
      <c r="R871" s="75">
        <f t="shared" si="151"/>
        <v>0</v>
      </c>
      <c r="S871" s="4">
        <v>0</v>
      </c>
      <c r="T871" s="4">
        <v>0</v>
      </c>
      <c r="U871" s="4">
        <f t="shared" si="152"/>
        <v>0</v>
      </c>
      <c r="V871" s="4">
        <v>0</v>
      </c>
      <c r="W871" s="49">
        <v>0</v>
      </c>
      <c r="X871" s="4">
        <v>1</v>
      </c>
      <c r="Y871" s="118" t="s">
        <v>29</v>
      </c>
      <c r="Z871" s="118" t="s">
        <v>30</v>
      </c>
      <c r="AA871" s="289">
        <v>0.91938600000000004</v>
      </c>
      <c r="AB871" s="81" t="str">
        <f t="shared" si="153"/>
        <v>MaeB-nad+</v>
      </c>
    </row>
    <row r="872" spans="1:28" x14ac:dyDescent="0.3">
      <c r="A872" s="15" t="s">
        <v>134</v>
      </c>
      <c r="B872" s="265" t="s">
        <v>299</v>
      </c>
      <c r="C872" s="47">
        <v>-0.12510259047188399</v>
      </c>
      <c r="D872" s="47">
        <v>-9.1468280482369796E-2</v>
      </c>
      <c r="E872" s="47">
        <v>-0.241833707632508</v>
      </c>
      <c r="F872" s="47">
        <v>1.15321540099132E-2</v>
      </c>
      <c r="G872" s="47">
        <v>0</v>
      </c>
      <c r="H872" s="287">
        <f t="shared" si="143"/>
        <v>0</v>
      </c>
      <c r="I872" s="4" t="b">
        <f t="shared" si="144"/>
        <v>0</v>
      </c>
      <c r="J872" s="4" t="b">
        <f t="shared" si="145"/>
        <v>0</v>
      </c>
      <c r="K872" s="26">
        <f t="shared" si="146"/>
        <v>0</v>
      </c>
      <c r="L872" s="4">
        <f t="shared" si="147"/>
        <v>0</v>
      </c>
      <c r="M872" s="26" t="str">
        <f t="shared" si="148"/>
        <v/>
      </c>
      <c r="N872" s="288">
        <v>0</v>
      </c>
      <c r="O872" s="4">
        <v>0</v>
      </c>
      <c r="P872" s="75">
        <f t="shared" si="149"/>
        <v>0</v>
      </c>
      <c r="Q872" s="75">
        <f t="shared" si="150"/>
        <v>0</v>
      </c>
      <c r="R872" s="75">
        <f t="shared" si="151"/>
        <v>0</v>
      </c>
      <c r="S872" s="4">
        <v>0</v>
      </c>
      <c r="T872" s="4">
        <v>0</v>
      </c>
      <c r="U872" s="4">
        <f t="shared" si="152"/>
        <v>0</v>
      </c>
      <c r="V872" s="4">
        <v>0</v>
      </c>
      <c r="W872" s="49">
        <v>0</v>
      </c>
      <c r="X872" s="4">
        <v>1</v>
      </c>
      <c r="Y872" s="118" t="s">
        <v>29</v>
      </c>
      <c r="Z872" s="118" t="s">
        <v>30</v>
      </c>
      <c r="AA872" s="289">
        <v>0.33333299999999999</v>
      </c>
      <c r="AB872" s="81" t="str">
        <f t="shared" si="153"/>
        <v>MaeB-orni</v>
      </c>
    </row>
    <row r="873" spans="1:28" x14ac:dyDescent="0.3">
      <c r="A873" s="15" t="s">
        <v>134</v>
      </c>
      <c r="B873" s="265" t="s">
        <v>235</v>
      </c>
      <c r="C873" s="47">
        <v>2.7314018669591301E-2</v>
      </c>
      <c r="D873" s="47">
        <v>-3.7751991258259301E-2</v>
      </c>
      <c r="E873" s="47">
        <v>-8.3416284070412197E-2</v>
      </c>
      <c r="F873" s="47">
        <v>0.13934290994300699</v>
      </c>
      <c r="G873" s="47">
        <v>0</v>
      </c>
      <c r="H873" s="287">
        <f t="shared" si="143"/>
        <v>0</v>
      </c>
      <c r="I873" s="4" t="b">
        <f t="shared" si="144"/>
        <v>0</v>
      </c>
      <c r="J873" s="4" t="b">
        <f t="shared" si="145"/>
        <v>0</v>
      </c>
      <c r="K873" s="26">
        <f t="shared" si="146"/>
        <v>0</v>
      </c>
      <c r="L873" s="4">
        <f t="shared" si="147"/>
        <v>0</v>
      </c>
      <c r="M873" s="26" t="str">
        <f t="shared" si="148"/>
        <v/>
      </c>
      <c r="N873" s="288">
        <v>0</v>
      </c>
      <c r="O873" s="4">
        <v>0</v>
      </c>
      <c r="P873" s="75">
        <f t="shared" si="149"/>
        <v>0</v>
      </c>
      <c r="Q873" s="75">
        <f t="shared" si="150"/>
        <v>0</v>
      </c>
      <c r="R873" s="75">
        <f t="shared" si="151"/>
        <v>0</v>
      </c>
      <c r="S873" s="4">
        <v>0</v>
      </c>
      <c r="T873" s="4">
        <v>0</v>
      </c>
      <c r="U873" s="4">
        <f t="shared" si="152"/>
        <v>0</v>
      </c>
      <c r="V873" s="4">
        <v>0</v>
      </c>
      <c r="W873" s="49">
        <v>0</v>
      </c>
      <c r="X873" s="4">
        <v>1</v>
      </c>
      <c r="Y873" s="118" t="s">
        <v>29</v>
      </c>
      <c r="Z873" s="118" t="s">
        <v>30</v>
      </c>
      <c r="AA873" s="289">
        <v>0.4</v>
      </c>
      <c r="AB873" s="81" t="str">
        <f t="shared" si="153"/>
        <v>MaeB-ser</v>
      </c>
    </row>
    <row r="874" spans="1:28" x14ac:dyDescent="0.3">
      <c r="A874" s="15" t="s">
        <v>134</v>
      </c>
      <c r="B874" s="265" t="s">
        <v>208</v>
      </c>
      <c r="C874" s="47">
        <v>-0.20380199287506601</v>
      </c>
      <c r="D874" s="47">
        <v>-9.1961794351917703E-2</v>
      </c>
      <c r="E874" s="47">
        <v>-0.48839173094282901</v>
      </c>
      <c r="F874" s="47">
        <v>2.5465227619671502E-2</v>
      </c>
      <c r="G874" s="47">
        <v>0</v>
      </c>
      <c r="H874" s="287">
        <f t="shared" si="143"/>
        <v>0</v>
      </c>
      <c r="I874" s="4" t="b">
        <f t="shared" si="144"/>
        <v>0</v>
      </c>
      <c r="J874" s="4" t="b">
        <f t="shared" si="145"/>
        <v>0</v>
      </c>
      <c r="K874" s="26">
        <f t="shared" si="146"/>
        <v>0</v>
      </c>
      <c r="L874" s="4">
        <f t="shared" si="147"/>
        <v>0</v>
      </c>
      <c r="M874" s="26" t="str">
        <f t="shared" si="148"/>
        <v/>
      </c>
      <c r="N874" s="288">
        <v>0</v>
      </c>
      <c r="O874" s="4">
        <v>0</v>
      </c>
      <c r="P874" s="75">
        <f t="shared" si="149"/>
        <v>0</v>
      </c>
      <c r="Q874" s="75">
        <f t="shared" si="150"/>
        <v>0</v>
      </c>
      <c r="R874" s="75">
        <f t="shared" si="151"/>
        <v>0</v>
      </c>
      <c r="S874" s="4">
        <v>0</v>
      </c>
      <c r="T874" s="4">
        <v>0</v>
      </c>
      <c r="U874" s="4">
        <f t="shared" si="152"/>
        <v>0</v>
      </c>
      <c r="V874" s="4">
        <v>0</v>
      </c>
      <c r="W874" s="49">
        <v>0</v>
      </c>
      <c r="X874" s="4">
        <v>1</v>
      </c>
      <c r="Y874" s="118" t="s">
        <v>29</v>
      </c>
      <c r="Z874" s="118" t="s">
        <v>30</v>
      </c>
      <c r="AA874" s="289">
        <v>0.31205699999999997</v>
      </c>
      <c r="AB874" s="81" t="str">
        <f t="shared" si="153"/>
        <v>MaeB-ump</v>
      </c>
    </row>
    <row r="875" spans="1:28" x14ac:dyDescent="0.3">
      <c r="A875" s="15" t="s">
        <v>15</v>
      </c>
      <c r="B875" s="265" t="s">
        <v>65</v>
      </c>
      <c r="C875" s="47">
        <v>7.8253431445563904E-2</v>
      </c>
      <c r="D875" s="47">
        <v>0.11696942187882201</v>
      </c>
      <c r="E875" s="47">
        <v>-4.5281648092813202E-2</v>
      </c>
      <c r="F875" s="47">
        <v>0.24071901260075701</v>
      </c>
      <c r="G875" s="47">
        <v>0</v>
      </c>
      <c r="H875" s="287">
        <f t="shared" si="143"/>
        <v>0</v>
      </c>
      <c r="I875" s="4" t="b">
        <f t="shared" si="144"/>
        <v>0</v>
      </c>
      <c r="J875" s="4" t="b">
        <f t="shared" si="145"/>
        <v>0</v>
      </c>
      <c r="K875" s="26">
        <f t="shared" si="146"/>
        <v>0</v>
      </c>
      <c r="L875" s="4">
        <f t="shared" si="147"/>
        <v>0</v>
      </c>
      <c r="M875" s="26" t="str">
        <f t="shared" si="148"/>
        <v/>
      </c>
      <c r="N875" s="288">
        <v>0</v>
      </c>
      <c r="O875" s="4">
        <v>0</v>
      </c>
      <c r="P875" s="75">
        <f t="shared" si="149"/>
        <v>0</v>
      </c>
      <c r="Q875" s="75">
        <f t="shared" si="150"/>
        <v>0</v>
      </c>
      <c r="R875" s="75">
        <f t="shared" si="151"/>
        <v>0</v>
      </c>
      <c r="S875" s="4">
        <v>0</v>
      </c>
      <c r="T875" s="4">
        <v>0</v>
      </c>
      <c r="U875" s="4">
        <f t="shared" si="152"/>
        <v>0</v>
      </c>
      <c r="V875" s="4">
        <v>0</v>
      </c>
      <c r="W875" s="49">
        <v>0</v>
      </c>
      <c r="X875" s="4">
        <v>2</v>
      </c>
      <c r="Y875" s="118" t="s">
        <v>28</v>
      </c>
      <c r="Z875" s="118" t="s">
        <v>30</v>
      </c>
      <c r="AA875" s="289">
        <v>0.335312</v>
      </c>
      <c r="AB875" s="81" t="str">
        <f t="shared" si="153"/>
        <v>PckA-6pgc</v>
      </c>
    </row>
    <row r="876" spans="1:28" x14ac:dyDescent="0.3">
      <c r="A876" s="15" t="s">
        <v>15</v>
      </c>
      <c r="B876" s="265" t="s">
        <v>98</v>
      </c>
      <c r="C876" s="47">
        <v>8.3812414597135496E-2</v>
      </c>
      <c r="D876" s="47">
        <v>3.3780560037051099E-2</v>
      </c>
      <c r="E876" s="47">
        <v>-7.4776154391612407E-2</v>
      </c>
      <c r="F876" s="47">
        <v>0.247738583969875</v>
      </c>
      <c r="G876" s="47">
        <v>0</v>
      </c>
      <c r="H876" s="287">
        <f t="shared" si="143"/>
        <v>0</v>
      </c>
      <c r="I876" s="4" t="b">
        <f t="shared" si="144"/>
        <v>0</v>
      </c>
      <c r="J876" s="4" t="b">
        <f t="shared" si="145"/>
        <v>0</v>
      </c>
      <c r="K876" s="26">
        <f t="shared" si="146"/>
        <v>0</v>
      </c>
      <c r="L876" s="4">
        <f t="shared" si="147"/>
        <v>0</v>
      </c>
      <c r="M876" s="26" t="str">
        <f t="shared" si="148"/>
        <v/>
      </c>
      <c r="N876" s="288">
        <v>0</v>
      </c>
      <c r="O876" s="4">
        <v>0</v>
      </c>
      <c r="P876" s="75">
        <f t="shared" si="149"/>
        <v>1</v>
      </c>
      <c r="Q876" s="75">
        <f t="shared" si="150"/>
        <v>0</v>
      </c>
      <c r="R876" s="75">
        <f t="shared" si="151"/>
        <v>1</v>
      </c>
      <c r="S876" s="4">
        <v>0</v>
      </c>
      <c r="T876" s="4">
        <v>1</v>
      </c>
      <c r="U876" s="4">
        <f t="shared" si="152"/>
        <v>0</v>
      </c>
      <c r="V876" s="4">
        <v>0</v>
      </c>
      <c r="W876" s="49">
        <v>0</v>
      </c>
      <c r="X876" s="4">
        <v>2</v>
      </c>
      <c r="Y876" s="118" t="s">
        <v>28</v>
      </c>
      <c r="Z876" s="118" t="s">
        <v>30</v>
      </c>
      <c r="AA876" s="289">
        <v>0.54135299999999997</v>
      </c>
      <c r="AB876" s="81" t="str">
        <f t="shared" si="153"/>
        <v>PckA-accoa</v>
      </c>
    </row>
    <row r="877" spans="1:28" x14ac:dyDescent="0.3">
      <c r="A877" s="15" t="s">
        <v>15</v>
      </c>
      <c r="B877" s="265" t="s">
        <v>285</v>
      </c>
      <c r="C877" s="47">
        <v>-0.27712998908418102</v>
      </c>
      <c r="D877" s="47">
        <v>-0.23485402007884201</v>
      </c>
      <c r="E877" s="47">
        <v>-0.47582076593274297</v>
      </c>
      <c r="F877" s="47">
        <v>1.6275825736290699E-2</v>
      </c>
      <c r="G877" s="47">
        <v>0</v>
      </c>
      <c r="H877" s="287">
        <f t="shared" si="143"/>
        <v>0</v>
      </c>
      <c r="I877" s="4" t="b">
        <f t="shared" si="144"/>
        <v>0</v>
      </c>
      <c r="J877" s="4" t="b">
        <f t="shared" si="145"/>
        <v>0</v>
      </c>
      <c r="K877" s="26">
        <f t="shared" si="146"/>
        <v>0</v>
      </c>
      <c r="L877" s="4">
        <f t="shared" si="147"/>
        <v>0</v>
      </c>
      <c r="M877" s="26" t="str">
        <f t="shared" si="148"/>
        <v/>
      </c>
      <c r="N877" s="288">
        <v>0</v>
      </c>
      <c r="O877" s="4">
        <v>0</v>
      </c>
      <c r="P877" s="75">
        <f t="shared" si="149"/>
        <v>0</v>
      </c>
      <c r="Q877" s="75">
        <f t="shared" si="150"/>
        <v>0</v>
      </c>
      <c r="R877" s="75">
        <f t="shared" si="151"/>
        <v>0</v>
      </c>
      <c r="S877" s="4">
        <v>0</v>
      </c>
      <c r="T877" s="4">
        <v>0</v>
      </c>
      <c r="U877" s="4">
        <f t="shared" si="152"/>
        <v>0</v>
      </c>
      <c r="V877" s="4">
        <v>0</v>
      </c>
      <c r="W877" s="49">
        <v>0</v>
      </c>
      <c r="X877" s="4">
        <v>2</v>
      </c>
      <c r="Y877" s="118" t="s">
        <v>28</v>
      </c>
      <c r="Z877" s="118" t="s">
        <v>30</v>
      </c>
      <c r="AA877" s="289">
        <v>0.2</v>
      </c>
      <c r="AB877" s="81" t="str">
        <f t="shared" si="153"/>
        <v>PckA-asn</v>
      </c>
    </row>
    <row r="878" spans="1:28" x14ac:dyDescent="0.3">
      <c r="A878" s="15" t="s">
        <v>15</v>
      </c>
      <c r="B878" s="265" t="s">
        <v>239</v>
      </c>
      <c r="C878" s="47">
        <v>7.2996756637335403E-2</v>
      </c>
      <c r="D878" s="47">
        <v>0.17993457108822</v>
      </c>
      <c r="E878" s="47">
        <v>-0.11447857842534399</v>
      </c>
      <c r="F878" s="47">
        <v>0.36887064457945201</v>
      </c>
      <c r="G878" s="47">
        <v>0</v>
      </c>
      <c r="H878" s="287">
        <f t="shared" si="143"/>
        <v>0</v>
      </c>
      <c r="I878" s="4" t="b">
        <f t="shared" si="144"/>
        <v>0</v>
      </c>
      <c r="J878" s="4" t="b">
        <f t="shared" si="145"/>
        <v>0</v>
      </c>
      <c r="K878" s="26">
        <f t="shared" si="146"/>
        <v>0</v>
      </c>
      <c r="L878" s="4">
        <f t="shared" si="147"/>
        <v>0</v>
      </c>
      <c r="M878" s="26" t="str">
        <f t="shared" si="148"/>
        <v/>
      </c>
      <c r="N878" s="288">
        <v>0</v>
      </c>
      <c r="O878" s="4">
        <v>0</v>
      </c>
      <c r="P878" s="75">
        <f t="shared" si="149"/>
        <v>0</v>
      </c>
      <c r="Q878" s="75">
        <f t="shared" si="150"/>
        <v>0</v>
      </c>
      <c r="R878" s="75">
        <f t="shared" si="151"/>
        <v>0</v>
      </c>
      <c r="S878" s="4">
        <v>0</v>
      </c>
      <c r="T878" s="4">
        <v>0</v>
      </c>
      <c r="U878" s="4">
        <f t="shared" si="152"/>
        <v>0</v>
      </c>
      <c r="V878" s="4">
        <v>0</v>
      </c>
      <c r="W878" s="49">
        <v>0</v>
      </c>
      <c r="X878" s="4">
        <v>2</v>
      </c>
      <c r="Y878" s="118" t="s">
        <v>28</v>
      </c>
      <c r="Z878" s="118" t="s">
        <v>30</v>
      </c>
      <c r="AA878" s="289">
        <v>0.2</v>
      </c>
      <c r="AB878" s="81" t="str">
        <f t="shared" si="153"/>
        <v>PckA-asp</v>
      </c>
    </row>
    <row r="879" spans="1:28" x14ac:dyDescent="0.3">
      <c r="A879" s="15" t="s">
        <v>15</v>
      </c>
      <c r="B879" s="265" t="s">
        <v>216</v>
      </c>
      <c r="C879" s="47">
        <v>0.127576504127663</v>
      </c>
      <c r="D879" s="47">
        <v>0.214092484506272</v>
      </c>
      <c r="E879" s="47">
        <v>-5.5680279195727399E-2</v>
      </c>
      <c r="F879" s="47">
        <v>0.30332318503193401</v>
      </c>
      <c r="G879" s="47">
        <v>0</v>
      </c>
      <c r="H879" s="287">
        <f t="shared" si="143"/>
        <v>0</v>
      </c>
      <c r="I879" s="4" t="b">
        <f t="shared" si="144"/>
        <v>0</v>
      </c>
      <c r="J879" s="4" t="b">
        <f t="shared" si="145"/>
        <v>0</v>
      </c>
      <c r="K879" s="26">
        <f t="shared" si="146"/>
        <v>0</v>
      </c>
      <c r="L879" s="4">
        <f t="shared" si="147"/>
        <v>0</v>
      </c>
      <c r="M879" s="26" t="str">
        <f t="shared" si="148"/>
        <v/>
      </c>
      <c r="N879" s="288">
        <v>0</v>
      </c>
      <c r="O879" s="4">
        <v>0</v>
      </c>
      <c r="P879" s="75">
        <f t="shared" si="149"/>
        <v>0</v>
      </c>
      <c r="Q879" s="75">
        <f t="shared" si="150"/>
        <v>0</v>
      </c>
      <c r="R879" s="75">
        <f t="shared" si="151"/>
        <v>0</v>
      </c>
      <c r="S879" s="4">
        <v>0</v>
      </c>
      <c r="T879" s="4">
        <v>0</v>
      </c>
      <c r="U879" s="4">
        <f t="shared" si="152"/>
        <v>0</v>
      </c>
      <c r="V879" s="4">
        <v>0</v>
      </c>
      <c r="W879" s="49">
        <v>0</v>
      </c>
      <c r="X879" s="4">
        <v>2</v>
      </c>
      <c r="Y879" s="118" t="s">
        <v>28</v>
      </c>
      <c r="Z879" s="118" t="s">
        <v>30</v>
      </c>
      <c r="AA879" s="289">
        <v>0.78217800000000004</v>
      </c>
      <c r="AB879" s="81" t="str">
        <f t="shared" si="153"/>
        <v>PckA-camp</v>
      </c>
    </row>
    <row r="880" spans="1:28" x14ac:dyDescent="0.3">
      <c r="A880" s="15" t="s">
        <v>15</v>
      </c>
      <c r="B880" s="265" t="s">
        <v>204</v>
      </c>
      <c r="C880" s="47">
        <v>-0.118999510981023</v>
      </c>
      <c r="D880" s="47">
        <v>-0.27277362317313197</v>
      </c>
      <c r="E880" s="47">
        <v>-0.37027644196114501</v>
      </c>
      <c r="F880" s="47">
        <v>0.24015698999984</v>
      </c>
      <c r="G880" s="47">
        <v>0</v>
      </c>
      <c r="H880" s="287">
        <f t="shared" si="143"/>
        <v>0</v>
      </c>
      <c r="I880" s="4" t="b">
        <f t="shared" si="144"/>
        <v>0</v>
      </c>
      <c r="J880" s="4" t="b">
        <f t="shared" si="145"/>
        <v>0</v>
      </c>
      <c r="K880" s="26">
        <f t="shared" si="146"/>
        <v>0</v>
      </c>
      <c r="L880" s="4">
        <f t="shared" si="147"/>
        <v>0</v>
      </c>
      <c r="M880" s="26" t="str">
        <f t="shared" si="148"/>
        <v/>
      </c>
      <c r="N880" s="288">
        <v>0</v>
      </c>
      <c r="O880" s="4">
        <v>0</v>
      </c>
      <c r="P880" s="75">
        <f t="shared" si="149"/>
        <v>0</v>
      </c>
      <c r="Q880" s="75">
        <f t="shared" si="150"/>
        <v>0</v>
      </c>
      <c r="R880" s="75">
        <f t="shared" si="151"/>
        <v>0</v>
      </c>
      <c r="S880" s="4">
        <v>0</v>
      </c>
      <c r="T880" s="4">
        <v>0</v>
      </c>
      <c r="U880" s="4">
        <f t="shared" si="152"/>
        <v>0</v>
      </c>
      <c r="V880" s="4">
        <v>0</v>
      </c>
      <c r="W880" s="49">
        <v>0</v>
      </c>
      <c r="X880" s="4">
        <v>2</v>
      </c>
      <c r="Y880" s="118" t="s">
        <v>28</v>
      </c>
      <c r="Z880" s="118" t="s">
        <v>30</v>
      </c>
      <c r="AA880" s="289">
        <v>0.66163099999999997</v>
      </c>
      <c r="AB880" s="81" t="str">
        <f t="shared" si="153"/>
        <v>PckA-cdp</v>
      </c>
    </row>
    <row r="881" spans="1:28" x14ac:dyDescent="0.3">
      <c r="A881" s="15" t="s">
        <v>15</v>
      </c>
      <c r="B881" s="265" t="s">
        <v>218</v>
      </c>
      <c r="C881" s="47">
        <v>0.100271033937518</v>
      </c>
      <c r="D881" s="47">
        <v>6.3682588239361806E-2</v>
      </c>
      <c r="E881" s="47">
        <v>-1.1330738314967901E-2</v>
      </c>
      <c r="F881" s="47">
        <v>0.19431502173294199</v>
      </c>
      <c r="G881" s="47">
        <v>0</v>
      </c>
      <c r="H881" s="287">
        <f t="shared" si="143"/>
        <v>0</v>
      </c>
      <c r="I881" s="4" t="b">
        <f t="shared" si="144"/>
        <v>0</v>
      </c>
      <c r="J881" s="4" t="b">
        <f t="shared" si="145"/>
        <v>0</v>
      </c>
      <c r="K881" s="26">
        <f t="shared" si="146"/>
        <v>0</v>
      </c>
      <c r="L881" s="4">
        <f t="shared" si="147"/>
        <v>0</v>
      </c>
      <c r="M881" s="26" t="str">
        <f t="shared" si="148"/>
        <v/>
      </c>
      <c r="N881" s="288">
        <v>0</v>
      </c>
      <c r="O881" s="4">
        <v>0</v>
      </c>
      <c r="P881" s="75">
        <f t="shared" si="149"/>
        <v>0</v>
      </c>
      <c r="Q881" s="75">
        <f t="shared" si="150"/>
        <v>0</v>
      </c>
      <c r="R881" s="75">
        <f t="shared" si="151"/>
        <v>0</v>
      </c>
      <c r="S881" s="4">
        <v>0</v>
      </c>
      <c r="T881" s="4">
        <v>0</v>
      </c>
      <c r="U881" s="4">
        <f t="shared" si="152"/>
        <v>0</v>
      </c>
      <c r="V881" s="4">
        <v>0</v>
      </c>
      <c r="W881" s="49">
        <v>0</v>
      </c>
      <c r="X881" s="4">
        <v>2</v>
      </c>
      <c r="Y881" s="118" t="s">
        <v>28</v>
      </c>
      <c r="Z881" s="118" t="s">
        <v>30</v>
      </c>
      <c r="AA881" s="289">
        <v>0.69230800000000003</v>
      </c>
      <c r="AB881" s="81" t="str">
        <f t="shared" si="153"/>
        <v>PckA-cgmp</v>
      </c>
    </row>
    <row r="882" spans="1:28" x14ac:dyDescent="0.3">
      <c r="A882" s="15" t="s">
        <v>15</v>
      </c>
      <c r="B882" s="265" t="s">
        <v>182</v>
      </c>
      <c r="C882" s="47">
        <v>-8.5293903431534104E-2</v>
      </c>
      <c r="D882" s="47">
        <v>-8.7190816607848498E-2</v>
      </c>
      <c r="E882" s="47">
        <v>-0.60495990395334498</v>
      </c>
      <c r="F882" s="47">
        <v>0.43060970474150301</v>
      </c>
      <c r="G882" s="47">
        <v>0</v>
      </c>
      <c r="H882" s="287">
        <f t="shared" si="143"/>
        <v>0</v>
      </c>
      <c r="I882" s="4" t="b">
        <f t="shared" si="144"/>
        <v>0</v>
      </c>
      <c r="J882" s="4" t="b">
        <f t="shared" si="145"/>
        <v>0</v>
      </c>
      <c r="K882" s="26">
        <f t="shared" si="146"/>
        <v>0</v>
      </c>
      <c r="L882" s="4">
        <f t="shared" si="147"/>
        <v>0</v>
      </c>
      <c r="M882" s="26" t="str">
        <f t="shared" si="148"/>
        <v/>
      </c>
      <c r="N882" s="288">
        <v>0</v>
      </c>
      <c r="O882" s="4">
        <v>0</v>
      </c>
      <c r="P882" s="75">
        <f t="shared" si="149"/>
        <v>0</v>
      </c>
      <c r="Q882" s="75">
        <f t="shared" si="150"/>
        <v>0</v>
      </c>
      <c r="R882" s="75">
        <f t="shared" si="151"/>
        <v>0</v>
      </c>
      <c r="S882" s="4">
        <v>0</v>
      </c>
      <c r="T882" s="4">
        <v>0</v>
      </c>
      <c r="U882" s="4">
        <f t="shared" si="152"/>
        <v>0</v>
      </c>
      <c r="V882" s="4">
        <v>1</v>
      </c>
      <c r="W882" s="49">
        <v>0</v>
      </c>
      <c r="X882" s="4">
        <v>2</v>
      </c>
      <c r="Y882" s="118" t="s">
        <v>28</v>
      </c>
      <c r="Z882" s="118" t="s">
        <v>30</v>
      </c>
      <c r="AA882" s="289">
        <v>0.14285700000000001</v>
      </c>
      <c r="AB882" s="81" t="str">
        <f t="shared" si="153"/>
        <v>PckA-cit</v>
      </c>
    </row>
    <row r="883" spans="1:28" x14ac:dyDescent="0.3">
      <c r="A883" s="15" t="s">
        <v>15</v>
      </c>
      <c r="B883" s="265" t="s">
        <v>202</v>
      </c>
      <c r="C883" s="47">
        <v>-0.46793724668238901</v>
      </c>
      <c r="D883" s="47">
        <v>-0.17960514891343099</v>
      </c>
      <c r="E883" s="47">
        <v>-0.94819151204893004</v>
      </c>
      <c r="F883" s="47">
        <v>0.18245599855018299</v>
      </c>
      <c r="G883" s="47">
        <v>0</v>
      </c>
      <c r="H883" s="287">
        <f t="shared" si="143"/>
        <v>0</v>
      </c>
      <c r="I883" s="4" t="b">
        <f t="shared" si="144"/>
        <v>0</v>
      </c>
      <c r="J883" s="4" t="b">
        <f t="shared" si="145"/>
        <v>0</v>
      </c>
      <c r="K883" s="26">
        <f t="shared" si="146"/>
        <v>0</v>
      </c>
      <c r="L883" s="4">
        <f t="shared" si="147"/>
        <v>0</v>
      </c>
      <c r="M883" s="26" t="str">
        <f t="shared" si="148"/>
        <v/>
      </c>
      <c r="N883" s="288">
        <v>0</v>
      </c>
      <c r="O883" s="4">
        <v>0</v>
      </c>
      <c r="P883" s="75">
        <f t="shared" si="149"/>
        <v>0</v>
      </c>
      <c r="Q883" s="75">
        <f t="shared" si="150"/>
        <v>0</v>
      </c>
      <c r="R883" s="75">
        <f t="shared" si="151"/>
        <v>0</v>
      </c>
      <c r="S883" s="4">
        <v>0</v>
      </c>
      <c r="T883" s="4">
        <v>0</v>
      </c>
      <c r="U883" s="4">
        <f t="shared" si="152"/>
        <v>0</v>
      </c>
      <c r="V883" s="4">
        <v>0</v>
      </c>
      <c r="W883" s="49">
        <v>0</v>
      </c>
      <c r="X883" s="4">
        <v>2</v>
      </c>
      <c r="Y883" s="118" t="s">
        <v>28</v>
      </c>
      <c r="Z883" s="118" t="s">
        <v>30</v>
      </c>
      <c r="AA883" s="289">
        <v>0.53614499999999998</v>
      </c>
      <c r="AB883" s="81" t="str">
        <f t="shared" si="153"/>
        <v>PckA-cmp</v>
      </c>
    </row>
    <row r="884" spans="1:28" x14ac:dyDescent="0.3">
      <c r="A884" s="15" t="s">
        <v>15</v>
      </c>
      <c r="B884" s="265" t="s">
        <v>100</v>
      </c>
      <c r="C884" s="47">
        <v>-0.19668294562828401</v>
      </c>
      <c r="D884" s="47">
        <v>-0.118928142443783</v>
      </c>
      <c r="E884" s="47">
        <v>-0.77959190807318501</v>
      </c>
      <c r="F884" s="47">
        <v>0.38527288154986999</v>
      </c>
      <c r="G884" s="47">
        <v>0</v>
      </c>
      <c r="H884" s="287">
        <f t="shared" si="143"/>
        <v>0</v>
      </c>
      <c r="I884" s="4" t="b">
        <f t="shared" si="144"/>
        <v>0</v>
      </c>
      <c r="J884" s="4" t="b">
        <f t="shared" si="145"/>
        <v>0</v>
      </c>
      <c r="K884" s="26">
        <f t="shared" si="146"/>
        <v>0</v>
      </c>
      <c r="L884" s="4">
        <f t="shared" si="147"/>
        <v>0</v>
      </c>
      <c r="M884" s="26" t="str">
        <f t="shared" si="148"/>
        <v/>
      </c>
      <c r="N884" s="288">
        <v>0</v>
      </c>
      <c r="O884" s="4">
        <v>0</v>
      </c>
      <c r="P884" s="75">
        <f t="shared" si="149"/>
        <v>0</v>
      </c>
      <c r="Q884" s="75">
        <f t="shared" si="150"/>
        <v>0</v>
      </c>
      <c r="R884" s="75">
        <f t="shared" si="151"/>
        <v>0</v>
      </c>
      <c r="S884" s="4">
        <v>0</v>
      </c>
      <c r="T884" s="4">
        <v>0</v>
      </c>
      <c r="U884" s="4">
        <f t="shared" si="152"/>
        <v>0</v>
      </c>
      <c r="V884" s="4">
        <v>0</v>
      </c>
      <c r="W884" s="49">
        <v>0</v>
      </c>
      <c r="X884" s="4">
        <v>2</v>
      </c>
      <c r="Y884" s="118" t="s">
        <v>28</v>
      </c>
      <c r="Z884" s="118" t="s">
        <v>30</v>
      </c>
      <c r="AA884" s="289">
        <v>0.57370500000000002</v>
      </c>
      <c r="AB884" s="81" t="str">
        <f t="shared" si="153"/>
        <v>PckA-coa</v>
      </c>
    </row>
    <row r="885" spans="1:28" x14ac:dyDescent="0.3">
      <c r="A885" s="15" t="s">
        <v>15</v>
      </c>
      <c r="B885" s="265" t="s">
        <v>206</v>
      </c>
      <c r="C885" s="47">
        <v>0.21328577051134001</v>
      </c>
      <c r="D885" s="47">
        <v>0.423959808573108</v>
      </c>
      <c r="E885" s="47">
        <v>-0.14424721815397801</v>
      </c>
      <c r="F885" s="47">
        <v>0.53640436876410003</v>
      </c>
      <c r="G885" s="47">
        <v>0</v>
      </c>
      <c r="H885" s="287">
        <f t="shared" si="143"/>
        <v>0</v>
      </c>
      <c r="I885" s="4" t="b">
        <f t="shared" si="144"/>
        <v>0</v>
      </c>
      <c r="J885" s="4" t="b">
        <f t="shared" si="145"/>
        <v>0</v>
      </c>
      <c r="K885" s="26">
        <f t="shared" si="146"/>
        <v>0</v>
      </c>
      <c r="L885" s="4">
        <f t="shared" si="147"/>
        <v>0</v>
      </c>
      <c r="M885" s="26" t="str">
        <f t="shared" si="148"/>
        <v/>
      </c>
      <c r="N885" s="288">
        <v>0</v>
      </c>
      <c r="O885" s="4">
        <v>0</v>
      </c>
      <c r="P885" s="75">
        <f t="shared" si="149"/>
        <v>0</v>
      </c>
      <c r="Q885" s="75">
        <f t="shared" si="150"/>
        <v>0</v>
      </c>
      <c r="R885" s="75">
        <f t="shared" si="151"/>
        <v>0</v>
      </c>
      <c r="S885" s="4">
        <v>0</v>
      </c>
      <c r="T885" s="4">
        <v>0</v>
      </c>
      <c r="U885" s="4">
        <f t="shared" si="152"/>
        <v>0</v>
      </c>
      <c r="V885" s="4">
        <v>0</v>
      </c>
      <c r="W885" s="49">
        <v>0</v>
      </c>
      <c r="X885" s="4">
        <v>2</v>
      </c>
      <c r="Y885" s="118" t="s">
        <v>28</v>
      </c>
      <c r="Z885" s="118" t="s">
        <v>30</v>
      </c>
      <c r="AA885" s="289">
        <v>0.69811299999999998</v>
      </c>
      <c r="AB885" s="81" t="str">
        <f t="shared" si="153"/>
        <v>PckA-ctp</v>
      </c>
    </row>
    <row r="886" spans="1:28" x14ac:dyDescent="0.3">
      <c r="A886" s="15" t="s">
        <v>15</v>
      </c>
      <c r="B886" s="265" t="s">
        <v>301</v>
      </c>
      <c r="C886" s="47">
        <v>1.6103940474754899E-2</v>
      </c>
      <c r="D886" s="47">
        <v>3.6719214948063003E-2</v>
      </c>
      <c r="E886" s="47">
        <v>-3.33833699467335E-2</v>
      </c>
      <c r="F886" s="47">
        <v>6.2584958318190401E-2</v>
      </c>
      <c r="G886" s="47">
        <v>0</v>
      </c>
      <c r="H886" s="287">
        <f t="shared" si="143"/>
        <v>0</v>
      </c>
      <c r="I886" s="4" t="b">
        <f t="shared" si="144"/>
        <v>0</v>
      </c>
      <c r="J886" s="4" t="b">
        <f t="shared" si="145"/>
        <v>0</v>
      </c>
      <c r="K886" s="26">
        <f t="shared" si="146"/>
        <v>0</v>
      </c>
      <c r="L886" s="4">
        <f t="shared" si="147"/>
        <v>0</v>
      </c>
      <c r="M886" s="26" t="str">
        <f t="shared" si="148"/>
        <v/>
      </c>
      <c r="N886" s="288">
        <v>0</v>
      </c>
      <c r="O886" s="4">
        <v>0</v>
      </c>
      <c r="P886" s="75">
        <f t="shared" si="149"/>
        <v>0</v>
      </c>
      <c r="Q886" s="75">
        <f t="shared" si="150"/>
        <v>0</v>
      </c>
      <c r="R886" s="75">
        <f t="shared" si="151"/>
        <v>0</v>
      </c>
      <c r="S886" s="4">
        <v>0</v>
      </c>
      <c r="T886" s="4">
        <v>0</v>
      </c>
      <c r="U886" s="4">
        <f t="shared" si="152"/>
        <v>0</v>
      </c>
      <c r="V886" s="4">
        <v>0</v>
      </c>
      <c r="W886" s="49">
        <v>0</v>
      </c>
      <c r="X886" s="4">
        <v>2</v>
      </c>
      <c r="Y886" s="118" t="s">
        <v>28</v>
      </c>
      <c r="Z886" s="118" t="s">
        <v>30</v>
      </c>
      <c r="AA886" s="289">
        <v>0.13333300000000001</v>
      </c>
      <c r="AB886" s="81" t="str">
        <f t="shared" si="153"/>
        <v>PckA-cystath</v>
      </c>
    </row>
    <row r="887" spans="1:28" x14ac:dyDescent="0.3">
      <c r="A887" s="15" t="s">
        <v>15</v>
      </c>
      <c r="B887" s="265" t="s">
        <v>126</v>
      </c>
      <c r="C887" s="47">
        <v>-0.29406430292198799</v>
      </c>
      <c r="D887" s="47">
        <v>-5.95294985007013E-2</v>
      </c>
      <c r="E887" s="47">
        <v>-0.69212906682284603</v>
      </c>
      <c r="F887" s="47">
        <v>1.71796652845452E-2</v>
      </c>
      <c r="G887" s="47">
        <v>0</v>
      </c>
      <c r="H887" s="287">
        <f t="shared" si="143"/>
        <v>0</v>
      </c>
      <c r="I887" s="4" t="b">
        <f t="shared" si="144"/>
        <v>0</v>
      </c>
      <c r="J887" s="4" t="b">
        <f t="shared" si="145"/>
        <v>0</v>
      </c>
      <c r="K887" s="26">
        <f t="shared" si="146"/>
        <v>0</v>
      </c>
      <c r="L887" s="4">
        <f t="shared" si="147"/>
        <v>0</v>
      </c>
      <c r="M887" s="26" t="str">
        <f t="shared" si="148"/>
        <v/>
      </c>
      <c r="N887" s="288">
        <v>0</v>
      </c>
      <c r="O887" s="4">
        <v>0</v>
      </c>
      <c r="P887" s="75">
        <f t="shared" si="149"/>
        <v>1</v>
      </c>
      <c r="Q887" s="75">
        <f t="shared" si="150"/>
        <v>0</v>
      </c>
      <c r="R887" s="75">
        <f t="shared" si="151"/>
        <v>1</v>
      </c>
      <c r="S887" s="4">
        <v>0</v>
      </c>
      <c r="T887" s="4">
        <v>-1</v>
      </c>
      <c r="U887" s="4">
        <f t="shared" si="152"/>
        <v>0</v>
      </c>
      <c r="V887" s="4">
        <v>0</v>
      </c>
      <c r="W887" s="49">
        <v>0</v>
      </c>
      <c r="X887" s="4">
        <v>2</v>
      </c>
      <c r="Y887" s="118" t="s">
        <v>28</v>
      </c>
      <c r="Z887" s="118" t="s">
        <v>30</v>
      </c>
      <c r="AA887" s="289">
        <v>0.39318900000000001</v>
      </c>
      <c r="AB887" s="81" t="str">
        <f t="shared" si="153"/>
        <v>PckA-f6p</v>
      </c>
    </row>
    <row r="888" spans="1:28" x14ac:dyDescent="0.3">
      <c r="A888" s="15" t="s">
        <v>15</v>
      </c>
      <c r="B888" s="265" t="s">
        <v>250</v>
      </c>
      <c r="C888" s="47">
        <v>0.38044140199413901</v>
      </c>
      <c r="D888" s="47">
        <v>0.63772111246118701</v>
      </c>
      <c r="E888" s="47">
        <v>-0.124982933141183</v>
      </c>
      <c r="F888" s="47">
        <v>0.85837436533258604</v>
      </c>
      <c r="G888" s="47">
        <v>0</v>
      </c>
      <c r="H888" s="287">
        <f t="shared" si="143"/>
        <v>0</v>
      </c>
      <c r="I888" s="4" t="b">
        <f t="shared" si="144"/>
        <v>0</v>
      </c>
      <c r="J888" s="4" t="b">
        <f t="shared" si="145"/>
        <v>0</v>
      </c>
      <c r="K888" s="26">
        <f t="shared" si="146"/>
        <v>0</v>
      </c>
      <c r="L888" s="4">
        <f t="shared" si="147"/>
        <v>0</v>
      </c>
      <c r="M888" s="26" t="str">
        <f t="shared" si="148"/>
        <v/>
      </c>
      <c r="N888" s="288">
        <v>0</v>
      </c>
      <c r="O888" s="4">
        <v>0</v>
      </c>
      <c r="P888" s="75">
        <f t="shared" si="149"/>
        <v>0</v>
      </c>
      <c r="Q888" s="75">
        <f t="shared" si="150"/>
        <v>0</v>
      </c>
      <c r="R888" s="75">
        <f t="shared" si="151"/>
        <v>0</v>
      </c>
      <c r="S888" s="4">
        <v>0</v>
      </c>
      <c r="T888" s="4">
        <v>0</v>
      </c>
      <c r="U888" s="4">
        <f t="shared" si="152"/>
        <v>0</v>
      </c>
      <c r="V888" s="4">
        <v>0</v>
      </c>
      <c r="W888" s="49">
        <v>0</v>
      </c>
      <c r="X888" s="4">
        <v>2</v>
      </c>
      <c r="Y888" s="118" t="s">
        <v>28</v>
      </c>
      <c r="Z888" s="118" t="s">
        <v>30</v>
      </c>
      <c r="AA888" s="289">
        <v>0.49741800000000003</v>
      </c>
      <c r="AB888" s="81" t="str">
        <f t="shared" si="153"/>
        <v>PckA-fad</v>
      </c>
    </row>
    <row r="889" spans="1:28" x14ac:dyDescent="0.3">
      <c r="A889" s="15" t="s">
        <v>15</v>
      </c>
      <c r="B889" s="265" t="s">
        <v>127</v>
      </c>
      <c r="C889" s="47">
        <v>-0.12530748826878099</v>
      </c>
      <c r="D889" s="47">
        <v>1.55722054626596E-2</v>
      </c>
      <c r="E889" s="47">
        <v>-0.31342577472756999</v>
      </c>
      <c r="F889" s="47">
        <v>8.2357177652785496E-2</v>
      </c>
      <c r="G889" s="47">
        <v>0</v>
      </c>
      <c r="H889" s="287">
        <f t="shared" si="143"/>
        <v>0</v>
      </c>
      <c r="I889" s="4" t="b">
        <f t="shared" si="144"/>
        <v>0</v>
      </c>
      <c r="J889" s="4" t="b">
        <f t="shared" si="145"/>
        <v>0</v>
      </c>
      <c r="K889" s="26">
        <f t="shared" si="146"/>
        <v>0</v>
      </c>
      <c r="L889" s="4">
        <f t="shared" si="147"/>
        <v>0</v>
      </c>
      <c r="M889" s="26" t="str">
        <f t="shared" si="148"/>
        <v/>
      </c>
      <c r="N889" s="288">
        <v>0</v>
      </c>
      <c r="O889" s="4">
        <v>0</v>
      </c>
      <c r="P889" s="75">
        <f t="shared" si="149"/>
        <v>1</v>
      </c>
      <c r="Q889" s="75">
        <f t="shared" si="150"/>
        <v>0</v>
      </c>
      <c r="R889" s="75">
        <f t="shared" si="151"/>
        <v>1</v>
      </c>
      <c r="S889" s="4">
        <v>0</v>
      </c>
      <c r="T889" s="4">
        <v>-1</v>
      </c>
      <c r="U889" s="4">
        <f t="shared" si="152"/>
        <v>0</v>
      </c>
      <c r="V889" s="4">
        <v>-1</v>
      </c>
      <c r="W889" s="49">
        <v>0</v>
      </c>
      <c r="X889" s="4">
        <v>2</v>
      </c>
      <c r="Y889" s="118" t="s">
        <v>28</v>
      </c>
      <c r="Z889" s="118" t="s">
        <v>30</v>
      </c>
      <c r="AA889" s="289">
        <v>0.34986200000000001</v>
      </c>
      <c r="AB889" s="81" t="str">
        <f t="shared" si="153"/>
        <v>PckA-fbp</v>
      </c>
    </row>
    <row r="890" spans="1:28" x14ac:dyDescent="0.3">
      <c r="A890" s="15" t="s">
        <v>15</v>
      </c>
      <c r="B890" s="265" t="s">
        <v>187</v>
      </c>
      <c r="C890" s="47">
        <v>1.2320687659829299E-2</v>
      </c>
      <c r="D890" s="47">
        <v>7.2830375059795805E-4</v>
      </c>
      <c r="E890" s="47">
        <v>-0.20527665155153799</v>
      </c>
      <c r="F890" s="47">
        <v>0.23174759282190699</v>
      </c>
      <c r="G890" s="47">
        <v>0</v>
      </c>
      <c r="H890" s="287">
        <f t="shared" si="143"/>
        <v>0</v>
      </c>
      <c r="I890" s="4" t="b">
        <f t="shared" si="144"/>
        <v>0</v>
      </c>
      <c r="J890" s="4" t="b">
        <f t="shared" si="145"/>
        <v>0</v>
      </c>
      <c r="K890" s="26">
        <f t="shared" si="146"/>
        <v>0</v>
      </c>
      <c r="L890" s="4">
        <f t="shared" si="147"/>
        <v>0</v>
      </c>
      <c r="M890" s="26" t="str">
        <f t="shared" si="148"/>
        <v/>
      </c>
      <c r="N890" s="288">
        <v>0</v>
      </c>
      <c r="O890" s="4">
        <v>0</v>
      </c>
      <c r="P890" s="75">
        <f t="shared" si="149"/>
        <v>0</v>
      </c>
      <c r="Q890" s="75">
        <f t="shared" si="150"/>
        <v>0</v>
      </c>
      <c r="R890" s="75">
        <f t="shared" si="151"/>
        <v>0</v>
      </c>
      <c r="S890" s="4">
        <v>0</v>
      </c>
      <c r="T890" s="4">
        <v>0</v>
      </c>
      <c r="U890" s="4">
        <f t="shared" si="152"/>
        <v>0</v>
      </c>
      <c r="V890" s="4">
        <v>0</v>
      </c>
      <c r="W890" s="49">
        <v>0</v>
      </c>
      <c r="X890" s="4">
        <v>2</v>
      </c>
      <c r="Y890" s="118" t="s">
        <v>28</v>
      </c>
      <c r="Z890" s="118" t="s">
        <v>30</v>
      </c>
      <c r="AA890" s="289">
        <v>0.311475</v>
      </c>
      <c r="AB890" s="81" t="str">
        <f t="shared" si="153"/>
        <v>PckA-fum</v>
      </c>
    </row>
    <row r="891" spans="1:28" x14ac:dyDescent="0.3">
      <c r="A891" s="15" t="s">
        <v>15</v>
      </c>
      <c r="B891" s="265" t="s">
        <v>157</v>
      </c>
      <c r="C891" s="47">
        <v>-0.32041626814720597</v>
      </c>
      <c r="D891" s="47">
        <v>-0.21031410668568101</v>
      </c>
      <c r="E891" s="47">
        <v>-0.70466561759648605</v>
      </c>
      <c r="F891" s="47">
        <v>0.14765563688397901</v>
      </c>
      <c r="G891" s="47">
        <v>0</v>
      </c>
      <c r="H891" s="287">
        <f t="shared" si="143"/>
        <v>0</v>
      </c>
      <c r="I891" s="4" t="b">
        <f t="shared" si="144"/>
        <v>0</v>
      </c>
      <c r="J891" s="4" t="b">
        <f t="shared" si="145"/>
        <v>0</v>
      </c>
      <c r="K891" s="26">
        <f t="shared" si="146"/>
        <v>0</v>
      </c>
      <c r="L891" s="4">
        <f t="shared" si="147"/>
        <v>0</v>
      </c>
      <c r="M891" s="26" t="str">
        <f t="shared" si="148"/>
        <v/>
      </c>
      <c r="N891" s="288">
        <v>0</v>
      </c>
      <c r="O891" s="4">
        <v>0</v>
      </c>
      <c r="P891" s="75">
        <f t="shared" si="149"/>
        <v>0</v>
      </c>
      <c r="Q891" s="75">
        <f t="shared" si="150"/>
        <v>0</v>
      </c>
      <c r="R891" s="75">
        <f t="shared" si="151"/>
        <v>0</v>
      </c>
      <c r="S891" s="4">
        <v>0</v>
      </c>
      <c r="T891" s="4">
        <v>0</v>
      </c>
      <c r="U891" s="4">
        <f t="shared" si="152"/>
        <v>0</v>
      </c>
      <c r="V891" s="4">
        <v>-1</v>
      </c>
      <c r="W891" s="49">
        <v>0</v>
      </c>
      <c r="X891" s="4">
        <v>2</v>
      </c>
      <c r="Y891" s="118" t="s">
        <v>28</v>
      </c>
      <c r="Z891" s="118" t="s">
        <v>30</v>
      </c>
      <c r="AA891" s="289">
        <v>0.35951699999999998</v>
      </c>
      <c r="AB891" s="81" t="str">
        <f t="shared" si="153"/>
        <v>PckA-g6p</v>
      </c>
    </row>
    <row r="892" spans="1:28" x14ac:dyDescent="0.3">
      <c r="A892" s="15" t="s">
        <v>15</v>
      </c>
      <c r="B892" s="265" t="s">
        <v>113</v>
      </c>
      <c r="C892" s="47">
        <v>-2.8344243111041201</v>
      </c>
      <c r="D892" s="47">
        <v>-0.263459703827364</v>
      </c>
      <c r="E892" s="47">
        <v>-6.5999054055955897</v>
      </c>
      <c r="F892" s="47">
        <v>0.86585385152946603</v>
      </c>
      <c r="G892" s="47">
        <v>0</v>
      </c>
      <c r="H892" s="287">
        <f t="shared" si="143"/>
        <v>0</v>
      </c>
      <c r="I892" s="4" t="b">
        <f t="shared" si="144"/>
        <v>0</v>
      </c>
      <c r="J892" s="4" t="b">
        <f t="shared" si="145"/>
        <v>0</v>
      </c>
      <c r="K892" s="26">
        <f t="shared" si="146"/>
        <v>0</v>
      </c>
      <c r="L892" s="4">
        <f t="shared" si="147"/>
        <v>0</v>
      </c>
      <c r="M892" s="26" t="str">
        <f t="shared" si="148"/>
        <v/>
      </c>
      <c r="N892" s="288">
        <v>0</v>
      </c>
      <c r="O892" s="4">
        <v>0</v>
      </c>
      <c r="P892" s="75">
        <f t="shared" si="149"/>
        <v>0</v>
      </c>
      <c r="Q892" s="75">
        <f t="shared" si="150"/>
        <v>0</v>
      </c>
      <c r="R892" s="75">
        <f t="shared" si="151"/>
        <v>0</v>
      </c>
      <c r="S892" s="4">
        <v>0</v>
      </c>
      <c r="T892" s="4">
        <v>0</v>
      </c>
      <c r="U892" s="4">
        <f t="shared" si="152"/>
        <v>0</v>
      </c>
      <c r="V892" s="4">
        <v>0</v>
      </c>
      <c r="W892" s="49">
        <v>0</v>
      </c>
      <c r="X892" s="4">
        <v>2</v>
      </c>
      <c r="Y892" s="118" t="s">
        <v>28</v>
      </c>
      <c r="Z892" s="118" t="s">
        <v>30</v>
      </c>
      <c r="AA892" s="289">
        <v>0.28571400000000002</v>
      </c>
      <c r="AB892" s="81" t="str">
        <f t="shared" si="153"/>
        <v>PckA-gap</v>
      </c>
    </row>
    <row r="893" spans="1:28" x14ac:dyDescent="0.3">
      <c r="A893" s="15" t="s">
        <v>15</v>
      </c>
      <c r="B893" s="265" t="s">
        <v>197</v>
      </c>
      <c r="C893" s="47">
        <v>-0.117936992978818</v>
      </c>
      <c r="D893" s="47">
        <v>0.110489876279579</v>
      </c>
      <c r="E893" s="47">
        <v>-0.46297800596785399</v>
      </c>
      <c r="F893" s="47">
        <v>0.18388795404331501</v>
      </c>
      <c r="G893" s="47">
        <v>0</v>
      </c>
      <c r="H893" s="287">
        <f t="shared" si="143"/>
        <v>0</v>
      </c>
      <c r="I893" s="4" t="b">
        <f t="shared" si="144"/>
        <v>0</v>
      </c>
      <c r="J893" s="4" t="b">
        <f t="shared" si="145"/>
        <v>0</v>
      </c>
      <c r="K893" s="26">
        <f t="shared" si="146"/>
        <v>0</v>
      </c>
      <c r="L893" s="4">
        <f t="shared" si="147"/>
        <v>0</v>
      </c>
      <c r="M893" s="26" t="str">
        <f t="shared" si="148"/>
        <v/>
      </c>
      <c r="N893" s="288">
        <v>0</v>
      </c>
      <c r="O893" s="4">
        <v>0</v>
      </c>
      <c r="P893" s="75">
        <f t="shared" si="149"/>
        <v>0</v>
      </c>
      <c r="Q893" s="75">
        <f t="shared" si="150"/>
        <v>0</v>
      </c>
      <c r="R893" s="75">
        <f t="shared" si="151"/>
        <v>0</v>
      </c>
      <c r="S893" s="4">
        <v>0</v>
      </c>
      <c r="T893" s="4">
        <v>0</v>
      </c>
      <c r="U893" s="4">
        <f t="shared" si="152"/>
        <v>0</v>
      </c>
      <c r="V893" s="4">
        <v>0</v>
      </c>
      <c r="W893" s="49">
        <v>0</v>
      </c>
      <c r="X893" s="4">
        <v>2</v>
      </c>
      <c r="Y893" s="118" t="s">
        <v>28</v>
      </c>
      <c r="Z893" s="118" t="s">
        <v>30</v>
      </c>
      <c r="AA893" s="289">
        <v>0.89102599999999998</v>
      </c>
      <c r="AB893" s="81" t="str">
        <f t="shared" si="153"/>
        <v>PckA-gdp</v>
      </c>
    </row>
    <row r="894" spans="1:28" x14ac:dyDescent="0.3">
      <c r="A894" s="15" t="s">
        <v>15</v>
      </c>
      <c r="B894" s="265" t="s">
        <v>225</v>
      </c>
      <c r="C894" s="47">
        <v>-7.5219928091310603E-2</v>
      </c>
      <c r="D894" s="47">
        <v>5.808310729729E-2</v>
      </c>
      <c r="E894" s="47">
        <v>-0.23183552906350299</v>
      </c>
      <c r="F894" s="47">
        <v>6.8832348388982001E-2</v>
      </c>
      <c r="G894" s="47">
        <v>0</v>
      </c>
      <c r="H894" s="287">
        <f t="shared" si="143"/>
        <v>0</v>
      </c>
      <c r="I894" s="4" t="b">
        <f t="shared" si="144"/>
        <v>0</v>
      </c>
      <c r="J894" s="4" t="b">
        <f t="shared" si="145"/>
        <v>0</v>
      </c>
      <c r="K894" s="26">
        <f t="shared" si="146"/>
        <v>0</v>
      </c>
      <c r="L894" s="4">
        <f t="shared" si="147"/>
        <v>0</v>
      </c>
      <c r="M894" s="26" t="str">
        <f t="shared" si="148"/>
        <v/>
      </c>
      <c r="N894" s="288">
        <v>0</v>
      </c>
      <c r="O894" s="4">
        <v>0</v>
      </c>
      <c r="P894" s="75">
        <f t="shared" si="149"/>
        <v>0</v>
      </c>
      <c r="Q894" s="75">
        <f t="shared" si="150"/>
        <v>0</v>
      </c>
      <c r="R894" s="75">
        <f t="shared" si="151"/>
        <v>0</v>
      </c>
      <c r="S894" s="4">
        <v>0</v>
      </c>
      <c r="T894" s="4">
        <v>0</v>
      </c>
      <c r="U894" s="4">
        <f t="shared" si="152"/>
        <v>0</v>
      </c>
      <c r="V894" s="4">
        <v>0</v>
      </c>
      <c r="W894" s="49">
        <v>0</v>
      </c>
      <c r="X894" s="4">
        <v>2</v>
      </c>
      <c r="Y894" s="118" t="s">
        <v>28</v>
      </c>
      <c r="Z894" s="118" t="s">
        <v>30</v>
      </c>
      <c r="AA894" s="289">
        <v>0.35951699999999998</v>
      </c>
      <c r="AB894" s="81" t="str">
        <f t="shared" si="153"/>
        <v>PckA-glca-6p</v>
      </c>
    </row>
    <row r="895" spans="1:28" x14ac:dyDescent="0.3">
      <c r="A895" s="15" t="s">
        <v>15</v>
      </c>
      <c r="B895" s="265" t="s">
        <v>243</v>
      </c>
      <c r="C895" s="47">
        <v>0.16428014935985399</v>
      </c>
      <c r="D895" s="47">
        <v>0.19094051424755201</v>
      </c>
      <c r="E895" s="47">
        <v>-0.108052309265911</v>
      </c>
      <c r="F895" s="47">
        <v>0.43327109396956698</v>
      </c>
      <c r="G895" s="47">
        <v>0</v>
      </c>
      <c r="H895" s="287">
        <f t="shared" si="143"/>
        <v>0</v>
      </c>
      <c r="I895" s="4" t="b">
        <f t="shared" si="144"/>
        <v>0</v>
      </c>
      <c r="J895" s="4" t="b">
        <f t="shared" si="145"/>
        <v>0</v>
      </c>
      <c r="K895" s="26">
        <f t="shared" si="146"/>
        <v>0</v>
      </c>
      <c r="L895" s="4">
        <f t="shared" si="147"/>
        <v>0</v>
      </c>
      <c r="M895" s="26" t="str">
        <f t="shared" si="148"/>
        <v/>
      </c>
      <c r="N895" s="288">
        <v>0</v>
      </c>
      <c r="O895" s="4">
        <v>0</v>
      </c>
      <c r="P895" s="75">
        <f t="shared" si="149"/>
        <v>0</v>
      </c>
      <c r="Q895" s="75">
        <f t="shared" si="150"/>
        <v>0</v>
      </c>
      <c r="R895" s="75">
        <f t="shared" si="151"/>
        <v>0</v>
      </c>
      <c r="S895" s="4">
        <v>0</v>
      </c>
      <c r="T895" s="4">
        <v>0</v>
      </c>
      <c r="U895" s="4">
        <f t="shared" si="152"/>
        <v>0</v>
      </c>
      <c r="V895" s="4">
        <v>0</v>
      </c>
      <c r="W895" s="49">
        <v>0</v>
      </c>
      <c r="X895" s="4">
        <v>2</v>
      </c>
      <c r="Y895" s="118" t="s">
        <v>28</v>
      </c>
      <c r="Z895" s="118" t="s">
        <v>30</v>
      </c>
      <c r="AA895" s="289">
        <v>9.5238000000000003E-2</v>
      </c>
      <c r="AB895" s="81" t="str">
        <f t="shared" si="153"/>
        <v>PckA-gluth-r</v>
      </c>
    </row>
    <row r="896" spans="1:28" x14ac:dyDescent="0.3">
      <c r="A896" s="15" t="s">
        <v>15</v>
      </c>
      <c r="B896" s="265" t="s">
        <v>233</v>
      </c>
      <c r="C896" s="47">
        <v>6.9460442313117599E-2</v>
      </c>
      <c r="D896" s="47">
        <v>2.7993210276162701E-2</v>
      </c>
      <c r="E896" s="47">
        <v>-1.94583859969224E-2</v>
      </c>
      <c r="F896" s="47">
        <v>0.150613668809193</v>
      </c>
      <c r="G896" s="47">
        <v>0</v>
      </c>
      <c r="H896" s="287">
        <f t="shared" si="143"/>
        <v>0</v>
      </c>
      <c r="I896" s="4" t="b">
        <f t="shared" si="144"/>
        <v>0</v>
      </c>
      <c r="J896" s="4" t="b">
        <f t="shared" si="145"/>
        <v>0</v>
      </c>
      <c r="K896" s="26">
        <f t="shared" si="146"/>
        <v>0</v>
      </c>
      <c r="L896" s="4">
        <f t="shared" si="147"/>
        <v>0</v>
      </c>
      <c r="M896" s="26" t="str">
        <f t="shared" si="148"/>
        <v/>
      </c>
      <c r="N896" s="288">
        <v>0</v>
      </c>
      <c r="O896" s="4">
        <v>0</v>
      </c>
      <c r="P896" s="75">
        <f t="shared" si="149"/>
        <v>0</v>
      </c>
      <c r="Q896" s="75">
        <f t="shared" si="150"/>
        <v>0</v>
      </c>
      <c r="R896" s="75">
        <f t="shared" si="151"/>
        <v>0</v>
      </c>
      <c r="S896" s="4">
        <v>0</v>
      </c>
      <c r="T896" s="4">
        <v>0</v>
      </c>
      <c r="U896" s="4">
        <f t="shared" si="152"/>
        <v>0</v>
      </c>
      <c r="V896" s="4">
        <v>0</v>
      </c>
      <c r="W896" s="49">
        <v>0</v>
      </c>
      <c r="X896" s="4">
        <v>2</v>
      </c>
      <c r="Y896" s="118" t="s">
        <v>28</v>
      </c>
      <c r="Z896" s="118" t="s">
        <v>30</v>
      </c>
      <c r="AA896" s="289">
        <v>0.33333299999999999</v>
      </c>
      <c r="AB896" s="81" t="str">
        <f t="shared" si="153"/>
        <v>PckA-gly</v>
      </c>
    </row>
    <row r="897" spans="1:28" x14ac:dyDescent="0.3">
      <c r="A897" s="15" t="s">
        <v>15</v>
      </c>
      <c r="B897" s="265" t="s">
        <v>287</v>
      </c>
      <c r="C897" s="47">
        <v>-0.50963920831658904</v>
      </c>
      <c r="D897" s="47">
        <v>-0.57387687296103596</v>
      </c>
      <c r="E897" s="47">
        <v>-1.0700844590668901</v>
      </c>
      <c r="F897" s="47">
        <v>0.1766808833446</v>
      </c>
      <c r="G897" s="47">
        <v>0</v>
      </c>
      <c r="H897" s="287">
        <f t="shared" si="143"/>
        <v>0</v>
      </c>
      <c r="I897" s="4" t="b">
        <f t="shared" si="144"/>
        <v>0</v>
      </c>
      <c r="J897" s="4" t="b">
        <f t="shared" si="145"/>
        <v>0</v>
      </c>
      <c r="K897" s="26">
        <f t="shared" si="146"/>
        <v>0</v>
      </c>
      <c r="L897" s="4">
        <f t="shared" si="147"/>
        <v>0</v>
      </c>
      <c r="M897" s="26" t="str">
        <f t="shared" si="148"/>
        <v/>
      </c>
      <c r="N897" s="288">
        <v>0</v>
      </c>
      <c r="O897" s="4">
        <v>0</v>
      </c>
      <c r="P897" s="75">
        <f t="shared" si="149"/>
        <v>0</v>
      </c>
      <c r="Q897" s="75">
        <f t="shared" si="150"/>
        <v>0</v>
      </c>
      <c r="R897" s="75">
        <f t="shared" si="151"/>
        <v>0</v>
      </c>
      <c r="S897" s="4">
        <v>0</v>
      </c>
      <c r="T897" s="4">
        <v>0</v>
      </c>
      <c r="U897" s="4">
        <f t="shared" si="152"/>
        <v>0</v>
      </c>
      <c r="V897" s="4">
        <v>0</v>
      </c>
      <c r="W897" s="49">
        <v>0</v>
      </c>
      <c r="X897" s="4">
        <v>2</v>
      </c>
      <c r="Y897" s="118" t="s">
        <v>28</v>
      </c>
      <c r="Z897" s="118" t="s">
        <v>30</v>
      </c>
      <c r="AA897" s="289">
        <v>0.15384600000000001</v>
      </c>
      <c r="AB897" s="81" t="str">
        <f t="shared" si="153"/>
        <v>PckA-his</v>
      </c>
    </row>
    <row r="898" spans="1:28" x14ac:dyDescent="0.3">
      <c r="A898" s="15" t="s">
        <v>15</v>
      </c>
      <c r="B898" s="265" t="s">
        <v>293</v>
      </c>
      <c r="C898" s="47">
        <v>0.116540033469914</v>
      </c>
      <c r="D898" s="47">
        <v>0.21285794999239399</v>
      </c>
      <c r="E898" s="47">
        <v>-1.1190964676197301E-2</v>
      </c>
      <c r="F898" s="47">
        <v>0.23892732862864999</v>
      </c>
      <c r="G898" s="47">
        <v>0</v>
      </c>
      <c r="H898" s="287">
        <f t="shared" ref="H898:H961" si="154">ABS(G898)</f>
        <v>0</v>
      </c>
      <c r="I898" s="4" t="b">
        <f t="shared" ref="I898:I961" si="155">H898&gt;1.131</f>
        <v>0</v>
      </c>
      <c r="J898" s="4" t="b">
        <f t="shared" ref="J898:J961" si="156">H898&gt;(1.131/2)</f>
        <v>0</v>
      </c>
      <c r="K898" s="26">
        <f t="shared" ref="K898:K961" si="157">IF(AND(C898&lt;0,I898=TRUE),"inhibitor",IF(AND(C898&gt;0,I898=TRUE),"activator",))</f>
        <v>0</v>
      </c>
      <c r="L898" s="4">
        <f t="shared" ref="L898:L961" si="158">IF(AND(OR(K898="inhibitor",K898="activator"),H898&gt;2),"strong",)</f>
        <v>0</v>
      </c>
      <c r="M898" s="26" t="str">
        <f t="shared" ref="M898:M961" si="159">IF(AND(OR(K898="inhibitor",K898="activator"),AND(S898=0,T898=0,V898=0)),"novel",IF(OR(K898="inhibitor",K898="activator"),"known",""))</f>
        <v/>
      </c>
      <c r="N898" s="288">
        <v>0</v>
      </c>
      <c r="O898" s="4">
        <v>0</v>
      </c>
      <c r="P898" s="75">
        <f t="shared" ref="P898:P961" si="160">IF(OR(S898&lt;&gt;0,T898&lt;&gt;0,U898&lt;&gt;0),1,0)</f>
        <v>0</v>
      </c>
      <c r="Q898" s="75">
        <f t="shared" ref="Q898:Q961" si="161">IF(AND(S898&lt;&gt;0,T898=0),1,0)</f>
        <v>0</v>
      </c>
      <c r="R898" s="75">
        <f t="shared" ref="R898:R961" si="162">IF(AND(S898=0,T898&lt;&gt;0),1,0)</f>
        <v>0</v>
      </c>
      <c r="S898" s="4">
        <v>0</v>
      </c>
      <c r="T898" s="4">
        <v>0</v>
      </c>
      <c r="U898" s="4">
        <f t="shared" ref="U898:U961" si="163">IF(AND(S898&lt;&gt;0,T898&lt;&gt;0),1,0)</f>
        <v>0</v>
      </c>
      <c r="V898" s="4">
        <v>0</v>
      </c>
      <c r="W898" s="49">
        <v>0</v>
      </c>
      <c r="X898" s="4">
        <v>2</v>
      </c>
      <c r="Y898" s="118" t="s">
        <v>28</v>
      </c>
      <c r="Z898" s="118" t="s">
        <v>30</v>
      </c>
      <c r="AA898" s="289">
        <v>0.222222</v>
      </c>
      <c r="AB898" s="81" t="str">
        <f t="shared" si="153"/>
        <v>PckA-hser</v>
      </c>
    </row>
    <row r="899" spans="1:28" x14ac:dyDescent="0.3">
      <c r="A899" s="15" t="s">
        <v>15</v>
      </c>
      <c r="B899" s="265" t="s">
        <v>102</v>
      </c>
      <c r="C899" s="47">
        <v>-9.1375250425673002E-2</v>
      </c>
      <c r="D899" s="47">
        <v>2.1991326356936899E-2</v>
      </c>
      <c r="E899" s="47">
        <v>-0.50840396685331801</v>
      </c>
      <c r="F899" s="47">
        <v>0.304640113503925</v>
      </c>
      <c r="G899" s="47">
        <v>0</v>
      </c>
      <c r="H899" s="287">
        <f t="shared" si="154"/>
        <v>0</v>
      </c>
      <c r="I899" s="4" t="b">
        <f t="shared" si="155"/>
        <v>0</v>
      </c>
      <c r="J899" s="4" t="b">
        <f t="shared" si="156"/>
        <v>0</v>
      </c>
      <c r="K899" s="26">
        <f t="shared" si="157"/>
        <v>0</v>
      </c>
      <c r="L899" s="4">
        <f t="shared" si="158"/>
        <v>0</v>
      </c>
      <c r="M899" s="26" t="str">
        <f t="shared" si="159"/>
        <v/>
      </c>
      <c r="N899" s="288">
        <v>0</v>
      </c>
      <c r="O899" s="4">
        <v>0</v>
      </c>
      <c r="P899" s="75">
        <f t="shared" si="160"/>
        <v>0</v>
      </c>
      <c r="Q899" s="75">
        <f t="shared" si="161"/>
        <v>0</v>
      </c>
      <c r="R899" s="75">
        <f t="shared" si="162"/>
        <v>0</v>
      </c>
      <c r="S899" s="4">
        <v>0</v>
      </c>
      <c r="T899" s="4">
        <v>0</v>
      </c>
      <c r="U899" s="4">
        <f t="shared" si="163"/>
        <v>0</v>
      </c>
      <c r="V899" s="4">
        <v>0</v>
      </c>
      <c r="W899" s="49">
        <v>0</v>
      </c>
      <c r="X899" s="4">
        <v>2</v>
      </c>
      <c r="Y899" s="118" t="s">
        <v>28</v>
      </c>
      <c r="Z899" s="118" t="s">
        <v>30</v>
      </c>
      <c r="AA899" s="289">
        <v>0.14285700000000001</v>
      </c>
      <c r="AB899" s="81" t="str">
        <f t="shared" ref="AB899:AB962" si="164">A899&amp;"-"&amp;B899</f>
        <v>PckA-icit</v>
      </c>
    </row>
    <row r="900" spans="1:28" x14ac:dyDescent="0.3">
      <c r="A900" s="15" t="s">
        <v>15</v>
      </c>
      <c r="B900" s="265" t="s">
        <v>214</v>
      </c>
      <c r="C900" s="47">
        <v>-4.3753484870213202E-2</v>
      </c>
      <c r="D900" s="47">
        <v>-3.8504467293133303E-2</v>
      </c>
      <c r="E900" s="47">
        <v>-0.13473438428526099</v>
      </c>
      <c r="F900" s="47">
        <v>2.9975270589633399E-2</v>
      </c>
      <c r="G900" s="47">
        <v>0</v>
      </c>
      <c r="H900" s="287">
        <f t="shared" si="154"/>
        <v>0</v>
      </c>
      <c r="I900" s="4" t="b">
        <f t="shared" si="155"/>
        <v>0</v>
      </c>
      <c r="J900" s="4" t="b">
        <f t="shared" si="156"/>
        <v>0</v>
      </c>
      <c r="K900" s="26">
        <f t="shared" si="157"/>
        <v>0</v>
      </c>
      <c r="L900" s="4">
        <f t="shared" si="158"/>
        <v>0</v>
      </c>
      <c r="M900" s="26" t="str">
        <f t="shared" si="159"/>
        <v/>
      </c>
      <c r="N900" s="288">
        <v>0</v>
      </c>
      <c r="O900" s="4">
        <v>0</v>
      </c>
      <c r="P900" s="75">
        <f t="shared" si="160"/>
        <v>0</v>
      </c>
      <c r="Q900" s="75">
        <f t="shared" si="161"/>
        <v>0</v>
      </c>
      <c r="R900" s="75">
        <f t="shared" si="162"/>
        <v>0</v>
      </c>
      <c r="S900" s="4">
        <v>0</v>
      </c>
      <c r="T900" s="4">
        <v>0</v>
      </c>
      <c r="U900" s="4">
        <f t="shared" si="163"/>
        <v>0</v>
      </c>
      <c r="V900" s="4">
        <v>0</v>
      </c>
      <c r="W900" s="49">
        <v>0</v>
      </c>
      <c r="X900" s="4">
        <v>2</v>
      </c>
      <c r="Y900" s="118" t="s">
        <v>28</v>
      </c>
      <c r="Z900" s="118" t="s">
        <v>30</v>
      </c>
      <c r="AA900" s="289">
        <v>0.78807899999999997</v>
      </c>
      <c r="AB900" s="81" t="str">
        <f t="shared" si="164"/>
        <v>PckA-imp</v>
      </c>
    </row>
    <row r="901" spans="1:28" x14ac:dyDescent="0.3">
      <c r="A901" s="15" t="s">
        <v>15</v>
      </c>
      <c r="B901" s="265" t="s">
        <v>76</v>
      </c>
      <c r="C901" s="47">
        <v>-0.27930034429102901</v>
      </c>
      <c r="D901" s="47">
        <v>-3.35037862347667E-2</v>
      </c>
      <c r="E901" s="47">
        <v>-0.55757973789787996</v>
      </c>
      <c r="F901" s="47">
        <v>4.85652690025178E-2</v>
      </c>
      <c r="G901" s="47">
        <v>0</v>
      </c>
      <c r="H901" s="287">
        <f t="shared" si="154"/>
        <v>0</v>
      </c>
      <c r="I901" s="4" t="b">
        <f t="shared" si="155"/>
        <v>0</v>
      </c>
      <c r="J901" s="4" t="b">
        <f t="shared" si="156"/>
        <v>0</v>
      </c>
      <c r="K901" s="26">
        <f t="shared" si="157"/>
        <v>0</v>
      </c>
      <c r="L901" s="4">
        <f t="shared" si="158"/>
        <v>0</v>
      </c>
      <c r="M901" s="26" t="str">
        <f t="shared" si="159"/>
        <v/>
      </c>
      <c r="N901" s="288">
        <v>0</v>
      </c>
      <c r="O901" s="4">
        <v>0</v>
      </c>
      <c r="P901" s="75">
        <f t="shared" si="160"/>
        <v>0</v>
      </c>
      <c r="Q901" s="75">
        <f t="shared" si="161"/>
        <v>0</v>
      </c>
      <c r="R901" s="75">
        <f t="shared" si="162"/>
        <v>0</v>
      </c>
      <c r="S901" s="4">
        <v>0</v>
      </c>
      <c r="T901" s="4">
        <v>0</v>
      </c>
      <c r="U901" s="4">
        <f t="shared" si="163"/>
        <v>0</v>
      </c>
      <c r="V901" s="4">
        <v>0</v>
      </c>
      <c r="W901" s="49">
        <v>0</v>
      </c>
      <c r="X901" s="4">
        <v>2</v>
      </c>
      <c r="Y901" s="118" t="s">
        <v>28</v>
      </c>
      <c r="Z901" s="118" t="s">
        <v>30</v>
      </c>
      <c r="AA901" s="289">
        <v>0.2</v>
      </c>
      <c r="AB901" s="81" t="str">
        <f t="shared" si="164"/>
        <v>PckA-mal</v>
      </c>
    </row>
    <row r="902" spans="1:28" x14ac:dyDescent="0.3">
      <c r="A902" s="15" t="s">
        <v>15</v>
      </c>
      <c r="B902" s="265" t="s">
        <v>237</v>
      </c>
      <c r="C902" s="47">
        <v>3.4891122900286703E-2</v>
      </c>
      <c r="D902" s="47">
        <v>7.1888906822320395E-2</v>
      </c>
      <c r="E902" s="47">
        <v>-1.19404167129059E-2</v>
      </c>
      <c r="F902" s="47">
        <v>7.7982664734995003E-2</v>
      </c>
      <c r="G902" s="47">
        <v>0</v>
      </c>
      <c r="H902" s="287">
        <f t="shared" si="154"/>
        <v>0</v>
      </c>
      <c r="I902" s="4" t="b">
        <f t="shared" si="155"/>
        <v>0</v>
      </c>
      <c r="J902" s="4" t="b">
        <f t="shared" si="156"/>
        <v>0</v>
      </c>
      <c r="K902" s="26">
        <f t="shared" si="157"/>
        <v>0</v>
      </c>
      <c r="L902" s="4">
        <f t="shared" si="158"/>
        <v>0</v>
      </c>
      <c r="M902" s="26" t="str">
        <f t="shared" si="159"/>
        <v/>
      </c>
      <c r="N902" s="288">
        <v>0</v>
      </c>
      <c r="O902" s="4">
        <v>0</v>
      </c>
      <c r="P902" s="75">
        <f t="shared" si="160"/>
        <v>0</v>
      </c>
      <c r="Q902" s="75">
        <f t="shared" si="161"/>
        <v>0</v>
      </c>
      <c r="R902" s="75">
        <f t="shared" si="162"/>
        <v>0</v>
      </c>
      <c r="S902" s="4">
        <v>0</v>
      </c>
      <c r="T902" s="4">
        <v>0</v>
      </c>
      <c r="U902" s="4">
        <f t="shared" si="163"/>
        <v>0</v>
      </c>
      <c r="V902" s="4">
        <v>0</v>
      </c>
      <c r="W902" s="49">
        <v>0</v>
      </c>
      <c r="X902" s="4">
        <v>2</v>
      </c>
      <c r="Y902" s="118" t="s">
        <v>28</v>
      </c>
      <c r="Z902" s="118" t="s">
        <v>30</v>
      </c>
      <c r="AA902" s="289">
        <v>0.2</v>
      </c>
      <c r="AB902" s="81" t="str">
        <f t="shared" si="164"/>
        <v>PckA-met</v>
      </c>
    </row>
    <row r="903" spans="1:28" x14ac:dyDescent="0.3">
      <c r="A903" s="15" t="s">
        <v>15</v>
      </c>
      <c r="B903" s="265" t="s">
        <v>77</v>
      </c>
      <c r="C903" s="47">
        <v>0.13154734431151699</v>
      </c>
      <c r="D903" s="47">
        <v>0.37903499752099401</v>
      </c>
      <c r="E903" s="47">
        <v>-0.25695298159885899</v>
      </c>
      <c r="F903" s="47">
        <v>0.463406296153418</v>
      </c>
      <c r="G903" s="47">
        <v>0</v>
      </c>
      <c r="H903" s="287">
        <f t="shared" si="154"/>
        <v>0</v>
      </c>
      <c r="I903" s="4" t="b">
        <f t="shared" si="155"/>
        <v>0</v>
      </c>
      <c r="J903" s="4" t="b">
        <f t="shared" si="156"/>
        <v>0</v>
      </c>
      <c r="K903" s="26">
        <f t="shared" si="157"/>
        <v>0</v>
      </c>
      <c r="L903" s="4">
        <f t="shared" si="158"/>
        <v>0</v>
      </c>
      <c r="M903" s="26" t="str">
        <f t="shared" si="159"/>
        <v/>
      </c>
      <c r="N903" s="288">
        <v>0</v>
      </c>
      <c r="O903" s="4">
        <v>0</v>
      </c>
      <c r="P903" s="75">
        <f t="shared" si="160"/>
        <v>0</v>
      </c>
      <c r="Q903" s="75">
        <f t="shared" si="161"/>
        <v>0</v>
      </c>
      <c r="R903" s="75">
        <f t="shared" si="162"/>
        <v>0</v>
      </c>
      <c r="S903" s="4">
        <v>0</v>
      </c>
      <c r="T903" s="4">
        <v>0</v>
      </c>
      <c r="U903" s="4">
        <f t="shared" si="163"/>
        <v>0</v>
      </c>
      <c r="V903" s="4">
        <v>0</v>
      </c>
      <c r="W903" s="49">
        <v>0</v>
      </c>
      <c r="X903" s="4">
        <v>2</v>
      </c>
      <c r="Y903" s="118" t="s">
        <v>28</v>
      </c>
      <c r="Z903" s="118" t="s">
        <v>30</v>
      </c>
      <c r="AA903" s="289">
        <v>0.60083200000000003</v>
      </c>
      <c r="AB903" s="81" t="str">
        <f t="shared" si="164"/>
        <v>PckA-nad+</v>
      </c>
    </row>
    <row r="904" spans="1:28" x14ac:dyDescent="0.3">
      <c r="A904" s="15" t="s">
        <v>15</v>
      </c>
      <c r="B904" s="265" t="s">
        <v>79</v>
      </c>
      <c r="C904" s="47">
        <v>-0.41121023551424501</v>
      </c>
      <c r="D904" s="47">
        <v>8.7075310636996597E-2</v>
      </c>
      <c r="E904" s="47">
        <v>-1.02929128224223</v>
      </c>
      <c r="F904" s="47">
        <v>0.15061439305114599</v>
      </c>
      <c r="G904" s="47">
        <v>0</v>
      </c>
      <c r="H904" s="287">
        <f t="shared" si="154"/>
        <v>0</v>
      </c>
      <c r="I904" s="4" t="b">
        <f t="shared" si="155"/>
        <v>0</v>
      </c>
      <c r="J904" s="4" t="b">
        <f t="shared" si="156"/>
        <v>0</v>
      </c>
      <c r="K904" s="26">
        <f t="shared" si="157"/>
        <v>0</v>
      </c>
      <c r="L904" s="4">
        <f t="shared" si="158"/>
        <v>0</v>
      </c>
      <c r="M904" s="26" t="str">
        <f t="shared" si="159"/>
        <v/>
      </c>
      <c r="N904" s="288">
        <v>0</v>
      </c>
      <c r="O904" s="4">
        <v>0</v>
      </c>
      <c r="P904" s="75">
        <f t="shared" si="160"/>
        <v>1</v>
      </c>
      <c r="Q904" s="75">
        <f t="shared" si="161"/>
        <v>0</v>
      </c>
      <c r="R904" s="75">
        <f t="shared" si="162"/>
        <v>1</v>
      </c>
      <c r="S904" s="4">
        <v>0</v>
      </c>
      <c r="T904" s="4">
        <v>-1</v>
      </c>
      <c r="U904" s="4">
        <f t="shared" si="163"/>
        <v>0</v>
      </c>
      <c r="V904" s="4">
        <v>0</v>
      </c>
      <c r="W904" s="49">
        <v>0</v>
      </c>
      <c r="X904" s="4">
        <v>2</v>
      </c>
      <c r="Y904" s="118" t="s">
        <v>28</v>
      </c>
      <c r="Z904" s="118" t="s">
        <v>30</v>
      </c>
      <c r="AA904" s="289">
        <v>0.60083200000000003</v>
      </c>
      <c r="AB904" s="81" t="str">
        <f t="shared" si="164"/>
        <v>PckA-nadh</v>
      </c>
    </row>
    <row r="905" spans="1:28" x14ac:dyDescent="0.3">
      <c r="A905" s="15" t="s">
        <v>15</v>
      </c>
      <c r="B905" s="265" t="s">
        <v>68</v>
      </c>
      <c r="C905" s="47">
        <v>-3.5774248640011698E-2</v>
      </c>
      <c r="D905" s="47">
        <v>0.19894564313714</v>
      </c>
      <c r="E905" s="47">
        <v>-0.55824905480459397</v>
      </c>
      <c r="F905" s="47">
        <v>0.44981323308406501</v>
      </c>
      <c r="G905" s="47">
        <v>0</v>
      </c>
      <c r="H905" s="287">
        <f t="shared" si="154"/>
        <v>0</v>
      </c>
      <c r="I905" s="4" t="b">
        <f t="shared" si="155"/>
        <v>0</v>
      </c>
      <c r="J905" s="4" t="b">
        <f t="shared" si="156"/>
        <v>0</v>
      </c>
      <c r="K905" s="26">
        <f t="shared" si="157"/>
        <v>0</v>
      </c>
      <c r="L905" s="4">
        <f t="shared" si="158"/>
        <v>0</v>
      </c>
      <c r="M905" s="26" t="str">
        <f t="shared" si="159"/>
        <v/>
      </c>
      <c r="N905" s="288">
        <v>0</v>
      </c>
      <c r="O905" s="4">
        <v>0</v>
      </c>
      <c r="P905" s="75">
        <f t="shared" si="160"/>
        <v>0</v>
      </c>
      <c r="Q905" s="75">
        <f t="shared" si="161"/>
        <v>0</v>
      </c>
      <c r="R905" s="75">
        <f t="shared" si="162"/>
        <v>0</v>
      </c>
      <c r="S905" s="4">
        <v>0</v>
      </c>
      <c r="T905" s="4">
        <v>0</v>
      </c>
      <c r="U905" s="4">
        <f t="shared" si="163"/>
        <v>0</v>
      </c>
      <c r="V905" s="4">
        <v>0</v>
      </c>
      <c r="W905" s="49">
        <v>0</v>
      </c>
      <c r="X905" s="4">
        <v>2</v>
      </c>
      <c r="Y905" s="118" t="s">
        <v>28</v>
      </c>
      <c r="Z905" s="118" t="s">
        <v>30</v>
      </c>
      <c r="AA905" s="289">
        <v>0.55172399999999999</v>
      </c>
      <c r="AB905" s="81" t="str">
        <f t="shared" si="164"/>
        <v>PckA-nadph</v>
      </c>
    </row>
    <row r="906" spans="1:28" x14ac:dyDescent="0.3">
      <c r="A906" s="15" t="s">
        <v>15</v>
      </c>
      <c r="B906" s="265" t="s">
        <v>299</v>
      </c>
      <c r="C906" s="47">
        <v>-0.28980129455801501</v>
      </c>
      <c r="D906" s="47">
        <v>7.9502090932195804E-2</v>
      </c>
      <c r="E906" s="47">
        <v>-1.0483893879675701</v>
      </c>
      <c r="F906" s="47">
        <v>0.43297387618577499</v>
      </c>
      <c r="G906" s="47">
        <v>0</v>
      </c>
      <c r="H906" s="287">
        <f t="shared" si="154"/>
        <v>0</v>
      </c>
      <c r="I906" s="4" t="b">
        <f t="shared" si="155"/>
        <v>0</v>
      </c>
      <c r="J906" s="4" t="b">
        <f t="shared" si="156"/>
        <v>0</v>
      </c>
      <c r="K906" s="26">
        <f t="shared" si="157"/>
        <v>0</v>
      </c>
      <c r="L906" s="4">
        <f t="shared" si="158"/>
        <v>0</v>
      </c>
      <c r="M906" s="26" t="str">
        <f t="shared" si="159"/>
        <v/>
      </c>
      <c r="N906" s="288">
        <v>0</v>
      </c>
      <c r="O906" s="4">
        <v>0</v>
      </c>
      <c r="P906" s="75">
        <f t="shared" si="160"/>
        <v>0</v>
      </c>
      <c r="Q906" s="75">
        <f t="shared" si="161"/>
        <v>0</v>
      </c>
      <c r="R906" s="75">
        <f t="shared" si="162"/>
        <v>0</v>
      </c>
      <c r="S906" s="4">
        <v>0</v>
      </c>
      <c r="T906" s="4">
        <v>0</v>
      </c>
      <c r="U906" s="4">
        <f t="shared" si="163"/>
        <v>0</v>
      </c>
      <c r="V906" s="4">
        <v>0</v>
      </c>
      <c r="W906" s="49">
        <v>0</v>
      </c>
      <c r="X906" s="4">
        <v>2</v>
      </c>
      <c r="Y906" s="118" t="s">
        <v>28</v>
      </c>
      <c r="Z906" s="118" t="s">
        <v>30</v>
      </c>
      <c r="AA906" s="289">
        <v>0.2</v>
      </c>
      <c r="AB906" s="81" t="str">
        <f t="shared" si="164"/>
        <v>PckA-orni</v>
      </c>
    </row>
    <row r="907" spans="1:28" x14ac:dyDescent="0.3">
      <c r="A907" s="15" t="s">
        <v>15</v>
      </c>
      <c r="B907" s="265" t="s">
        <v>78</v>
      </c>
      <c r="C907" s="47">
        <v>-3.9477243347276397E-2</v>
      </c>
      <c r="D907" s="47">
        <v>3.6827096412655698E-2</v>
      </c>
      <c r="E907" s="47">
        <v>-0.16221491375262301</v>
      </c>
      <c r="F907" s="47">
        <v>0.113084828315632</v>
      </c>
      <c r="G907" s="47">
        <v>0</v>
      </c>
      <c r="H907" s="287">
        <f t="shared" si="154"/>
        <v>0</v>
      </c>
      <c r="I907" s="4" t="b">
        <f t="shared" si="155"/>
        <v>0</v>
      </c>
      <c r="J907" s="4" t="b">
        <f t="shared" si="156"/>
        <v>0</v>
      </c>
      <c r="K907" s="26">
        <f t="shared" si="157"/>
        <v>0</v>
      </c>
      <c r="L907" s="4">
        <f t="shared" si="158"/>
        <v>0</v>
      </c>
      <c r="M907" s="26" t="str">
        <f t="shared" si="159"/>
        <v/>
      </c>
      <c r="N907" s="288">
        <v>0</v>
      </c>
      <c r="O907" s="4">
        <v>0</v>
      </c>
      <c r="P907" s="75">
        <f t="shared" si="160"/>
        <v>0</v>
      </c>
      <c r="Q907" s="75">
        <f t="shared" si="161"/>
        <v>0</v>
      </c>
      <c r="R907" s="75">
        <f t="shared" si="162"/>
        <v>0</v>
      </c>
      <c r="S907" s="4">
        <v>0</v>
      </c>
      <c r="T907" s="4">
        <v>0</v>
      </c>
      <c r="U907" s="4">
        <f t="shared" si="163"/>
        <v>0</v>
      </c>
      <c r="V907" s="4">
        <v>0</v>
      </c>
      <c r="W907" s="49">
        <v>0</v>
      </c>
      <c r="X907" s="4">
        <v>2</v>
      </c>
      <c r="Y907" s="118" t="s">
        <v>28</v>
      </c>
      <c r="Z907" s="118" t="s">
        <v>30</v>
      </c>
      <c r="AA907" s="289">
        <v>0.730769</v>
      </c>
      <c r="AB907" s="81" t="str">
        <f t="shared" si="164"/>
        <v>PckA-pyr</v>
      </c>
    </row>
    <row r="908" spans="1:28" x14ac:dyDescent="0.3">
      <c r="A908" s="15" t="s">
        <v>15</v>
      </c>
      <c r="B908" s="265" t="s">
        <v>297</v>
      </c>
      <c r="C908" s="47">
        <v>0.15429034663966701</v>
      </c>
      <c r="D908" s="47">
        <v>0.14844274809802099</v>
      </c>
      <c r="E908" s="47">
        <v>-0.14869429376325699</v>
      </c>
      <c r="F908" s="47">
        <v>0.51358585881987795</v>
      </c>
      <c r="G908" s="47">
        <v>0</v>
      </c>
      <c r="H908" s="287">
        <f t="shared" si="154"/>
        <v>0</v>
      </c>
      <c r="I908" s="4" t="b">
        <f t="shared" si="155"/>
        <v>0</v>
      </c>
      <c r="J908" s="4" t="b">
        <f t="shared" si="156"/>
        <v>0</v>
      </c>
      <c r="K908" s="26">
        <f t="shared" si="157"/>
        <v>0</v>
      </c>
      <c r="L908" s="4">
        <f t="shared" si="158"/>
        <v>0</v>
      </c>
      <c r="M908" s="26" t="str">
        <f t="shared" si="159"/>
        <v/>
      </c>
      <c r="N908" s="288">
        <v>0</v>
      </c>
      <c r="O908" s="4">
        <v>0</v>
      </c>
      <c r="P908" s="75">
        <f t="shared" si="160"/>
        <v>0</v>
      </c>
      <c r="Q908" s="75">
        <f t="shared" si="161"/>
        <v>0</v>
      </c>
      <c r="R908" s="75">
        <f t="shared" si="162"/>
        <v>0</v>
      </c>
      <c r="S908" s="4">
        <v>0</v>
      </c>
      <c r="T908" s="4">
        <v>0</v>
      </c>
      <c r="U908" s="4">
        <f t="shared" si="163"/>
        <v>0</v>
      </c>
      <c r="V908" s="4">
        <v>0</v>
      </c>
      <c r="W908" s="49">
        <v>0</v>
      </c>
      <c r="X908" s="4">
        <v>2</v>
      </c>
      <c r="Y908" s="118" t="s">
        <v>28</v>
      </c>
      <c r="Z908" s="118" t="s">
        <v>30</v>
      </c>
      <c r="AA908" s="289">
        <v>0.22092999999999999</v>
      </c>
      <c r="AB908" s="81" t="str">
        <f t="shared" si="164"/>
        <v>PckA-shik</v>
      </c>
    </row>
    <row r="909" spans="1:28" x14ac:dyDescent="0.3">
      <c r="A909" s="15" t="s">
        <v>15</v>
      </c>
      <c r="B909" s="265" t="s">
        <v>163</v>
      </c>
      <c r="C909" s="47">
        <v>-0.182642018058085</v>
      </c>
      <c r="D909" s="47">
        <v>-2.8544204834712698E-2</v>
      </c>
      <c r="E909" s="47">
        <v>-0.48335207341050201</v>
      </c>
      <c r="F909" s="47">
        <v>0.13364500897512499</v>
      </c>
      <c r="G909" s="47">
        <v>0</v>
      </c>
      <c r="H909" s="287">
        <f t="shared" si="154"/>
        <v>0</v>
      </c>
      <c r="I909" s="4" t="b">
        <f t="shared" si="155"/>
        <v>0</v>
      </c>
      <c r="J909" s="4" t="b">
        <f t="shared" si="156"/>
        <v>0</v>
      </c>
      <c r="K909" s="26">
        <f t="shared" si="157"/>
        <v>0</v>
      </c>
      <c r="L909" s="4">
        <f t="shared" si="158"/>
        <v>0</v>
      </c>
      <c r="M909" s="26" t="str">
        <f t="shared" si="159"/>
        <v/>
      </c>
      <c r="N909" s="288">
        <v>0</v>
      </c>
      <c r="O909" s="4">
        <v>0</v>
      </c>
      <c r="P909" s="75">
        <f t="shared" si="160"/>
        <v>0</v>
      </c>
      <c r="Q909" s="75">
        <f t="shared" si="161"/>
        <v>0</v>
      </c>
      <c r="R909" s="75">
        <f t="shared" si="162"/>
        <v>0</v>
      </c>
      <c r="S909" s="4">
        <v>0</v>
      </c>
      <c r="T909" s="4">
        <v>0</v>
      </c>
      <c r="U909" s="4">
        <f t="shared" si="163"/>
        <v>0</v>
      </c>
      <c r="V909" s="4">
        <v>0</v>
      </c>
      <c r="W909" s="49">
        <v>0</v>
      </c>
      <c r="X909" s="4">
        <v>2</v>
      </c>
      <c r="Y909" s="118" t="s">
        <v>28</v>
      </c>
      <c r="Z909" s="118" t="s">
        <v>30</v>
      </c>
      <c r="AA909" s="289">
        <v>0.47902899999999998</v>
      </c>
      <c r="AB909" s="81" t="str">
        <f t="shared" si="164"/>
        <v>PckA-udpg</v>
      </c>
    </row>
    <row r="910" spans="1:28" x14ac:dyDescent="0.3">
      <c r="A910" s="15" t="s">
        <v>15</v>
      </c>
      <c r="B910" s="265" t="s">
        <v>252</v>
      </c>
      <c r="C910" s="47">
        <v>-0.37789221813997997</v>
      </c>
      <c r="D910" s="47">
        <v>-0.32824677368564997</v>
      </c>
      <c r="E910" s="47">
        <v>-1.0453165539179501</v>
      </c>
      <c r="F910" s="47">
        <v>0.27716871690448303</v>
      </c>
      <c r="G910" s="47">
        <v>0</v>
      </c>
      <c r="H910" s="287">
        <f t="shared" si="154"/>
        <v>0</v>
      </c>
      <c r="I910" s="4" t="b">
        <f t="shared" si="155"/>
        <v>0</v>
      </c>
      <c r="J910" s="4" t="b">
        <f t="shared" si="156"/>
        <v>0</v>
      </c>
      <c r="K910" s="26">
        <f t="shared" si="157"/>
        <v>0</v>
      </c>
      <c r="L910" s="4">
        <f t="shared" si="158"/>
        <v>0</v>
      </c>
      <c r="M910" s="26" t="str">
        <f t="shared" si="159"/>
        <v/>
      </c>
      <c r="N910" s="288">
        <v>0</v>
      </c>
      <c r="O910" s="4">
        <v>0</v>
      </c>
      <c r="P910" s="75">
        <f t="shared" si="160"/>
        <v>0</v>
      </c>
      <c r="Q910" s="75">
        <f t="shared" si="161"/>
        <v>0</v>
      </c>
      <c r="R910" s="75">
        <f t="shared" si="162"/>
        <v>0</v>
      </c>
      <c r="S910" s="4">
        <v>0</v>
      </c>
      <c r="T910" s="4">
        <v>0</v>
      </c>
      <c r="U910" s="4">
        <f t="shared" si="163"/>
        <v>0</v>
      </c>
      <c r="V910" s="4">
        <v>0</v>
      </c>
      <c r="W910" s="49">
        <v>0</v>
      </c>
      <c r="X910" s="4">
        <v>2</v>
      </c>
      <c r="Y910" s="118" t="s">
        <v>28</v>
      </c>
      <c r="Z910" s="118" t="s">
        <v>30</v>
      </c>
      <c r="AA910" s="289">
        <v>0.44927499999999998</v>
      </c>
      <c r="AB910" s="81" t="str">
        <f t="shared" si="164"/>
        <v>PckA-udpglcnac</v>
      </c>
    </row>
    <row r="911" spans="1:28" x14ac:dyDescent="0.3">
      <c r="A911" s="15" t="s">
        <v>14</v>
      </c>
      <c r="B911" s="265" t="s">
        <v>133</v>
      </c>
      <c r="C911" s="47">
        <v>-3.27379846792972E-2</v>
      </c>
      <c r="D911" s="47">
        <v>7.9660843783732296E-2</v>
      </c>
      <c r="E911" s="47">
        <v>-0.389993704814658</v>
      </c>
      <c r="F911" s="47">
        <v>0.30296741097379198</v>
      </c>
      <c r="G911" s="47">
        <v>0</v>
      </c>
      <c r="H911" s="287">
        <f t="shared" si="154"/>
        <v>0</v>
      </c>
      <c r="I911" s="4" t="b">
        <f t="shared" si="155"/>
        <v>0</v>
      </c>
      <c r="J911" s="4" t="b">
        <f t="shared" si="156"/>
        <v>0</v>
      </c>
      <c r="K911" s="26">
        <f t="shared" si="157"/>
        <v>0</v>
      </c>
      <c r="L911" s="4">
        <f t="shared" si="158"/>
        <v>0</v>
      </c>
      <c r="M911" s="26" t="str">
        <f t="shared" si="159"/>
        <v/>
      </c>
      <c r="N911" s="288">
        <v>0</v>
      </c>
      <c r="O911" s="4">
        <v>0</v>
      </c>
      <c r="P911" s="75">
        <f t="shared" si="160"/>
        <v>0</v>
      </c>
      <c r="Q911" s="75">
        <f t="shared" si="161"/>
        <v>0</v>
      </c>
      <c r="R911" s="75">
        <f t="shared" si="162"/>
        <v>0</v>
      </c>
      <c r="S911" s="4">
        <v>0</v>
      </c>
      <c r="T911" s="4">
        <v>0</v>
      </c>
      <c r="U911" s="4">
        <f t="shared" si="163"/>
        <v>0</v>
      </c>
      <c r="V911" s="4">
        <v>0</v>
      </c>
      <c r="W911" s="49">
        <v>0</v>
      </c>
      <c r="X911" s="4">
        <v>3</v>
      </c>
      <c r="Y911" s="118" t="s">
        <v>27</v>
      </c>
      <c r="Z911" s="118" t="s">
        <v>30</v>
      </c>
      <c r="AA911" s="289">
        <v>0</v>
      </c>
      <c r="AB911" s="81" t="str">
        <f t="shared" si="164"/>
        <v>PfkA-akg</v>
      </c>
    </row>
    <row r="912" spans="1:28" x14ac:dyDescent="0.3">
      <c r="A912" s="15" t="s">
        <v>14</v>
      </c>
      <c r="B912" s="265" t="s">
        <v>110</v>
      </c>
      <c r="C912" s="47">
        <v>-0.15374200478330999</v>
      </c>
      <c r="D912" s="47">
        <v>5.7271334624849499E-2</v>
      </c>
      <c r="E912" s="47">
        <v>-0.51214708265542497</v>
      </c>
      <c r="F912" s="47">
        <v>8.7968131847765696E-2</v>
      </c>
      <c r="G912" s="47">
        <v>0</v>
      </c>
      <c r="H912" s="287">
        <f t="shared" si="154"/>
        <v>0</v>
      </c>
      <c r="I912" s="4" t="b">
        <f t="shared" si="155"/>
        <v>0</v>
      </c>
      <c r="J912" s="4" t="b">
        <f t="shared" si="156"/>
        <v>0</v>
      </c>
      <c r="K912" s="26">
        <f t="shared" si="157"/>
        <v>0</v>
      </c>
      <c r="L912" s="4">
        <f t="shared" si="158"/>
        <v>0</v>
      </c>
      <c r="M912" s="26" t="str">
        <f t="shared" si="159"/>
        <v/>
      </c>
      <c r="N912" s="288">
        <v>0</v>
      </c>
      <c r="O912" s="4">
        <v>0</v>
      </c>
      <c r="P912" s="75">
        <f t="shared" si="160"/>
        <v>0</v>
      </c>
      <c r="Q912" s="75">
        <f t="shared" si="161"/>
        <v>0</v>
      </c>
      <c r="R912" s="75">
        <f t="shared" si="162"/>
        <v>0</v>
      </c>
      <c r="S912" s="4">
        <v>0</v>
      </c>
      <c r="T912" s="4">
        <v>0</v>
      </c>
      <c r="U912" s="4">
        <f t="shared" si="163"/>
        <v>0</v>
      </c>
      <c r="V912" s="4">
        <v>0</v>
      </c>
      <c r="W912" s="49">
        <v>0</v>
      </c>
      <c r="X912" s="4">
        <v>3</v>
      </c>
      <c r="Y912" s="118" t="s">
        <v>27</v>
      </c>
      <c r="Z912" s="118" t="s">
        <v>30</v>
      </c>
      <c r="AA912" s="289">
        <v>0.85567000000000004</v>
      </c>
      <c r="AB912" s="81" t="str">
        <f t="shared" si="164"/>
        <v>PfkA-amp</v>
      </c>
    </row>
    <row r="913" spans="1:28" x14ac:dyDescent="0.3">
      <c r="A913" s="15" t="s">
        <v>14</v>
      </c>
      <c r="B913" s="265" t="s">
        <v>218</v>
      </c>
      <c r="C913" s="47">
        <v>-0.100279438488921</v>
      </c>
      <c r="D913" s="47">
        <v>-0.13684723138084601</v>
      </c>
      <c r="E913" s="47">
        <v>-0.16161963570347199</v>
      </c>
      <c r="F913" s="47">
        <v>6.5708171773489199E-2</v>
      </c>
      <c r="G913" s="47">
        <v>0</v>
      </c>
      <c r="H913" s="287">
        <f t="shared" si="154"/>
        <v>0</v>
      </c>
      <c r="I913" s="4" t="b">
        <f t="shared" si="155"/>
        <v>0</v>
      </c>
      <c r="J913" s="4" t="b">
        <f t="shared" si="156"/>
        <v>0</v>
      </c>
      <c r="K913" s="26">
        <f t="shared" si="157"/>
        <v>0</v>
      </c>
      <c r="L913" s="4">
        <f t="shared" si="158"/>
        <v>0</v>
      </c>
      <c r="M913" s="26" t="str">
        <f t="shared" si="159"/>
        <v/>
      </c>
      <c r="N913" s="288">
        <v>0</v>
      </c>
      <c r="O913" s="4">
        <v>0</v>
      </c>
      <c r="P913" s="75">
        <f t="shared" si="160"/>
        <v>0</v>
      </c>
      <c r="Q913" s="75">
        <f t="shared" si="161"/>
        <v>0</v>
      </c>
      <c r="R913" s="75">
        <f t="shared" si="162"/>
        <v>0</v>
      </c>
      <c r="S913" s="4">
        <v>0</v>
      </c>
      <c r="T913" s="4">
        <v>0</v>
      </c>
      <c r="U913" s="4">
        <f t="shared" si="163"/>
        <v>0</v>
      </c>
      <c r="V913" s="4">
        <v>0</v>
      </c>
      <c r="W913" s="49">
        <v>0</v>
      </c>
      <c r="X913" s="4">
        <v>3</v>
      </c>
      <c r="Y913" s="118" t="s">
        <v>27</v>
      </c>
      <c r="Z913" s="118" t="s">
        <v>30</v>
      </c>
      <c r="AA913" s="289">
        <v>0.69230800000000003</v>
      </c>
      <c r="AB913" s="81" t="str">
        <f t="shared" si="164"/>
        <v>PfkA-cgmp</v>
      </c>
    </row>
    <row r="914" spans="1:28" x14ac:dyDescent="0.3">
      <c r="A914" s="15" t="s">
        <v>14</v>
      </c>
      <c r="B914" s="265" t="s">
        <v>161</v>
      </c>
      <c r="C914" s="47">
        <v>1.44360213985378E-2</v>
      </c>
      <c r="D914" s="47">
        <v>7.8271633237401397E-2</v>
      </c>
      <c r="E914" s="47">
        <v>-0.100403189755966</v>
      </c>
      <c r="F914" s="47">
        <v>0.21609414680608499</v>
      </c>
      <c r="G914" s="47">
        <v>0</v>
      </c>
      <c r="H914" s="287">
        <f t="shared" si="154"/>
        <v>0</v>
      </c>
      <c r="I914" s="4" t="b">
        <f t="shared" si="155"/>
        <v>0</v>
      </c>
      <c r="J914" s="4" t="b">
        <f t="shared" si="156"/>
        <v>0</v>
      </c>
      <c r="K914" s="26">
        <f t="shared" si="157"/>
        <v>0</v>
      </c>
      <c r="L914" s="4">
        <f t="shared" si="158"/>
        <v>0</v>
      </c>
      <c r="M914" s="26" t="str">
        <f t="shared" si="159"/>
        <v/>
      </c>
      <c r="N914" s="288">
        <v>0</v>
      </c>
      <c r="O914" s="4">
        <v>0</v>
      </c>
      <c r="P914" s="75">
        <f t="shared" si="160"/>
        <v>0</v>
      </c>
      <c r="Q914" s="75">
        <f t="shared" si="161"/>
        <v>0</v>
      </c>
      <c r="R914" s="75">
        <f t="shared" si="162"/>
        <v>0</v>
      </c>
      <c r="S914" s="4">
        <v>0</v>
      </c>
      <c r="T914" s="4">
        <v>0</v>
      </c>
      <c r="U914" s="4">
        <f t="shared" si="163"/>
        <v>0</v>
      </c>
      <c r="V914" s="4">
        <v>0</v>
      </c>
      <c r="W914" s="49">
        <v>0</v>
      </c>
      <c r="X914" s="4">
        <v>3</v>
      </c>
      <c r="Y914" s="118" t="s">
        <v>27</v>
      </c>
      <c r="Z914" s="118" t="s">
        <v>30</v>
      </c>
      <c r="AA914" s="289">
        <v>0.25</v>
      </c>
      <c r="AB914" s="81" t="str">
        <f t="shared" si="164"/>
        <v>PfkA-dhap</v>
      </c>
    </row>
    <row r="915" spans="1:28" x14ac:dyDescent="0.3">
      <c r="A915" s="15" t="s">
        <v>14</v>
      </c>
      <c r="B915" s="265" t="s">
        <v>262</v>
      </c>
      <c r="C915" s="47">
        <v>-0.119223622032456</v>
      </c>
      <c r="D915" s="47">
        <v>9.25535307283697E-3</v>
      </c>
      <c r="E915" s="47">
        <v>-0.35523681902438897</v>
      </c>
      <c r="F915" s="47">
        <v>2.9994019348461302E-2</v>
      </c>
      <c r="G915" s="47">
        <v>0</v>
      </c>
      <c r="H915" s="287">
        <f t="shared" si="154"/>
        <v>0</v>
      </c>
      <c r="I915" s="4" t="b">
        <f t="shared" si="155"/>
        <v>0</v>
      </c>
      <c r="J915" s="4" t="b">
        <f t="shared" si="156"/>
        <v>0</v>
      </c>
      <c r="K915" s="26">
        <f t="shared" si="157"/>
        <v>0</v>
      </c>
      <c r="L915" s="4">
        <f t="shared" si="158"/>
        <v>0</v>
      </c>
      <c r="M915" s="26" t="str">
        <f t="shared" si="159"/>
        <v/>
      </c>
      <c r="N915" s="288">
        <v>0</v>
      </c>
      <c r="O915" s="4">
        <v>0</v>
      </c>
      <c r="P915" s="75">
        <f t="shared" si="160"/>
        <v>0</v>
      </c>
      <c r="Q915" s="75">
        <f t="shared" si="161"/>
        <v>0</v>
      </c>
      <c r="R915" s="75">
        <f t="shared" si="162"/>
        <v>0</v>
      </c>
      <c r="S915" s="4">
        <v>0</v>
      </c>
      <c r="T915" s="4">
        <v>0</v>
      </c>
      <c r="U915" s="4">
        <f t="shared" si="163"/>
        <v>0</v>
      </c>
      <c r="V915" s="4">
        <v>0</v>
      </c>
      <c r="W915" s="49">
        <v>0</v>
      </c>
      <c r="X915" s="4">
        <v>3</v>
      </c>
      <c r="Y915" s="118" t="s">
        <v>27</v>
      </c>
      <c r="Z915" s="118" t="s">
        <v>30</v>
      </c>
      <c r="AA915" s="289">
        <v>0.48255799999999999</v>
      </c>
      <c r="AB915" s="81" t="str">
        <f t="shared" si="164"/>
        <v>PfkA-dtmp</v>
      </c>
    </row>
    <row r="916" spans="1:28" x14ac:dyDescent="0.3">
      <c r="A916" s="15" t="s">
        <v>14</v>
      </c>
      <c r="B916" s="265" t="s">
        <v>177</v>
      </c>
      <c r="C916" s="47">
        <v>7.0029849642963396E-2</v>
      </c>
      <c r="D916" s="47">
        <v>0.111248955683674</v>
      </c>
      <c r="E916" s="47">
        <v>-0.38617264182655098</v>
      </c>
      <c r="F916" s="47">
        <v>0.73332205199316802</v>
      </c>
      <c r="G916" s="47">
        <v>0</v>
      </c>
      <c r="H916" s="287">
        <f t="shared" si="154"/>
        <v>0</v>
      </c>
      <c r="I916" s="4" t="b">
        <f t="shared" si="155"/>
        <v>0</v>
      </c>
      <c r="J916" s="4" t="b">
        <f t="shared" si="156"/>
        <v>0</v>
      </c>
      <c r="K916" s="26">
        <f t="shared" si="157"/>
        <v>0</v>
      </c>
      <c r="L916" s="4">
        <f t="shared" si="158"/>
        <v>0</v>
      </c>
      <c r="M916" s="26" t="str">
        <f t="shared" si="159"/>
        <v/>
      </c>
      <c r="N916" s="288">
        <v>0</v>
      </c>
      <c r="O916" s="4">
        <v>0</v>
      </c>
      <c r="P916" s="75">
        <f t="shared" si="160"/>
        <v>0</v>
      </c>
      <c r="Q916" s="75">
        <f t="shared" si="161"/>
        <v>0</v>
      </c>
      <c r="R916" s="75">
        <f t="shared" si="162"/>
        <v>0</v>
      </c>
      <c r="S916" s="4">
        <v>0</v>
      </c>
      <c r="T916" s="4">
        <v>0</v>
      </c>
      <c r="U916" s="4">
        <f t="shared" si="163"/>
        <v>0</v>
      </c>
      <c r="V916" s="4">
        <v>0</v>
      </c>
      <c r="W916" s="49">
        <v>0</v>
      </c>
      <c r="X916" s="4">
        <v>3</v>
      </c>
      <c r="Y916" s="118" t="s">
        <v>27</v>
      </c>
      <c r="Z916" s="118" t="s">
        <v>30</v>
      </c>
      <c r="AA916" s="289">
        <v>0.47541</v>
      </c>
      <c r="AB916" s="81" t="str">
        <f t="shared" si="164"/>
        <v>PfkA-e4p</v>
      </c>
    </row>
    <row r="917" spans="1:28" x14ac:dyDescent="0.3">
      <c r="A917" s="15" t="s">
        <v>14</v>
      </c>
      <c r="B917" s="265" t="s">
        <v>157</v>
      </c>
      <c r="C917" s="47">
        <v>-1.3150315414096401</v>
      </c>
      <c r="D917" s="47">
        <v>0.13628156502806199</v>
      </c>
      <c r="E917" s="47">
        <v>-2.0241210644372298</v>
      </c>
      <c r="F917" s="47">
        <v>0.186998916136774</v>
      </c>
      <c r="G917" s="47">
        <v>0</v>
      </c>
      <c r="H917" s="287">
        <f t="shared" si="154"/>
        <v>0</v>
      </c>
      <c r="I917" s="4" t="b">
        <f t="shared" si="155"/>
        <v>0</v>
      </c>
      <c r="J917" s="4" t="b">
        <f t="shared" si="156"/>
        <v>0</v>
      </c>
      <c r="K917" s="26">
        <f t="shared" si="157"/>
        <v>0</v>
      </c>
      <c r="L917" s="4">
        <f t="shared" si="158"/>
        <v>0</v>
      </c>
      <c r="M917" s="26" t="str">
        <f t="shared" si="159"/>
        <v/>
      </c>
      <c r="N917" s="288">
        <v>0</v>
      </c>
      <c r="O917" s="4">
        <v>0</v>
      </c>
      <c r="P917" s="75">
        <f t="shared" si="160"/>
        <v>0</v>
      </c>
      <c r="Q917" s="75">
        <f t="shared" si="161"/>
        <v>0</v>
      </c>
      <c r="R917" s="75">
        <f t="shared" si="162"/>
        <v>0</v>
      </c>
      <c r="S917" s="4">
        <v>0</v>
      </c>
      <c r="T917" s="4">
        <v>0</v>
      </c>
      <c r="U917" s="4">
        <f t="shared" si="163"/>
        <v>0</v>
      </c>
      <c r="V917" s="4">
        <v>0</v>
      </c>
      <c r="W917" s="49">
        <v>0</v>
      </c>
      <c r="X917" s="4">
        <v>3</v>
      </c>
      <c r="Y917" s="118" t="s">
        <v>27</v>
      </c>
      <c r="Z917" s="118" t="s">
        <v>30</v>
      </c>
      <c r="AA917" s="289">
        <v>0.86046500000000004</v>
      </c>
      <c r="AB917" s="81" t="str">
        <f t="shared" si="164"/>
        <v>PfkA-g6p</v>
      </c>
    </row>
    <row r="918" spans="1:28" x14ac:dyDescent="0.3">
      <c r="A918" s="15" t="s">
        <v>14</v>
      </c>
      <c r="B918" s="265" t="s">
        <v>225</v>
      </c>
      <c r="C918" s="47">
        <v>0.193981539719944</v>
      </c>
      <c r="D918" s="47">
        <v>0.20455743183366701</v>
      </c>
      <c r="E918" s="47">
        <v>-2.42966237087931E-2</v>
      </c>
      <c r="F918" s="47">
        <v>0.36313406069458298</v>
      </c>
      <c r="G918" s="47">
        <v>0</v>
      </c>
      <c r="H918" s="287">
        <f t="shared" si="154"/>
        <v>0</v>
      </c>
      <c r="I918" s="4" t="b">
        <f t="shared" si="155"/>
        <v>0</v>
      </c>
      <c r="J918" s="4" t="b">
        <f t="shared" si="156"/>
        <v>0</v>
      </c>
      <c r="K918" s="26">
        <f t="shared" si="157"/>
        <v>0</v>
      </c>
      <c r="L918" s="4">
        <f t="shared" si="158"/>
        <v>0</v>
      </c>
      <c r="M918" s="26" t="str">
        <f t="shared" si="159"/>
        <v/>
      </c>
      <c r="N918" s="288">
        <v>0</v>
      </c>
      <c r="O918" s="4">
        <v>0</v>
      </c>
      <c r="P918" s="75">
        <f t="shared" si="160"/>
        <v>0</v>
      </c>
      <c r="Q918" s="75">
        <f t="shared" si="161"/>
        <v>0</v>
      </c>
      <c r="R918" s="75">
        <f t="shared" si="162"/>
        <v>0</v>
      </c>
      <c r="S918" s="4">
        <v>0</v>
      </c>
      <c r="T918" s="4">
        <v>0</v>
      </c>
      <c r="U918" s="4">
        <f t="shared" si="163"/>
        <v>0</v>
      </c>
      <c r="V918" s="4">
        <v>0</v>
      </c>
      <c r="W918" s="49">
        <v>0</v>
      </c>
      <c r="X918" s="4">
        <v>3</v>
      </c>
      <c r="Y918" s="118" t="s">
        <v>27</v>
      </c>
      <c r="Z918" s="118" t="s">
        <v>30</v>
      </c>
      <c r="AA918" s="289">
        <v>0.75824199999999997</v>
      </c>
      <c r="AB918" s="81" t="str">
        <f t="shared" si="164"/>
        <v>PfkA-glca-6p</v>
      </c>
    </row>
    <row r="919" spans="1:28" x14ac:dyDescent="0.3">
      <c r="A919" s="15" t="s">
        <v>14</v>
      </c>
      <c r="B919" s="265" t="s">
        <v>227</v>
      </c>
      <c r="C919" s="47">
        <v>-7.0719993532045999E-2</v>
      </c>
      <c r="D919" s="47">
        <v>-7.6253300849377398E-2</v>
      </c>
      <c r="E919" s="47">
        <v>-0.122079672952579</v>
      </c>
      <c r="F919" s="47">
        <v>1.9246666554833499E-3</v>
      </c>
      <c r="G919" s="47">
        <v>0</v>
      </c>
      <c r="H919" s="287">
        <f t="shared" si="154"/>
        <v>0</v>
      </c>
      <c r="I919" s="4" t="b">
        <f t="shared" si="155"/>
        <v>0</v>
      </c>
      <c r="J919" s="4" t="b">
        <f t="shared" si="156"/>
        <v>0</v>
      </c>
      <c r="K919" s="26">
        <f t="shared" si="157"/>
        <v>0</v>
      </c>
      <c r="L919" s="4">
        <f t="shared" si="158"/>
        <v>0</v>
      </c>
      <c r="M919" s="26" t="str">
        <f t="shared" si="159"/>
        <v/>
      </c>
      <c r="N919" s="288">
        <v>0</v>
      </c>
      <c r="O919" s="4">
        <v>0</v>
      </c>
      <c r="P919" s="75">
        <f t="shared" si="160"/>
        <v>0</v>
      </c>
      <c r="Q919" s="75">
        <f t="shared" si="161"/>
        <v>0</v>
      </c>
      <c r="R919" s="75">
        <f t="shared" si="162"/>
        <v>0</v>
      </c>
      <c r="S919" s="4">
        <v>0</v>
      </c>
      <c r="T919" s="4">
        <v>0</v>
      </c>
      <c r="U919" s="4">
        <f t="shared" si="163"/>
        <v>0</v>
      </c>
      <c r="V919" s="4">
        <v>0</v>
      </c>
      <c r="W919" s="49">
        <v>0</v>
      </c>
      <c r="X919" s="4">
        <v>3</v>
      </c>
      <c r="Y919" s="118" t="s">
        <v>27</v>
      </c>
      <c r="Z919" s="118" t="s">
        <v>30</v>
      </c>
      <c r="AA919" s="289">
        <v>0.455399</v>
      </c>
      <c r="AB919" s="81" t="str">
        <f t="shared" si="164"/>
        <v>PfkA-glcnac</v>
      </c>
    </row>
    <row r="920" spans="1:28" x14ac:dyDescent="0.3">
      <c r="A920" s="15" t="s">
        <v>14</v>
      </c>
      <c r="B920" s="265" t="s">
        <v>243</v>
      </c>
      <c r="C920" s="47">
        <v>-5.7861359522807403E-2</v>
      </c>
      <c r="D920" s="47">
        <v>-4.1904747825412203E-2</v>
      </c>
      <c r="E920" s="47">
        <v>-0.118325820953164</v>
      </c>
      <c r="F920" s="47">
        <v>1.30751407435814E-2</v>
      </c>
      <c r="G920" s="47">
        <v>0</v>
      </c>
      <c r="H920" s="287">
        <f t="shared" si="154"/>
        <v>0</v>
      </c>
      <c r="I920" s="4" t="b">
        <f t="shared" si="155"/>
        <v>0</v>
      </c>
      <c r="J920" s="4" t="b">
        <f t="shared" si="156"/>
        <v>0</v>
      </c>
      <c r="K920" s="26">
        <f t="shared" si="157"/>
        <v>0</v>
      </c>
      <c r="L920" s="4">
        <f t="shared" si="158"/>
        <v>0</v>
      </c>
      <c r="M920" s="26" t="str">
        <f t="shared" si="159"/>
        <v/>
      </c>
      <c r="N920" s="288">
        <v>0</v>
      </c>
      <c r="O920" s="4">
        <v>0</v>
      </c>
      <c r="P920" s="75">
        <f t="shared" si="160"/>
        <v>0</v>
      </c>
      <c r="Q920" s="75">
        <f t="shared" si="161"/>
        <v>0</v>
      </c>
      <c r="R920" s="75">
        <f t="shared" si="162"/>
        <v>0</v>
      </c>
      <c r="S920" s="4">
        <v>0</v>
      </c>
      <c r="T920" s="4">
        <v>0</v>
      </c>
      <c r="U920" s="4">
        <f t="shared" si="163"/>
        <v>0</v>
      </c>
      <c r="V920" s="4">
        <v>0</v>
      </c>
      <c r="W920" s="49">
        <v>0</v>
      </c>
      <c r="X920" s="4">
        <v>3</v>
      </c>
      <c r="Y920" s="118" t="s">
        <v>27</v>
      </c>
      <c r="Z920" s="118" t="s">
        <v>30</v>
      </c>
      <c r="AA920" s="289">
        <v>0</v>
      </c>
      <c r="AB920" s="81" t="str">
        <f t="shared" si="164"/>
        <v>PfkA-gluth-r</v>
      </c>
    </row>
    <row r="921" spans="1:28" x14ac:dyDescent="0.3">
      <c r="A921" s="15" t="s">
        <v>14</v>
      </c>
      <c r="B921" s="265" t="s">
        <v>195</v>
      </c>
      <c r="C921" s="47">
        <v>-0.160545150530011</v>
      </c>
      <c r="D921" s="47">
        <v>-4.6501331812535802E-2</v>
      </c>
      <c r="E921" s="47">
        <v>-0.55111798102929699</v>
      </c>
      <c r="F921" s="47">
        <v>4.4406837907174701E-2</v>
      </c>
      <c r="G921" s="47">
        <v>0</v>
      </c>
      <c r="H921" s="287">
        <f t="shared" si="154"/>
        <v>0</v>
      </c>
      <c r="I921" s="4" t="b">
        <f t="shared" si="155"/>
        <v>0</v>
      </c>
      <c r="J921" s="4" t="b">
        <f t="shared" si="156"/>
        <v>0</v>
      </c>
      <c r="K921" s="26">
        <f t="shared" si="157"/>
        <v>0</v>
      </c>
      <c r="L921" s="4">
        <f t="shared" si="158"/>
        <v>0</v>
      </c>
      <c r="M921" s="26" t="str">
        <f t="shared" si="159"/>
        <v/>
      </c>
      <c r="N921" s="288">
        <v>0</v>
      </c>
      <c r="O921" s="4">
        <v>0</v>
      </c>
      <c r="P921" s="75">
        <f t="shared" si="160"/>
        <v>0</v>
      </c>
      <c r="Q921" s="75">
        <f t="shared" si="161"/>
        <v>0</v>
      </c>
      <c r="R921" s="75">
        <f t="shared" si="162"/>
        <v>0</v>
      </c>
      <c r="S921" s="4">
        <v>0</v>
      </c>
      <c r="T921" s="4">
        <v>0</v>
      </c>
      <c r="U921" s="4">
        <f t="shared" si="163"/>
        <v>0</v>
      </c>
      <c r="V921" s="4">
        <v>0</v>
      </c>
      <c r="W921" s="49">
        <v>0</v>
      </c>
      <c r="X921" s="4">
        <v>3</v>
      </c>
      <c r="Y921" s="118" t="s">
        <v>27</v>
      </c>
      <c r="Z921" s="118" t="s">
        <v>30</v>
      </c>
      <c r="AA921" s="289">
        <v>0.75718799999999997</v>
      </c>
      <c r="AB921" s="81" t="str">
        <f t="shared" si="164"/>
        <v>PfkA-gmp</v>
      </c>
    </row>
    <row r="922" spans="1:28" x14ac:dyDescent="0.3">
      <c r="A922" s="15" t="s">
        <v>14</v>
      </c>
      <c r="B922" s="265" t="s">
        <v>94</v>
      </c>
      <c r="C922" s="47">
        <v>-0.112252298381165</v>
      </c>
      <c r="D922" s="47">
        <v>1.72336203105318E-2</v>
      </c>
      <c r="E922" s="47">
        <v>-0.42194927368384699</v>
      </c>
      <c r="F922" s="47">
        <v>0.13230537039108201</v>
      </c>
      <c r="G922" s="47">
        <v>0</v>
      </c>
      <c r="H922" s="287">
        <f t="shared" si="154"/>
        <v>0</v>
      </c>
      <c r="I922" s="4" t="b">
        <f t="shared" si="155"/>
        <v>0</v>
      </c>
      <c r="J922" s="4" t="b">
        <f t="shared" si="156"/>
        <v>0</v>
      </c>
      <c r="K922" s="26">
        <f t="shared" si="157"/>
        <v>0</v>
      </c>
      <c r="L922" s="4">
        <f t="shared" si="158"/>
        <v>0</v>
      </c>
      <c r="M922" s="26" t="str">
        <f t="shared" si="159"/>
        <v/>
      </c>
      <c r="N922" s="288">
        <v>0</v>
      </c>
      <c r="O922" s="4">
        <v>0</v>
      </c>
      <c r="P922" s="75">
        <f t="shared" si="160"/>
        <v>0</v>
      </c>
      <c r="Q922" s="75">
        <f t="shared" si="161"/>
        <v>0</v>
      </c>
      <c r="R922" s="75">
        <f t="shared" si="162"/>
        <v>0</v>
      </c>
      <c r="S922" s="4">
        <v>0</v>
      </c>
      <c r="T922" s="4">
        <v>0</v>
      </c>
      <c r="U922" s="4">
        <f t="shared" si="163"/>
        <v>0</v>
      </c>
      <c r="V922" s="4">
        <v>0</v>
      </c>
      <c r="W922" s="49">
        <v>0</v>
      </c>
      <c r="X922" s="4">
        <v>3</v>
      </c>
      <c r="Y922" s="118" t="s">
        <v>27</v>
      </c>
      <c r="Z922" s="118" t="s">
        <v>30</v>
      </c>
      <c r="AA922" s="289">
        <v>0</v>
      </c>
      <c r="AB922" s="81" t="str">
        <f t="shared" si="164"/>
        <v>PfkA-oaa</v>
      </c>
    </row>
    <row r="923" spans="1:28" x14ac:dyDescent="0.3">
      <c r="A923" s="15" t="s">
        <v>14</v>
      </c>
      <c r="B923" s="265" t="s">
        <v>235</v>
      </c>
      <c r="C923" s="47">
        <v>-0.25381143545737</v>
      </c>
      <c r="D923" s="47">
        <v>-3.7801258135358597E-2</v>
      </c>
      <c r="E923" s="47">
        <v>-0.73035994875218202</v>
      </c>
      <c r="F923" s="47">
        <v>2.5187395761836699E-2</v>
      </c>
      <c r="G923" s="47">
        <v>0</v>
      </c>
      <c r="H923" s="287">
        <f t="shared" si="154"/>
        <v>0</v>
      </c>
      <c r="I923" s="4" t="b">
        <f t="shared" si="155"/>
        <v>0</v>
      </c>
      <c r="J923" s="4" t="b">
        <f t="shared" si="156"/>
        <v>0</v>
      </c>
      <c r="K923" s="26">
        <f t="shared" si="157"/>
        <v>0</v>
      </c>
      <c r="L923" s="4">
        <f t="shared" si="158"/>
        <v>0</v>
      </c>
      <c r="M923" s="26" t="str">
        <f t="shared" si="159"/>
        <v/>
      </c>
      <c r="N923" s="288">
        <v>0</v>
      </c>
      <c r="O923" s="4">
        <v>0</v>
      </c>
      <c r="P923" s="75">
        <f t="shared" si="160"/>
        <v>0</v>
      </c>
      <c r="Q923" s="75">
        <f t="shared" si="161"/>
        <v>0</v>
      </c>
      <c r="R923" s="75">
        <f t="shared" si="162"/>
        <v>0</v>
      </c>
      <c r="S923" s="4">
        <v>0</v>
      </c>
      <c r="T923" s="4">
        <v>0</v>
      </c>
      <c r="U923" s="4">
        <f t="shared" si="163"/>
        <v>0</v>
      </c>
      <c r="V923" s="4">
        <v>0</v>
      </c>
      <c r="W923" s="49">
        <v>0</v>
      </c>
      <c r="X923" s="4">
        <v>3</v>
      </c>
      <c r="Y923" s="118" t="s">
        <v>27</v>
      </c>
      <c r="Z923" s="118" t="s">
        <v>30</v>
      </c>
      <c r="AA923" s="289">
        <v>9.4527E-2</v>
      </c>
      <c r="AB923" s="81" t="str">
        <f t="shared" si="164"/>
        <v>PfkA-ser</v>
      </c>
    </row>
    <row r="924" spans="1:28" x14ac:dyDescent="0.3">
      <c r="A924" s="15" t="s">
        <v>14</v>
      </c>
      <c r="B924" s="265" t="s">
        <v>252</v>
      </c>
      <c r="C924" s="47">
        <v>-8.3967803337156297E-2</v>
      </c>
      <c r="D924" s="47">
        <v>-0.116964333361918</v>
      </c>
      <c r="E924" s="47">
        <v>-0.202434461545868</v>
      </c>
      <c r="F924" s="47">
        <v>6.1225343371695697E-2</v>
      </c>
      <c r="G924" s="47">
        <v>0</v>
      </c>
      <c r="H924" s="287">
        <f t="shared" si="154"/>
        <v>0</v>
      </c>
      <c r="I924" s="4" t="b">
        <f t="shared" si="155"/>
        <v>0</v>
      </c>
      <c r="J924" s="4" t="b">
        <f t="shared" si="156"/>
        <v>0</v>
      </c>
      <c r="K924" s="26">
        <f t="shared" si="157"/>
        <v>0</v>
      </c>
      <c r="L924" s="4">
        <f t="shared" si="158"/>
        <v>0</v>
      </c>
      <c r="M924" s="26" t="str">
        <f t="shared" si="159"/>
        <v/>
      </c>
      <c r="N924" s="288">
        <v>0</v>
      </c>
      <c r="O924" s="4">
        <v>0</v>
      </c>
      <c r="P924" s="75">
        <f t="shared" si="160"/>
        <v>0</v>
      </c>
      <c r="Q924" s="75">
        <f t="shared" si="161"/>
        <v>0</v>
      </c>
      <c r="R924" s="75">
        <f t="shared" si="162"/>
        <v>0</v>
      </c>
      <c r="S924" s="4">
        <v>0</v>
      </c>
      <c r="T924" s="4">
        <v>0</v>
      </c>
      <c r="U924" s="4">
        <f t="shared" si="163"/>
        <v>0</v>
      </c>
      <c r="V924" s="4">
        <v>0</v>
      </c>
      <c r="W924" s="49">
        <v>0</v>
      </c>
      <c r="X924" s="4">
        <v>3</v>
      </c>
      <c r="Y924" s="118" t="s">
        <v>27</v>
      </c>
      <c r="Z924" s="118" t="s">
        <v>30</v>
      </c>
      <c r="AA924" s="289">
        <v>0.44927499999999998</v>
      </c>
      <c r="AB924" s="81" t="str">
        <f t="shared" si="164"/>
        <v>PfkA-udpglcnac</v>
      </c>
    </row>
    <row r="925" spans="1:28" x14ac:dyDescent="0.3">
      <c r="A925" s="15" t="s">
        <v>92</v>
      </c>
      <c r="B925" s="265" t="s">
        <v>65</v>
      </c>
      <c r="C925" s="47">
        <v>-4.4373766317199799E-4</v>
      </c>
      <c r="D925" s="47">
        <v>5.4831520793209197E-4</v>
      </c>
      <c r="E925" s="47">
        <v>-1.1942628975264999E-2</v>
      </c>
      <c r="F925" s="47">
        <v>1.29320396637643E-2</v>
      </c>
      <c r="G925" s="47">
        <v>0</v>
      </c>
      <c r="H925" s="287">
        <f t="shared" si="154"/>
        <v>0</v>
      </c>
      <c r="I925" s="4" t="b">
        <f t="shared" si="155"/>
        <v>0</v>
      </c>
      <c r="J925" s="4" t="b">
        <f t="shared" si="156"/>
        <v>0</v>
      </c>
      <c r="K925" s="26">
        <f t="shared" si="157"/>
        <v>0</v>
      </c>
      <c r="L925" s="4">
        <f t="shared" si="158"/>
        <v>0</v>
      </c>
      <c r="M925" s="26" t="str">
        <f t="shared" si="159"/>
        <v/>
      </c>
      <c r="N925" s="288">
        <v>0</v>
      </c>
      <c r="O925" s="4">
        <v>0</v>
      </c>
      <c r="P925" s="75">
        <f t="shared" si="160"/>
        <v>0</v>
      </c>
      <c r="Q925" s="75">
        <f t="shared" si="161"/>
        <v>0</v>
      </c>
      <c r="R925" s="75">
        <f t="shared" si="162"/>
        <v>0</v>
      </c>
      <c r="S925" s="4">
        <v>0</v>
      </c>
      <c r="T925" s="4">
        <v>0</v>
      </c>
      <c r="U925" s="4">
        <f t="shared" si="163"/>
        <v>0</v>
      </c>
      <c r="V925" s="4">
        <v>0</v>
      </c>
      <c r="W925" s="49">
        <v>0</v>
      </c>
      <c r="X925" s="4">
        <v>1</v>
      </c>
      <c r="Y925" s="118" t="s">
        <v>22</v>
      </c>
      <c r="Z925" s="118" t="s">
        <v>30</v>
      </c>
      <c r="AA925" s="289">
        <v>0.19047600000000001</v>
      </c>
      <c r="AB925" s="81" t="str">
        <f t="shared" si="164"/>
        <v>Ppc-6pgc</v>
      </c>
    </row>
    <row r="926" spans="1:28" x14ac:dyDescent="0.3">
      <c r="A926" s="15" t="s">
        <v>92</v>
      </c>
      <c r="B926" s="265" t="s">
        <v>110</v>
      </c>
      <c r="C926" s="47">
        <v>-6.1300618269026401E-3</v>
      </c>
      <c r="D926" s="47">
        <v>3.6542260757535098E-3</v>
      </c>
      <c r="E926" s="47">
        <v>-3.48673475337535E-2</v>
      </c>
      <c r="F926" s="47">
        <v>3.4351023298670201E-2</v>
      </c>
      <c r="G926" s="47">
        <v>0</v>
      </c>
      <c r="H926" s="287">
        <f t="shared" si="154"/>
        <v>0</v>
      </c>
      <c r="I926" s="4" t="b">
        <f t="shared" si="155"/>
        <v>0</v>
      </c>
      <c r="J926" s="4" t="b">
        <f t="shared" si="156"/>
        <v>0</v>
      </c>
      <c r="K926" s="26">
        <f t="shared" si="157"/>
        <v>0</v>
      </c>
      <c r="L926" s="4">
        <f t="shared" si="158"/>
        <v>0</v>
      </c>
      <c r="M926" s="26" t="str">
        <f t="shared" si="159"/>
        <v/>
      </c>
      <c r="N926" s="288">
        <v>0</v>
      </c>
      <c r="O926" s="4">
        <v>0</v>
      </c>
      <c r="P926" s="75">
        <f t="shared" si="160"/>
        <v>0</v>
      </c>
      <c r="Q926" s="75">
        <f t="shared" si="161"/>
        <v>0</v>
      </c>
      <c r="R926" s="75">
        <f t="shared" si="162"/>
        <v>0</v>
      </c>
      <c r="S926" s="4">
        <v>0</v>
      </c>
      <c r="T926" s="4">
        <v>0</v>
      </c>
      <c r="U926" s="4">
        <f t="shared" si="163"/>
        <v>0</v>
      </c>
      <c r="V926" s="4">
        <v>0</v>
      </c>
      <c r="W926" s="49">
        <v>0</v>
      </c>
      <c r="X926" s="4">
        <v>1</v>
      </c>
      <c r="Y926" s="118" t="s">
        <v>22</v>
      </c>
      <c r="Z926" s="118" t="s">
        <v>30</v>
      </c>
      <c r="AA926" s="289">
        <v>0.13333300000000001</v>
      </c>
      <c r="AB926" s="81" t="str">
        <f t="shared" si="164"/>
        <v>Ppc-amp</v>
      </c>
    </row>
    <row r="927" spans="1:28" x14ac:dyDescent="0.3">
      <c r="A927" s="15" t="s">
        <v>92</v>
      </c>
      <c r="B927" s="265" t="s">
        <v>233</v>
      </c>
      <c r="C927" s="47">
        <v>-1.7555390170665201E-2</v>
      </c>
      <c r="D927" s="47">
        <v>-1.7059508726172099E-2</v>
      </c>
      <c r="E927" s="47">
        <v>-5.0748524746650502E-2</v>
      </c>
      <c r="F927" s="47">
        <v>1.5103823776233601E-2</v>
      </c>
      <c r="G927" s="47">
        <v>0</v>
      </c>
      <c r="H927" s="287">
        <f t="shared" si="154"/>
        <v>0</v>
      </c>
      <c r="I927" s="4" t="b">
        <f t="shared" si="155"/>
        <v>0</v>
      </c>
      <c r="J927" s="4" t="b">
        <f t="shared" si="156"/>
        <v>0</v>
      </c>
      <c r="K927" s="26">
        <f t="shared" si="157"/>
        <v>0</v>
      </c>
      <c r="L927" s="4">
        <f t="shared" si="158"/>
        <v>0</v>
      </c>
      <c r="M927" s="26" t="str">
        <f t="shared" si="159"/>
        <v/>
      </c>
      <c r="N927" s="288">
        <v>0</v>
      </c>
      <c r="O927" s="4">
        <v>0</v>
      </c>
      <c r="P927" s="75">
        <f t="shared" si="160"/>
        <v>0</v>
      </c>
      <c r="Q927" s="75">
        <f t="shared" si="161"/>
        <v>0</v>
      </c>
      <c r="R927" s="75">
        <f t="shared" si="162"/>
        <v>0</v>
      </c>
      <c r="S927" s="4">
        <v>0</v>
      </c>
      <c r="T927" s="4">
        <v>0</v>
      </c>
      <c r="U927" s="4">
        <f t="shared" si="163"/>
        <v>0</v>
      </c>
      <c r="V927" s="4">
        <v>0</v>
      </c>
      <c r="W927" s="49">
        <v>0</v>
      </c>
      <c r="X927" s="4">
        <v>1</v>
      </c>
      <c r="Y927" s="118" t="s">
        <v>22</v>
      </c>
      <c r="Z927" s="118" t="s">
        <v>30</v>
      </c>
      <c r="AA927" s="289">
        <v>0.33333299999999999</v>
      </c>
      <c r="AB927" s="81" t="str">
        <f t="shared" si="164"/>
        <v>Ppc-gly</v>
      </c>
    </row>
    <row r="928" spans="1:28" x14ac:dyDescent="0.3">
      <c r="A928" s="15" t="s">
        <v>92</v>
      </c>
      <c r="B928" s="265" t="s">
        <v>91</v>
      </c>
      <c r="C928" s="47">
        <v>0.112751109341772</v>
      </c>
      <c r="D928" s="47">
        <v>0.114110874031132</v>
      </c>
      <c r="E928" s="47">
        <v>-3.6456648096690698E-2</v>
      </c>
      <c r="F928" s="47">
        <v>0.25076493156183199</v>
      </c>
      <c r="G928" s="47">
        <v>0</v>
      </c>
      <c r="H928" s="287">
        <f t="shared" si="154"/>
        <v>0</v>
      </c>
      <c r="I928" s="4" t="b">
        <f t="shared" si="155"/>
        <v>0</v>
      </c>
      <c r="J928" s="4" t="b">
        <f t="shared" si="156"/>
        <v>0</v>
      </c>
      <c r="K928" s="26">
        <f t="shared" si="157"/>
        <v>0</v>
      </c>
      <c r="L928" s="4">
        <f t="shared" si="158"/>
        <v>0</v>
      </c>
      <c r="M928" s="26" t="str">
        <f t="shared" si="159"/>
        <v/>
      </c>
      <c r="N928" s="288">
        <v>0</v>
      </c>
      <c r="O928" s="4">
        <v>0</v>
      </c>
      <c r="P928" s="75">
        <f t="shared" si="160"/>
        <v>0</v>
      </c>
      <c r="Q928" s="75">
        <f t="shared" si="161"/>
        <v>0</v>
      </c>
      <c r="R928" s="75">
        <f t="shared" si="162"/>
        <v>0</v>
      </c>
      <c r="S928" s="4">
        <v>0</v>
      </c>
      <c r="T928" s="4">
        <v>0</v>
      </c>
      <c r="U928" s="4">
        <f t="shared" si="163"/>
        <v>0</v>
      </c>
      <c r="V928" s="4">
        <v>0</v>
      </c>
      <c r="W928" s="49">
        <v>0</v>
      </c>
      <c r="X928" s="4">
        <v>1</v>
      </c>
      <c r="Y928" s="118" t="s">
        <v>22</v>
      </c>
      <c r="Z928" s="118" t="s">
        <v>30</v>
      </c>
      <c r="AA928" s="289">
        <v>0.27777800000000002</v>
      </c>
      <c r="AB928" s="81" t="str">
        <f t="shared" si="164"/>
        <v>Ppc-kdpg</v>
      </c>
    </row>
    <row r="929" spans="1:28" x14ac:dyDescent="0.3">
      <c r="A929" s="15" t="s">
        <v>92</v>
      </c>
      <c r="B929" s="265" t="s">
        <v>297</v>
      </c>
      <c r="C929" s="47">
        <v>-4.6028326670195699E-2</v>
      </c>
      <c r="D929" s="47">
        <v>-4.2844188255202302E-2</v>
      </c>
      <c r="E929" s="47">
        <v>-0.117259848242424</v>
      </c>
      <c r="F929" s="47">
        <v>5.98421504949277E-2</v>
      </c>
      <c r="G929" s="47">
        <v>0</v>
      </c>
      <c r="H929" s="287">
        <f t="shared" si="154"/>
        <v>0</v>
      </c>
      <c r="I929" s="4" t="b">
        <f t="shared" si="155"/>
        <v>0</v>
      </c>
      <c r="J929" s="4" t="b">
        <f t="shared" si="156"/>
        <v>0</v>
      </c>
      <c r="K929" s="26">
        <f t="shared" si="157"/>
        <v>0</v>
      </c>
      <c r="L929" s="4">
        <f t="shared" si="158"/>
        <v>0</v>
      </c>
      <c r="M929" s="26" t="str">
        <f t="shared" si="159"/>
        <v/>
      </c>
      <c r="N929" s="288">
        <v>0</v>
      </c>
      <c r="O929" s="4">
        <v>0</v>
      </c>
      <c r="P929" s="75">
        <f t="shared" si="160"/>
        <v>0</v>
      </c>
      <c r="Q929" s="75">
        <f t="shared" si="161"/>
        <v>0</v>
      </c>
      <c r="R929" s="75">
        <f t="shared" si="162"/>
        <v>0</v>
      </c>
      <c r="S929" s="4">
        <v>0</v>
      </c>
      <c r="T929" s="4">
        <v>0</v>
      </c>
      <c r="U929" s="4">
        <f t="shared" si="163"/>
        <v>0</v>
      </c>
      <c r="V929" s="4">
        <v>0</v>
      </c>
      <c r="W929" s="49">
        <v>0</v>
      </c>
      <c r="X929" s="4">
        <v>1</v>
      </c>
      <c r="Y929" s="118" t="s">
        <v>22</v>
      </c>
      <c r="Z929" s="118" t="s">
        <v>30</v>
      </c>
      <c r="AA929" s="289">
        <v>0.22092999999999999</v>
      </c>
      <c r="AB929" s="81" t="str">
        <f t="shared" si="164"/>
        <v>Ppc-shik</v>
      </c>
    </row>
    <row r="930" spans="1:28" x14ac:dyDescent="0.3">
      <c r="A930" s="15" t="s">
        <v>12</v>
      </c>
      <c r="B930" s="265" t="s">
        <v>285</v>
      </c>
      <c r="C930" s="47">
        <v>-6.8237197698195695E-2</v>
      </c>
      <c r="D930" s="47">
        <v>-8.1246585243322303E-2</v>
      </c>
      <c r="E930" s="47">
        <v>-0.15865108892892901</v>
      </c>
      <c r="F930" s="47">
        <v>3.1151239244641402E-2</v>
      </c>
      <c r="G930" s="47">
        <v>0</v>
      </c>
      <c r="H930" s="287">
        <f t="shared" si="154"/>
        <v>0</v>
      </c>
      <c r="I930" s="4" t="b">
        <f t="shared" si="155"/>
        <v>0</v>
      </c>
      <c r="J930" s="4" t="b">
        <f t="shared" si="156"/>
        <v>0</v>
      </c>
      <c r="K930" s="26">
        <f t="shared" si="157"/>
        <v>0</v>
      </c>
      <c r="L930" s="4">
        <f t="shared" si="158"/>
        <v>0</v>
      </c>
      <c r="M930" s="26" t="str">
        <f t="shared" si="159"/>
        <v/>
      </c>
      <c r="N930" s="288">
        <v>0</v>
      </c>
      <c r="O930" s="4">
        <v>0</v>
      </c>
      <c r="P930" s="75">
        <f t="shared" si="160"/>
        <v>0</v>
      </c>
      <c r="Q930" s="75">
        <f t="shared" si="161"/>
        <v>0</v>
      </c>
      <c r="R930" s="75">
        <f t="shared" si="162"/>
        <v>0</v>
      </c>
      <c r="S930" s="4">
        <v>0</v>
      </c>
      <c r="T930" s="4">
        <v>0</v>
      </c>
      <c r="U930" s="4">
        <f t="shared" si="163"/>
        <v>0</v>
      </c>
      <c r="V930" s="4">
        <v>0</v>
      </c>
      <c r="W930" s="49">
        <v>0</v>
      </c>
      <c r="X930" s="4">
        <v>2</v>
      </c>
      <c r="Y930" s="118" t="s">
        <v>25</v>
      </c>
      <c r="Z930" s="118" t="s">
        <v>30</v>
      </c>
      <c r="AA930" s="289">
        <v>8.8179999999999994E-2</v>
      </c>
      <c r="AB930" s="81" t="str">
        <f t="shared" si="164"/>
        <v>Pta-asn</v>
      </c>
    </row>
    <row r="931" spans="1:28" x14ac:dyDescent="0.3">
      <c r="A931" s="15" t="s">
        <v>12</v>
      </c>
      <c r="B931" s="265" t="s">
        <v>78</v>
      </c>
      <c r="C931" s="47">
        <v>-1.89674832930888E-2</v>
      </c>
      <c r="D931" s="47">
        <v>-4.37592318396871E-2</v>
      </c>
      <c r="E931" s="47">
        <v>-4.6746179161085498E-2</v>
      </c>
      <c r="F931" s="47">
        <v>9.5024620301238493E-3</v>
      </c>
      <c r="G931" s="47">
        <v>0</v>
      </c>
      <c r="H931" s="287">
        <f t="shared" si="154"/>
        <v>0</v>
      </c>
      <c r="I931" s="4" t="b">
        <f t="shared" si="155"/>
        <v>0</v>
      </c>
      <c r="J931" s="4" t="b">
        <f t="shared" si="156"/>
        <v>0</v>
      </c>
      <c r="K931" s="26">
        <f t="shared" si="157"/>
        <v>0</v>
      </c>
      <c r="L931" s="4">
        <f t="shared" si="158"/>
        <v>0</v>
      </c>
      <c r="M931" s="26" t="str">
        <f t="shared" si="159"/>
        <v/>
      </c>
      <c r="N931" s="288">
        <v>0</v>
      </c>
      <c r="O931" s="4">
        <v>0</v>
      </c>
      <c r="P931" s="75">
        <f t="shared" si="160"/>
        <v>1</v>
      </c>
      <c r="Q931" s="75">
        <f t="shared" si="161"/>
        <v>0</v>
      </c>
      <c r="R931" s="75">
        <f t="shared" si="162"/>
        <v>0</v>
      </c>
      <c r="S931" s="4">
        <v>1</v>
      </c>
      <c r="T931" s="4">
        <v>1</v>
      </c>
      <c r="U931" s="4">
        <f t="shared" si="163"/>
        <v>1</v>
      </c>
      <c r="V931" s="4">
        <v>0</v>
      </c>
      <c r="W931" s="49">
        <v>0</v>
      </c>
      <c r="X931" s="4">
        <v>2</v>
      </c>
      <c r="Y931" s="118" t="s">
        <v>25</v>
      </c>
      <c r="Z931" s="118" t="s">
        <v>30</v>
      </c>
      <c r="AA931" s="289">
        <v>3.5782000000000001E-2</v>
      </c>
      <c r="AB931" s="81" t="str">
        <f t="shared" si="164"/>
        <v>Pta-pyr</v>
      </c>
    </row>
    <row r="932" spans="1:28" x14ac:dyDescent="0.3">
      <c r="A932" s="15" t="s">
        <v>2</v>
      </c>
      <c r="B932" s="265" t="s">
        <v>65</v>
      </c>
      <c r="C932" s="47">
        <v>2.6708679845747801E-2</v>
      </c>
      <c r="D932" s="47">
        <v>0.150541376417718</v>
      </c>
      <c r="E932" s="47">
        <v>-0.21526132466407999</v>
      </c>
      <c r="F932" s="47">
        <v>0.26327366655871998</v>
      </c>
      <c r="G932" s="47">
        <v>0</v>
      </c>
      <c r="H932" s="287">
        <f t="shared" si="154"/>
        <v>0</v>
      </c>
      <c r="I932" s="4" t="b">
        <f t="shared" si="155"/>
        <v>0</v>
      </c>
      <c r="J932" s="4" t="b">
        <f t="shared" si="156"/>
        <v>0</v>
      </c>
      <c r="K932" s="26">
        <f t="shared" si="157"/>
        <v>0</v>
      </c>
      <c r="L932" s="4">
        <f t="shared" si="158"/>
        <v>0</v>
      </c>
      <c r="M932" s="26" t="str">
        <f t="shared" si="159"/>
        <v/>
      </c>
      <c r="N932" s="288">
        <v>0</v>
      </c>
      <c r="O932" s="4">
        <v>0</v>
      </c>
      <c r="P932" s="75">
        <f t="shared" si="160"/>
        <v>0</v>
      </c>
      <c r="Q932" s="75">
        <f t="shared" si="161"/>
        <v>0</v>
      </c>
      <c r="R932" s="75">
        <f t="shared" si="162"/>
        <v>0</v>
      </c>
      <c r="S932" s="4">
        <v>0</v>
      </c>
      <c r="T932" s="4">
        <v>0</v>
      </c>
      <c r="U932" s="4">
        <f t="shared" si="163"/>
        <v>0</v>
      </c>
      <c r="V932" s="4">
        <v>0</v>
      </c>
      <c r="W932" s="49">
        <v>0</v>
      </c>
      <c r="X932" s="4">
        <v>2</v>
      </c>
      <c r="Y932" s="118" t="s">
        <v>20</v>
      </c>
      <c r="Z932" s="118" t="s">
        <v>30</v>
      </c>
      <c r="AA932" s="289">
        <v>0.335312</v>
      </c>
      <c r="AB932" s="81" t="str">
        <f t="shared" si="164"/>
        <v>PykA-6pgc</v>
      </c>
    </row>
    <row r="933" spans="1:28" x14ac:dyDescent="0.3">
      <c r="A933" s="15" t="s">
        <v>2</v>
      </c>
      <c r="B933" s="265" t="s">
        <v>110</v>
      </c>
      <c r="C933" s="47">
        <v>0.30607113652634799</v>
      </c>
      <c r="D933" s="47">
        <v>0.37875077619529601</v>
      </c>
      <c r="E933" s="47">
        <v>-8.7948735122680199E-2</v>
      </c>
      <c r="F933" s="47">
        <v>0.69023380439962501</v>
      </c>
      <c r="G933" s="47">
        <v>0</v>
      </c>
      <c r="H933" s="287">
        <f t="shared" si="154"/>
        <v>0</v>
      </c>
      <c r="I933" s="4" t="b">
        <f t="shared" si="155"/>
        <v>0</v>
      </c>
      <c r="J933" s="4" t="b">
        <f t="shared" si="156"/>
        <v>0</v>
      </c>
      <c r="K933" s="26">
        <f t="shared" si="157"/>
        <v>0</v>
      </c>
      <c r="L933" s="4">
        <f t="shared" si="158"/>
        <v>0</v>
      </c>
      <c r="M933" s="26" t="str">
        <f t="shared" si="159"/>
        <v/>
      </c>
      <c r="N933" s="288">
        <v>0</v>
      </c>
      <c r="O933" s="4">
        <v>0</v>
      </c>
      <c r="P933" s="75">
        <f t="shared" si="160"/>
        <v>1</v>
      </c>
      <c r="Q933" s="75">
        <f t="shared" si="161"/>
        <v>1</v>
      </c>
      <c r="R933" s="75">
        <f t="shared" si="162"/>
        <v>0</v>
      </c>
      <c r="S933" s="4">
        <v>1</v>
      </c>
      <c r="T933" s="4">
        <v>0</v>
      </c>
      <c r="U933" s="4">
        <f t="shared" si="163"/>
        <v>0</v>
      </c>
      <c r="V933" s="4">
        <v>0</v>
      </c>
      <c r="W933" s="49">
        <v>0</v>
      </c>
      <c r="X933" s="4">
        <v>2</v>
      </c>
      <c r="Y933" s="118" t="s">
        <v>20</v>
      </c>
      <c r="Z933" s="118" t="s">
        <v>30</v>
      </c>
      <c r="AA933" s="289">
        <v>0.85567000000000004</v>
      </c>
      <c r="AB933" s="81" t="str">
        <f t="shared" si="164"/>
        <v>PykA-amp</v>
      </c>
    </row>
    <row r="934" spans="1:28" x14ac:dyDescent="0.3">
      <c r="A934" s="15" t="s">
        <v>2</v>
      </c>
      <c r="B934" s="265" t="s">
        <v>218</v>
      </c>
      <c r="C934" s="47">
        <v>-1.23070201375123E-2</v>
      </c>
      <c r="D934" s="47">
        <v>-3.32179195350693E-2</v>
      </c>
      <c r="E934" s="47">
        <v>-0.115963111292277</v>
      </c>
      <c r="F934" s="47">
        <v>7.3386883213874696E-2</v>
      </c>
      <c r="G934" s="47">
        <v>0</v>
      </c>
      <c r="H934" s="287">
        <f t="shared" si="154"/>
        <v>0</v>
      </c>
      <c r="I934" s="4" t="b">
        <f t="shared" si="155"/>
        <v>0</v>
      </c>
      <c r="J934" s="4" t="b">
        <f t="shared" si="156"/>
        <v>0</v>
      </c>
      <c r="K934" s="26">
        <f t="shared" si="157"/>
        <v>0</v>
      </c>
      <c r="L934" s="4">
        <f t="shared" si="158"/>
        <v>0</v>
      </c>
      <c r="M934" s="26" t="str">
        <f t="shared" si="159"/>
        <v/>
      </c>
      <c r="N934" s="288">
        <v>0</v>
      </c>
      <c r="O934" s="4">
        <v>0</v>
      </c>
      <c r="P934" s="75">
        <f t="shared" si="160"/>
        <v>0</v>
      </c>
      <c r="Q934" s="75">
        <f t="shared" si="161"/>
        <v>0</v>
      </c>
      <c r="R934" s="75">
        <f t="shared" si="162"/>
        <v>0</v>
      </c>
      <c r="S934" s="4">
        <v>0</v>
      </c>
      <c r="T934" s="4">
        <v>0</v>
      </c>
      <c r="U934" s="4">
        <f t="shared" si="163"/>
        <v>0</v>
      </c>
      <c r="V934" s="4">
        <v>0</v>
      </c>
      <c r="W934" s="49">
        <v>0</v>
      </c>
      <c r="X934" s="4">
        <v>2</v>
      </c>
      <c r="Y934" s="118" t="s">
        <v>20</v>
      </c>
      <c r="Z934" s="118" t="s">
        <v>30</v>
      </c>
      <c r="AA934" s="289">
        <v>0.69230800000000003</v>
      </c>
      <c r="AB934" s="81" t="str">
        <f t="shared" si="164"/>
        <v>PykA-cgmp</v>
      </c>
    </row>
    <row r="935" spans="1:28" x14ac:dyDescent="0.3">
      <c r="A935" s="15" t="s">
        <v>2</v>
      </c>
      <c r="B935" s="265" t="s">
        <v>301</v>
      </c>
      <c r="C935" s="47">
        <v>-1.6468447317315501E-2</v>
      </c>
      <c r="D935" s="47">
        <v>-3.1579191958096602E-2</v>
      </c>
      <c r="E935" s="47">
        <v>-8.4462493965486496E-2</v>
      </c>
      <c r="F935" s="47">
        <v>7.9691160688499699E-2</v>
      </c>
      <c r="G935" s="47">
        <v>0</v>
      </c>
      <c r="H935" s="287">
        <f t="shared" si="154"/>
        <v>0</v>
      </c>
      <c r="I935" s="4" t="b">
        <f t="shared" si="155"/>
        <v>0</v>
      </c>
      <c r="J935" s="4" t="b">
        <f t="shared" si="156"/>
        <v>0</v>
      </c>
      <c r="K935" s="26">
        <f t="shared" si="157"/>
        <v>0</v>
      </c>
      <c r="L935" s="4">
        <f t="shared" si="158"/>
        <v>0</v>
      </c>
      <c r="M935" s="26" t="str">
        <f t="shared" si="159"/>
        <v/>
      </c>
      <c r="N935" s="288">
        <v>0</v>
      </c>
      <c r="O935" s="4">
        <v>0</v>
      </c>
      <c r="P935" s="75">
        <f t="shared" si="160"/>
        <v>0</v>
      </c>
      <c r="Q935" s="75">
        <f t="shared" si="161"/>
        <v>0</v>
      </c>
      <c r="R935" s="75">
        <f t="shared" si="162"/>
        <v>0</v>
      </c>
      <c r="S935" s="4">
        <v>0</v>
      </c>
      <c r="T935" s="4">
        <v>0</v>
      </c>
      <c r="U935" s="4">
        <f t="shared" si="163"/>
        <v>0</v>
      </c>
      <c r="V935" s="4">
        <v>0</v>
      </c>
      <c r="W935" s="49">
        <v>0</v>
      </c>
      <c r="X935" s="4">
        <v>2</v>
      </c>
      <c r="Y935" s="118" t="s">
        <v>20</v>
      </c>
      <c r="Z935" s="118" t="s">
        <v>30</v>
      </c>
      <c r="AA935" s="289">
        <v>0.125</v>
      </c>
      <c r="AB935" s="81" t="str">
        <f t="shared" si="164"/>
        <v>PykA-cystath</v>
      </c>
    </row>
    <row r="936" spans="1:28" x14ac:dyDescent="0.3">
      <c r="A936" s="15" t="s">
        <v>2</v>
      </c>
      <c r="B936" s="265" t="s">
        <v>264</v>
      </c>
      <c r="C936" s="47">
        <v>-5.4892169442240402E-2</v>
      </c>
      <c r="D936" s="47">
        <v>-7.2701450052131605E-2</v>
      </c>
      <c r="E936" s="47">
        <v>-0.162813521267929</v>
      </c>
      <c r="F936" s="47">
        <v>4.2609116675035003E-2</v>
      </c>
      <c r="G936" s="47">
        <v>0</v>
      </c>
      <c r="H936" s="287">
        <f t="shared" si="154"/>
        <v>0</v>
      </c>
      <c r="I936" s="4" t="b">
        <f t="shared" si="155"/>
        <v>0</v>
      </c>
      <c r="J936" s="4" t="b">
        <f t="shared" si="156"/>
        <v>0</v>
      </c>
      <c r="K936" s="26">
        <f t="shared" si="157"/>
        <v>0</v>
      </c>
      <c r="L936" s="4">
        <f t="shared" si="158"/>
        <v>0</v>
      </c>
      <c r="M936" s="26" t="str">
        <f t="shared" si="159"/>
        <v/>
      </c>
      <c r="N936" s="288">
        <v>0</v>
      </c>
      <c r="O936" s="4">
        <v>0</v>
      </c>
      <c r="P936" s="75">
        <f t="shared" si="160"/>
        <v>0</v>
      </c>
      <c r="Q936" s="75">
        <f t="shared" si="161"/>
        <v>0</v>
      </c>
      <c r="R936" s="75">
        <f t="shared" si="162"/>
        <v>0</v>
      </c>
      <c r="S936" s="4">
        <v>0</v>
      </c>
      <c r="T936" s="4">
        <v>0</v>
      </c>
      <c r="U936" s="4">
        <f t="shared" si="163"/>
        <v>0</v>
      </c>
      <c r="V936" s="4">
        <v>0</v>
      </c>
      <c r="W936" s="49">
        <v>0</v>
      </c>
      <c r="X936" s="4">
        <v>2</v>
      </c>
      <c r="Y936" s="118" t="s">
        <v>20</v>
      </c>
      <c r="Z936" s="118" t="s">
        <v>30</v>
      </c>
      <c r="AA936" s="289">
        <v>0.64490899999999995</v>
      </c>
      <c r="AB936" s="81" t="str">
        <f t="shared" si="164"/>
        <v>PykA-dttp</v>
      </c>
    </row>
    <row r="937" spans="1:28" x14ac:dyDescent="0.3">
      <c r="A937" s="15" t="s">
        <v>2</v>
      </c>
      <c r="B937" s="265" t="s">
        <v>267</v>
      </c>
      <c r="C937" s="47">
        <v>-0.153932903565104</v>
      </c>
      <c r="D937" s="47">
        <v>-0.28901089156251403</v>
      </c>
      <c r="E937" s="47">
        <v>-0.31098558181977598</v>
      </c>
      <c r="F937" s="47">
        <v>3.8716724357034202E-2</v>
      </c>
      <c r="G937" s="47">
        <v>0</v>
      </c>
      <c r="H937" s="287">
        <f t="shared" si="154"/>
        <v>0</v>
      </c>
      <c r="I937" s="4" t="b">
        <f t="shared" si="155"/>
        <v>0</v>
      </c>
      <c r="J937" s="4" t="b">
        <f t="shared" si="156"/>
        <v>0</v>
      </c>
      <c r="K937" s="26">
        <f t="shared" si="157"/>
        <v>0</v>
      </c>
      <c r="L937" s="4">
        <f t="shared" si="158"/>
        <v>0</v>
      </c>
      <c r="M937" s="26" t="str">
        <f t="shared" si="159"/>
        <v/>
      </c>
      <c r="N937" s="288">
        <v>0</v>
      </c>
      <c r="O937" s="4">
        <v>0</v>
      </c>
      <c r="P937" s="75">
        <f t="shared" si="160"/>
        <v>0</v>
      </c>
      <c r="Q937" s="75">
        <f t="shared" si="161"/>
        <v>0</v>
      </c>
      <c r="R937" s="75">
        <f t="shared" si="162"/>
        <v>0</v>
      </c>
      <c r="S937" s="4">
        <v>0</v>
      </c>
      <c r="T937" s="4">
        <v>0</v>
      </c>
      <c r="U937" s="4">
        <f t="shared" si="163"/>
        <v>0</v>
      </c>
      <c r="V937" s="4">
        <v>0</v>
      </c>
      <c r="W937" s="49">
        <v>0</v>
      </c>
      <c r="X937" s="4">
        <v>2</v>
      </c>
      <c r="Y937" s="118" t="s">
        <v>20</v>
      </c>
      <c r="Z937" s="118" t="s">
        <v>30</v>
      </c>
      <c r="AA937" s="289">
        <v>0.21293799999999999</v>
      </c>
      <c r="AB937" s="81" t="str">
        <f t="shared" si="164"/>
        <v>PykA-g1p</v>
      </c>
    </row>
    <row r="938" spans="1:28" x14ac:dyDescent="0.3">
      <c r="A938" s="15" t="s">
        <v>2</v>
      </c>
      <c r="B938" s="265" t="s">
        <v>269</v>
      </c>
      <c r="C938" s="47">
        <v>2.2676282974472401E-2</v>
      </c>
      <c r="D938" s="47">
        <v>0.108837668833857</v>
      </c>
      <c r="E938" s="47">
        <v>-0.216227710303834</v>
      </c>
      <c r="F938" s="47">
        <v>0.214577198984161</v>
      </c>
      <c r="G938" s="47">
        <v>0</v>
      </c>
      <c r="H938" s="287">
        <f t="shared" si="154"/>
        <v>0</v>
      </c>
      <c r="I938" s="4" t="b">
        <f t="shared" si="155"/>
        <v>0</v>
      </c>
      <c r="J938" s="4" t="b">
        <f t="shared" si="156"/>
        <v>0</v>
      </c>
      <c r="K938" s="26">
        <f t="shared" si="157"/>
        <v>0</v>
      </c>
      <c r="L938" s="4">
        <f t="shared" si="158"/>
        <v>0</v>
      </c>
      <c r="M938" s="26" t="str">
        <f t="shared" si="159"/>
        <v/>
      </c>
      <c r="N938" s="288">
        <v>0</v>
      </c>
      <c r="O938" s="4">
        <v>0</v>
      </c>
      <c r="P938" s="75">
        <f t="shared" si="160"/>
        <v>0</v>
      </c>
      <c r="Q938" s="75">
        <f t="shared" si="161"/>
        <v>0</v>
      </c>
      <c r="R938" s="75">
        <f t="shared" si="162"/>
        <v>0</v>
      </c>
      <c r="S938" s="4">
        <v>0</v>
      </c>
      <c r="T938" s="4">
        <v>0</v>
      </c>
      <c r="U938" s="4">
        <f t="shared" si="163"/>
        <v>0</v>
      </c>
      <c r="V938" s="4">
        <v>0</v>
      </c>
      <c r="W938" s="49">
        <v>0</v>
      </c>
      <c r="X938" s="4">
        <v>2</v>
      </c>
      <c r="Y938" s="118" t="s">
        <v>20</v>
      </c>
      <c r="Z938" s="118" t="s">
        <v>30</v>
      </c>
      <c r="AA938" s="289">
        <v>0.21293799999999999</v>
      </c>
      <c r="AB938" s="81" t="str">
        <f t="shared" si="164"/>
        <v>PykA-gal1p</v>
      </c>
    </row>
    <row r="939" spans="1:28" x14ac:dyDescent="0.3">
      <c r="A939" s="15" t="s">
        <v>2</v>
      </c>
      <c r="B939" s="265" t="s">
        <v>245</v>
      </c>
      <c r="C939" s="47">
        <v>-1.6462677909079799E-2</v>
      </c>
      <c r="D939" s="47">
        <v>2.6796375632867402E-2</v>
      </c>
      <c r="E939" s="47">
        <v>-0.212245000623452</v>
      </c>
      <c r="F939" s="47">
        <v>0.169287287162461</v>
      </c>
      <c r="G939" s="47">
        <v>0</v>
      </c>
      <c r="H939" s="287">
        <f t="shared" si="154"/>
        <v>0</v>
      </c>
      <c r="I939" s="4" t="b">
        <f t="shared" si="155"/>
        <v>0</v>
      </c>
      <c r="J939" s="4" t="b">
        <f t="shared" si="156"/>
        <v>0</v>
      </c>
      <c r="K939" s="26">
        <f t="shared" si="157"/>
        <v>0</v>
      </c>
      <c r="L939" s="4">
        <f t="shared" si="158"/>
        <v>0</v>
      </c>
      <c r="M939" s="26" t="str">
        <f t="shared" si="159"/>
        <v/>
      </c>
      <c r="N939" s="288">
        <v>0</v>
      </c>
      <c r="O939" s="4">
        <v>0</v>
      </c>
      <c r="P939" s="75">
        <f t="shared" si="160"/>
        <v>0</v>
      </c>
      <c r="Q939" s="75">
        <f t="shared" si="161"/>
        <v>0</v>
      </c>
      <c r="R939" s="75">
        <f t="shared" si="162"/>
        <v>0</v>
      </c>
      <c r="S939" s="4">
        <v>0</v>
      </c>
      <c r="T939" s="4">
        <v>0</v>
      </c>
      <c r="U939" s="4">
        <f t="shared" si="163"/>
        <v>0</v>
      </c>
      <c r="V939" s="4">
        <v>0</v>
      </c>
      <c r="W939" s="49">
        <v>0</v>
      </c>
      <c r="X939" s="4">
        <v>2</v>
      </c>
      <c r="Y939" s="118" t="s">
        <v>20</v>
      </c>
      <c r="Z939" s="118" t="s">
        <v>30</v>
      </c>
      <c r="AA939" s="289">
        <v>4.7619000000000002E-2</v>
      </c>
      <c r="AB939" s="81" t="str">
        <f t="shared" si="164"/>
        <v>PykA-gluth-o</v>
      </c>
    </row>
    <row r="940" spans="1:28" x14ac:dyDescent="0.3">
      <c r="A940" s="15" t="s">
        <v>2</v>
      </c>
      <c r="B940" s="265" t="s">
        <v>273</v>
      </c>
      <c r="C940" s="47">
        <v>6.90096482483461E-2</v>
      </c>
      <c r="D940" s="47">
        <v>-1.0680298632209101E-2</v>
      </c>
      <c r="E940" s="47">
        <v>-2.5277844007817799E-2</v>
      </c>
      <c r="F940" s="47">
        <v>0.18401191868323299</v>
      </c>
      <c r="G940" s="47">
        <v>0</v>
      </c>
      <c r="H940" s="287">
        <f t="shared" si="154"/>
        <v>0</v>
      </c>
      <c r="I940" s="4" t="b">
        <f t="shared" si="155"/>
        <v>0</v>
      </c>
      <c r="J940" s="4" t="b">
        <f t="shared" si="156"/>
        <v>0</v>
      </c>
      <c r="K940" s="26">
        <f t="shared" si="157"/>
        <v>0</v>
      </c>
      <c r="L940" s="4">
        <f t="shared" si="158"/>
        <v>0</v>
      </c>
      <c r="M940" s="26" t="str">
        <f t="shared" si="159"/>
        <v/>
      </c>
      <c r="N940" s="288">
        <v>0</v>
      </c>
      <c r="O940" s="4">
        <v>0</v>
      </c>
      <c r="P940" s="75">
        <f t="shared" si="160"/>
        <v>0</v>
      </c>
      <c r="Q940" s="75">
        <f t="shared" si="161"/>
        <v>0</v>
      </c>
      <c r="R940" s="75">
        <f t="shared" si="162"/>
        <v>0</v>
      </c>
      <c r="S940" s="4">
        <v>0</v>
      </c>
      <c r="T940" s="4">
        <v>0</v>
      </c>
      <c r="U940" s="4">
        <f t="shared" si="163"/>
        <v>0</v>
      </c>
      <c r="V940" s="4">
        <v>0</v>
      </c>
      <c r="W940" s="49">
        <v>0</v>
      </c>
      <c r="X940" s="4">
        <v>2</v>
      </c>
      <c r="Y940" s="118" t="s">
        <v>20</v>
      </c>
      <c r="Z940" s="118" t="s">
        <v>30</v>
      </c>
      <c r="AA940" s="289">
        <v>0</v>
      </c>
      <c r="AB940" s="81" t="str">
        <f t="shared" si="164"/>
        <v>PykA-glyc</v>
      </c>
    </row>
    <row r="941" spans="1:28" x14ac:dyDescent="0.3">
      <c r="A941" s="15" t="s">
        <v>2</v>
      </c>
      <c r="B941" s="265" t="s">
        <v>195</v>
      </c>
      <c r="C941" s="47">
        <v>0.35664569503364202</v>
      </c>
      <c r="D941" s="47">
        <v>0.41028168084018501</v>
      </c>
      <c r="E941" s="47">
        <v>-6.3495691398141194E-2</v>
      </c>
      <c r="F941" s="47">
        <v>0.78596894412186202</v>
      </c>
      <c r="G941" s="47">
        <v>0</v>
      </c>
      <c r="H941" s="287">
        <f t="shared" si="154"/>
        <v>0</v>
      </c>
      <c r="I941" s="4" t="b">
        <f t="shared" si="155"/>
        <v>0</v>
      </c>
      <c r="J941" s="4" t="b">
        <f t="shared" si="156"/>
        <v>0</v>
      </c>
      <c r="K941" s="26">
        <f t="shared" si="157"/>
        <v>0</v>
      </c>
      <c r="L941" s="4">
        <f t="shared" si="158"/>
        <v>0</v>
      </c>
      <c r="M941" s="26" t="str">
        <f t="shared" si="159"/>
        <v/>
      </c>
      <c r="N941" s="288">
        <v>0</v>
      </c>
      <c r="O941" s="4">
        <v>0</v>
      </c>
      <c r="P941" s="75">
        <f t="shared" si="160"/>
        <v>0</v>
      </c>
      <c r="Q941" s="75">
        <f t="shared" si="161"/>
        <v>0</v>
      </c>
      <c r="R941" s="75">
        <f t="shared" si="162"/>
        <v>0</v>
      </c>
      <c r="S941" s="4">
        <v>0</v>
      </c>
      <c r="T941" s="4">
        <v>0</v>
      </c>
      <c r="U941" s="4">
        <f t="shared" si="163"/>
        <v>0</v>
      </c>
      <c r="V941" s="4">
        <v>0</v>
      </c>
      <c r="W941" s="49">
        <v>0</v>
      </c>
      <c r="X941" s="4">
        <v>2</v>
      </c>
      <c r="Y941" s="118" t="s">
        <v>20</v>
      </c>
      <c r="Z941" s="118" t="s">
        <v>30</v>
      </c>
      <c r="AA941" s="289">
        <v>0.75718799999999997</v>
      </c>
      <c r="AB941" s="81" t="str">
        <f t="shared" si="164"/>
        <v>PykA-gmp</v>
      </c>
    </row>
    <row r="942" spans="1:28" x14ac:dyDescent="0.3">
      <c r="A942" s="15" t="s">
        <v>2</v>
      </c>
      <c r="B942" s="265" t="s">
        <v>293</v>
      </c>
      <c r="C942" s="47">
        <v>6.5393725431957001E-3</v>
      </c>
      <c r="D942" s="47">
        <v>-4.9142613606255402E-2</v>
      </c>
      <c r="E942" s="47">
        <v>-5.4392680034447298E-2</v>
      </c>
      <c r="F942" s="47">
        <v>5.9511413336561098E-2</v>
      </c>
      <c r="G942" s="47">
        <v>0</v>
      </c>
      <c r="H942" s="287">
        <f t="shared" si="154"/>
        <v>0</v>
      </c>
      <c r="I942" s="4" t="b">
        <f t="shared" si="155"/>
        <v>0</v>
      </c>
      <c r="J942" s="4" t="b">
        <f t="shared" si="156"/>
        <v>0</v>
      </c>
      <c r="K942" s="26">
        <f t="shared" si="157"/>
        <v>0</v>
      </c>
      <c r="L942" s="4">
        <f t="shared" si="158"/>
        <v>0</v>
      </c>
      <c r="M942" s="26" t="str">
        <f t="shared" si="159"/>
        <v/>
      </c>
      <c r="N942" s="288">
        <v>0</v>
      </c>
      <c r="O942" s="4">
        <v>0</v>
      </c>
      <c r="P942" s="75">
        <f t="shared" si="160"/>
        <v>0</v>
      </c>
      <c r="Q942" s="75">
        <f t="shared" si="161"/>
        <v>0</v>
      </c>
      <c r="R942" s="75">
        <f t="shared" si="162"/>
        <v>0</v>
      </c>
      <c r="S942" s="4">
        <v>0</v>
      </c>
      <c r="T942" s="4">
        <v>0</v>
      </c>
      <c r="U942" s="4">
        <f t="shared" si="163"/>
        <v>0</v>
      </c>
      <c r="V942" s="4">
        <v>0</v>
      </c>
      <c r="W942" s="49">
        <v>0</v>
      </c>
      <c r="X942" s="4">
        <v>2</v>
      </c>
      <c r="Y942" s="118" t="s">
        <v>20</v>
      </c>
      <c r="Z942" s="118" t="s">
        <v>30</v>
      </c>
      <c r="AA942" s="289">
        <v>0.2</v>
      </c>
      <c r="AB942" s="81" t="str">
        <f t="shared" si="164"/>
        <v>PykA-hser</v>
      </c>
    </row>
    <row r="943" spans="1:28" x14ac:dyDescent="0.3">
      <c r="A943" s="15" t="s">
        <v>2</v>
      </c>
      <c r="B943" s="265" t="s">
        <v>94</v>
      </c>
      <c r="C943" s="47">
        <v>-8.0222137352019607E-2</v>
      </c>
      <c r="D943" s="47">
        <v>-0.14676782897346</v>
      </c>
      <c r="E943" s="47">
        <v>-0.24853409144993399</v>
      </c>
      <c r="F943" s="47">
        <v>6.1971544175380401E-2</v>
      </c>
      <c r="G943" s="47">
        <v>0</v>
      </c>
      <c r="H943" s="287">
        <f t="shared" si="154"/>
        <v>0</v>
      </c>
      <c r="I943" s="4" t="b">
        <f t="shared" si="155"/>
        <v>0</v>
      </c>
      <c r="J943" s="4" t="b">
        <f t="shared" si="156"/>
        <v>0</v>
      </c>
      <c r="K943" s="26">
        <f t="shared" si="157"/>
        <v>0</v>
      </c>
      <c r="L943" s="4">
        <f t="shared" si="158"/>
        <v>0</v>
      </c>
      <c r="M943" s="26" t="str">
        <f t="shared" si="159"/>
        <v/>
      </c>
      <c r="N943" s="288">
        <v>0</v>
      </c>
      <c r="O943" s="4">
        <v>0</v>
      </c>
      <c r="P943" s="75">
        <f t="shared" si="160"/>
        <v>0</v>
      </c>
      <c r="Q943" s="75">
        <f t="shared" si="161"/>
        <v>0</v>
      </c>
      <c r="R943" s="75">
        <f t="shared" si="162"/>
        <v>0</v>
      </c>
      <c r="S943" s="4">
        <v>0</v>
      </c>
      <c r="T943" s="4">
        <v>0</v>
      </c>
      <c r="U943" s="4">
        <f t="shared" si="163"/>
        <v>0</v>
      </c>
      <c r="V943" s="4">
        <v>0</v>
      </c>
      <c r="W943" s="49">
        <v>0</v>
      </c>
      <c r="X943" s="4">
        <v>2</v>
      </c>
      <c r="Y943" s="118" t="s">
        <v>20</v>
      </c>
      <c r="Z943" s="118" t="s">
        <v>30</v>
      </c>
      <c r="AA943" s="289">
        <v>0.60493799999999998</v>
      </c>
      <c r="AB943" s="81" t="str">
        <f t="shared" si="164"/>
        <v>PykA-oaa</v>
      </c>
    </row>
    <row r="944" spans="1:28" x14ac:dyDescent="0.3">
      <c r="A944" s="15" t="s">
        <v>2</v>
      </c>
      <c r="B944" s="265" t="s">
        <v>299</v>
      </c>
      <c r="C944" s="47">
        <v>0.134598719073279</v>
      </c>
      <c r="D944" s="47">
        <v>7.7569614892190206E-2</v>
      </c>
      <c r="E944" s="47">
        <v>-2.3881236561977499E-2</v>
      </c>
      <c r="F944" s="47">
        <v>0.29197318307586001</v>
      </c>
      <c r="G944" s="47">
        <v>0</v>
      </c>
      <c r="H944" s="287">
        <f t="shared" si="154"/>
        <v>0</v>
      </c>
      <c r="I944" s="4" t="b">
        <f t="shared" si="155"/>
        <v>0</v>
      </c>
      <c r="J944" s="4" t="b">
        <f t="shared" si="156"/>
        <v>0</v>
      </c>
      <c r="K944" s="26">
        <f t="shared" si="157"/>
        <v>0</v>
      </c>
      <c r="L944" s="4">
        <f t="shared" si="158"/>
        <v>0</v>
      </c>
      <c r="M944" s="26" t="str">
        <f t="shared" si="159"/>
        <v/>
      </c>
      <c r="N944" s="288">
        <v>0</v>
      </c>
      <c r="O944" s="4">
        <v>0</v>
      </c>
      <c r="P944" s="75">
        <f t="shared" si="160"/>
        <v>0</v>
      </c>
      <c r="Q944" s="75">
        <f t="shared" si="161"/>
        <v>0</v>
      </c>
      <c r="R944" s="75">
        <f t="shared" si="162"/>
        <v>0</v>
      </c>
      <c r="S944" s="4">
        <v>0</v>
      </c>
      <c r="T944" s="4">
        <v>0</v>
      </c>
      <c r="U944" s="4">
        <f t="shared" si="163"/>
        <v>0</v>
      </c>
      <c r="V944" s="4">
        <v>0</v>
      </c>
      <c r="W944" s="49">
        <v>0</v>
      </c>
      <c r="X944" s="4">
        <v>2</v>
      </c>
      <c r="Y944" s="118" t="s">
        <v>20</v>
      </c>
      <c r="Z944" s="118" t="s">
        <v>30</v>
      </c>
      <c r="AA944" s="289">
        <v>0.18181800000000001</v>
      </c>
      <c r="AB944" s="81" t="str">
        <f t="shared" si="164"/>
        <v>PykA-orni</v>
      </c>
    </row>
    <row r="945" spans="1:28" x14ac:dyDescent="0.3">
      <c r="A945" s="15" t="s">
        <v>2</v>
      </c>
      <c r="B945" s="265" t="s">
        <v>67</v>
      </c>
      <c r="C945" s="47">
        <v>-3.8207114800926999E-2</v>
      </c>
      <c r="D945" s="47">
        <v>-1.2138399288930299E-2</v>
      </c>
      <c r="E945" s="47">
        <v>-8.8719817526883002E-2</v>
      </c>
      <c r="F945" s="47">
        <v>3.1790509151415298E-2</v>
      </c>
      <c r="G945" s="47">
        <v>0</v>
      </c>
      <c r="H945" s="287">
        <f t="shared" si="154"/>
        <v>0</v>
      </c>
      <c r="I945" s="4" t="b">
        <f t="shared" si="155"/>
        <v>0</v>
      </c>
      <c r="J945" s="4" t="b">
        <f t="shared" si="156"/>
        <v>0</v>
      </c>
      <c r="K945" s="26">
        <f t="shared" si="157"/>
        <v>0</v>
      </c>
      <c r="L945" s="4">
        <f t="shared" si="158"/>
        <v>0</v>
      </c>
      <c r="M945" s="26" t="str">
        <f t="shared" si="159"/>
        <v/>
      </c>
      <c r="N945" s="288">
        <v>0</v>
      </c>
      <c r="O945" s="4">
        <v>0</v>
      </c>
      <c r="P945" s="75">
        <f t="shared" si="160"/>
        <v>0</v>
      </c>
      <c r="Q945" s="75">
        <f t="shared" si="161"/>
        <v>0</v>
      </c>
      <c r="R945" s="75">
        <f t="shared" si="162"/>
        <v>0</v>
      </c>
      <c r="S945" s="4">
        <v>0</v>
      </c>
      <c r="T945" s="4">
        <v>0</v>
      </c>
      <c r="U945" s="4">
        <f t="shared" si="163"/>
        <v>0</v>
      </c>
      <c r="V945" s="4">
        <v>0</v>
      </c>
      <c r="W945" s="49">
        <v>0</v>
      </c>
      <c r="X945" s="4">
        <v>2</v>
      </c>
      <c r="Y945" s="118" t="s">
        <v>20</v>
      </c>
      <c r="Z945" s="118" t="s">
        <v>30</v>
      </c>
      <c r="AA945" s="289">
        <v>0.25748500000000002</v>
      </c>
      <c r="AB945" s="81" t="str">
        <f t="shared" si="164"/>
        <v>PykA-ru5p</v>
      </c>
    </row>
    <row r="946" spans="1:28" x14ac:dyDescent="0.3">
      <c r="A946" s="15" t="s">
        <v>2</v>
      </c>
      <c r="B946" s="265" t="s">
        <v>235</v>
      </c>
      <c r="C946" s="47">
        <v>0.17361699783051401</v>
      </c>
      <c r="D946" s="47">
        <v>0.177114868541807</v>
      </c>
      <c r="E946" s="47">
        <v>-1.4835928123520199E-2</v>
      </c>
      <c r="F946" s="47">
        <v>0.33103835715907298</v>
      </c>
      <c r="G946" s="47">
        <v>0</v>
      </c>
      <c r="H946" s="287">
        <f t="shared" si="154"/>
        <v>0</v>
      </c>
      <c r="I946" s="4" t="b">
        <f t="shared" si="155"/>
        <v>0</v>
      </c>
      <c r="J946" s="4" t="b">
        <f t="shared" si="156"/>
        <v>0</v>
      </c>
      <c r="K946" s="26">
        <f t="shared" si="157"/>
        <v>0</v>
      </c>
      <c r="L946" s="4">
        <f t="shared" si="158"/>
        <v>0</v>
      </c>
      <c r="M946" s="26" t="str">
        <f t="shared" si="159"/>
        <v/>
      </c>
      <c r="N946" s="288">
        <v>0</v>
      </c>
      <c r="O946" s="4">
        <v>0</v>
      </c>
      <c r="P946" s="75">
        <f t="shared" si="160"/>
        <v>0</v>
      </c>
      <c r="Q946" s="75">
        <f t="shared" si="161"/>
        <v>0</v>
      </c>
      <c r="R946" s="75">
        <f t="shared" si="162"/>
        <v>0</v>
      </c>
      <c r="S946" s="4">
        <v>0</v>
      </c>
      <c r="T946" s="4">
        <v>0</v>
      </c>
      <c r="U946" s="4">
        <f t="shared" si="163"/>
        <v>0</v>
      </c>
      <c r="V946" s="4">
        <v>0</v>
      </c>
      <c r="W946" s="49">
        <v>0</v>
      </c>
      <c r="X946" s="4">
        <v>2</v>
      </c>
      <c r="Y946" s="118" t="s">
        <v>20</v>
      </c>
      <c r="Z946" s="118" t="s">
        <v>30</v>
      </c>
      <c r="AA946" s="289">
        <v>0.222222</v>
      </c>
      <c r="AB946" s="81" t="str">
        <f t="shared" si="164"/>
        <v>PykA-ser</v>
      </c>
    </row>
    <row r="947" spans="1:28" x14ac:dyDescent="0.3">
      <c r="A947" s="15" t="s">
        <v>2</v>
      </c>
      <c r="B947" s="265" t="s">
        <v>252</v>
      </c>
      <c r="C947" s="47">
        <v>-0.192002212232562</v>
      </c>
      <c r="D947" s="47">
        <v>-0.279956200055551</v>
      </c>
      <c r="E947" s="47">
        <v>-0.43729089896484702</v>
      </c>
      <c r="F947" s="47">
        <v>5.9002057988080302E-2</v>
      </c>
      <c r="G947" s="47">
        <v>0</v>
      </c>
      <c r="H947" s="287">
        <f t="shared" si="154"/>
        <v>0</v>
      </c>
      <c r="I947" s="4" t="b">
        <f t="shared" si="155"/>
        <v>0</v>
      </c>
      <c r="J947" s="4" t="b">
        <f t="shared" si="156"/>
        <v>0</v>
      </c>
      <c r="K947" s="26">
        <f t="shared" si="157"/>
        <v>0</v>
      </c>
      <c r="L947" s="4">
        <f t="shared" si="158"/>
        <v>0</v>
      </c>
      <c r="M947" s="26" t="str">
        <f t="shared" si="159"/>
        <v/>
      </c>
      <c r="N947" s="288">
        <v>0</v>
      </c>
      <c r="O947" s="4">
        <v>0</v>
      </c>
      <c r="P947" s="75">
        <f t="shared" si="160"/>
        <v>0</v>
      </c>
      <c r="Q947" s="75">
        <f t="shared" si="161"/>
        <v>0</v>
      </c>
      <c r="R947" s="75">
        <f t="shared" si="162"/>
        <v>0</v>
      </c>
      <c r="S947" s="4">
        <v>0</v>
      </c>
      <c r="T947" s="4">
        <v>0</v>
      </c>
      <c r="U947" s="4">
        <f t="shared" si="163"/>
        <v>0</v>
      </c>
      <c r="V947" s="4">
        <v>0</v>
      </c>
      <c r="W947" s="49">
        <v>0</v>
      </c>
      <c r="X947" s="4">
        <v>2</v>
      </c>
      <c r="Y947" s="118" t="s">
        <v>20</v>
      </c>
      <c r="Z947" s="118" t="s">
        <v>30</v>
      </c>
      <c r="AA947" s="289">
        <v>0.44927499999999998</v>
      </c>
      <c r="AB947" s="81" t="str">
        <f t="shared" si="164"/>
        <v>PykA-udpglcnac</v>
      </c>
    </row>
    <row r="948" spans="1:28" x14ac:dyDescent="0.3">
      <c r="A948" s="15" t="s">
        <v>7</v>
      </c>
      <c r="B948" s="265" t="s">
        <v>285</v>
      </c>
      <c r="C948" s="47">
        <v>-0.14253607987361999</v>
      </c>
      <c r="D948" s="47">
        <v>3.5446558379723901E-2</v>
      </c>
      <c r="E948" s="47">
        <v>-0.38259475620907601</v>
      </c>
      <c r="F948" s="47">
        <v>0.122954962762808</v>
      </c>
      <c r="G948" s="47">
        <v>0</v>
      </c>
      <c r="H948" s="287">
        <f t="shared" si="154"/>
        <v>0</v>
      </c>
      <c r="I948" s="4" t="b">
        <f t="shared" si="155"/>
        <v>0</v>
      </c>
      <c r="J948" s="4" t="b">
        <f t="shared" si="156"/>
        <v>0</v>
      </c>
      <c r="K948" s="26">
        <f t="shared" si="157"/>
        <v>0</v>
      </c>
      <c r="L948" s="4">
        <f t="shared" si="158"/>
        <v>0</v>
      </c>
      <c r="M948" s="26" t="str">
        <f t="shared" si="159"/>
        <v/>
      </c>
      <c r="N948" s="288">
        <v>0</v>
      </c>
      <c r="O948" s="4">
        <v>0</v>
      </c>
      <c r="P948" s="75">
        <f t="shared" si="160"/>
        <v>0</v>
      </c>
      <c r="Q948" s="75">
        <f t="shared" si="161"/>
        <v>0</v>
      </c>
      <c r="R948" s="75">
        <f t="shared" si="162"/>
        <v>0</v>
      </c>
      <c r="S948" s="4">
        <v>0</v>
      </c>
      <c r="T948" s="4">
        <v>0</v>
      </c>
      <c r="U948" s="4">
        <f t="shared" si="163"/>
        <v>0</v>
      </c>
      <c r="V948" s="4">
        <v>0</v>
      </c>
      <c r="W948" s="49">
        <v>0</v>
      </c>
      <c r="X948" s="4">
        <v>2</v>
      </c>
      <c r="Y948" s="118" t="s">
        <v>20</v>
      </c>
      <c r="Z948" s="118" t="s">
        <v>30</v>
      </c>
      <c r="AA948" s="289">
        <v>0.17117099999999999</v>
      </c>
      <c r="AB948" s="81" t="str">
        <f t="shared" si="164"/>
        <v>PykF-asn</v>
      </c>
    </row>
    <row r="949" spans="1:28" x14ac:dyDescent="0.3">
      <c r="A949" s="15" t="s">
        <v>7</v>
      </c>
      <c r="B949" s="265" t="s">
        <v>100</v>
      </c>
      <c r="C949" s="47">
        <v>3.6129375895411299E-2</v>
      </c>
      <c r="D949" s="47">
        <v>1.90147822227472E-2</v>
      </c>
      <c r="E949" s="47">
        <v>-0.17773828593454399</v>
      </c>
      <c r="F949" s="47">
        <v>0.23072833487161501</v>
      </c>
      <c r="G949" s="47">
        <v>0</v>
      </c>
      <c r="H949" s="287">
        <f t="shared" si="154"/>
        <v>0</v>
      </c>
      <c r="I949" s="4" t="b">
        <f t="shared" si="155"/>
        <v>0</v>
      </c>
      <c r="J949" s="4" t="b">
        <f t="shared" si="156"/>
        <v>0</v>
      </c>
      <c r="K949" s="26">
        <f t="shared" si="157"/>
        <v>0</v>
      </c>
      <c r="L949" s="4">
        <f t="shared" si="158"/>
        <v>0</v>
      </c>
      <c r="M949" s="26" t="str">
        <f t="shared" si="159"/>
        <v/>
      </c>
      <c r="N949" s="288">
        <v>0</v>
      </c>
      <c r="O949" s="4">
        <v>0</v>
      </c>
      <c r="P949" s="75">
        <f t="shared" si="160"/>
        <v>0</v>
      </c>
      <c r="Q949" s="75">
        <f t="shared" si="161"/>
        <v>0</v>
      </c>
      <c r="R949" s="75">
        <f t="shared" si="162"/>
        <v>0</v>
      </c>
      <c r="S949" s="4">
        <v>0</v>
      </c>
      <c r="T949" s="4">
        <v>0</v>
      </c>
      <c r="U949" s="4">
        <f t="shared" si="163"/>
        <v>0</v>
      </c>
      <c r="V949" s="4">
        <v>0</v>
      </c>
      <c r="W949" s="49">
        <v>0</v>
      </c>
      <c r="X949" s="4">
        <v>2</v>
      </c>
      <c r="Y949" s="118" t="s">
        <v>20</v>
      </c>
      <c r="Z949" s="118" t="s">
        <v>30</v>
      </c>
      <c r="AA949" s="289">
        <v>0.57370500000000002</v>
      </c>
      <c r="AB949" s="81" t="str">
        <f t="shared" si="164"/>
        <v>PykF-coa</v>
      </c>
    </row>
    <row r="950" spans="1:28" x14ac:dyDescent="0.3">
      <c r="A950" s="15" t="s">
        <v>7</v>
      </c>
      <c r="B950" s="265" t="s">
        <v>295</v>
      </c>
      <c r="C950" s="47">
        <v>-0.10341186605139201</v>
      </c>
      <c r="D950" s="47">
        <v>3.5430073262418801E-2</v>
      </c>
      <c r="E950" s="47">
        <v>-0.74667381069308703</v>
      </c>
      <c r="F950" s="47">
        <v>0.40306090138374601</v>
      </c>
      <c r="G950" s="47">
        <v>0</v>
      </c>
      <c r="H950" s="287">
        <f t="shared" si="154"/>
        <v>0</v>
      </c>
      <c r="I950" s="4" t="b">
        <f t="shared" si="155"/>
        <v>0</v>
      </c>
      <c r="J950" s="4" t="b">
        <f t="shared" si="156"/>
        <v>0</v>
      </c>
      <c r="K950" s="26">
        <f t="shared" si="157"/>
        <v>0</v>
      </c>
      <c r="L950" s="4">
        <f t="shared" si="158"/>
        <v>0</v>
      </c>
      <c r="M950" s="26" t="str">
        <f t="shared" si="159"/>
        <v/>
      </c>
      <c r="N950" s="288">
        <v>0</v>
      </c>
      <c r="O950" s="4">
        <v>0</v>
      </c>
      <c r="P950" s="75">
        <f t="shared" si="160"/>
        <v>0</v>
      </c>
      <c r="Q950" s="75">
        <f t="shared" si="161"/>
        <v>0</v>
      </c>
      <c r="R950" s="75">
        <f t="shared" si="162"/>
        <v>0</v>
      </c>
      <c r="S950" s="4">
        <v>0</v>
      </c>
      <c r="T950" s="4">
        <v>0</v>
      </c>
      <c r="U950" s="4">
        <f t="shared" si="163"/>
        <v>0</v>
      </c>
      <c r="V950" s="4">
        <v>0</v>
      </c>
      <c r="W950" s="49">
        <v>0</v>
      </c>
      <c r="X950" s="4">
        <v>2</v>
      </c>
      <c r="Y950" s="118" t="s">
        <v>20</v>
      </c>
      <c r="Z950" s="118" t="s">
        <v>30</v>
      </c>
      <c r="AA950" s="289">
        <v>0.222222</v>
      </c>
      <c r="AB950" s="81" t="str">
        <f t="shared" si="164"/>
        <v>PykF-cys</v>
      </c>
    </row>
    <row r="951" spans="1:28" x14ac:dyDescent="0.3">
      <c r="A951" s="15" t="s">
        <v>7</v>
      </c>
      <c r="B951" s="265" t="s">
        <v>187</v>
      </c>
      <c r="C951" s="47">
        <v>2.2166763856494E-2</v>
      </c>
      <c r="D951" s="47">
        <v>2.1744555339675401E-2</v>
      </c>
      <c r="E951" s="47">
        <v>-6.03953382531838E-2</v>
      </c>
      <c r="F951" s="47">
        <v>8.9783790915112002E-2</v>
      </c>
      <c r="G951" s="47">
        <v>0</v>
      </c>
      <c r="H951" s="287">
        <f t="shared" si="154"/>
        <v>0</v>
      </c>
      <c r="I951" s="4" t="b">
        <f t="shared" si="155"/>
        <v>0</v>
      </c>
      <c r="J951" s="4" t="b">
        <f t="shared" si="156"/>
        <v>0</v>
      </c>
      <c r="K951" s="26">
        <f t="shared" si="157"/>
        <v>0</v>
      </c>
      <c r="L951" s="4">
        <f t="shared" si="158"/>
        <v>0</v>
      </c>
      <c r="M951" s="26" t="str">
        <f t="shared" si="159"/>
        <v/>
      </c>
      <c r="N951" s="288">
        <v>0</v>
      </c>
      <c r="O951" s="4">
        <v>0</v>
      </c>
      <c r="P951" s="75">
        <f t="shared" si="160"/>
        <v>0</v>
      </c>
      <c r="Q951" s="75">
        <f t="shared" si="161"/>
        <v>0</v>
      </c>
      <c r="R951" s="75">
        <f t="shared" si="162"/>
        <v>0</v>
      </c>
      <c r="S951" s="4">
        <v>0</v>
      </c>
      <c r="T951" s="4">
        <v>0</v>
      </c>
      <c r="U951" s="4">
        <f t="shared" si="163"/>
        <v>0</v>
      </c>
      <c r="V951" s="4">
        <v>0</v>
      </c>
      <c r="W951" s="49">
        <v>0</v>
      </c>
      <c r="X951" s="4">
        <v>2</v>
      </c>
      <c r="Y951" s="118" t="s">
        <v>20</v>
      </c>
      <c r="Z951" s="118" t="s">
        <v>30</v>
      </c>
      <c r="AA951" s="289">
        <v>0.311475</v>
      </c>
      <c r="AB951" s="81" t="str">
        <f t="shared" si="164"/>
        <v>PykF-fum</v>
      </c>
    </row>
    <row r="952" spans="1:28" x14ac:dyDescent="0.3">
      <c r="A952" s="15" t="s">
        <v>7</v>
      </c>
      <c r="B952" s="265" t="s">
        <v>113</v>
      </c>
      <c r="C952" s="47">
        <v>0.64484836504343601</v>
      </c>
      <c r="D952" s="47">
        <v>-0.43754229761761898</v>
      </c>
      <c r="E952" s="47">
        <v>-0.54355253539950499</v>
      </c>
      <c r="F952" s="47">
        <v>1.7948472714346899</v>
      </c>
      <c r="G952" s="47">
        <v>0</v>
      </c>
      <c r="H952" s="287">
        <f t="shared" si="154"/>
        <v>0</v>
      </c>
      <c r="I952" s="4" t="b">
        <f t="shared" si="155"/>
        <v>0</v>
      </c>
      <c r="J952" s="4" t="b">
        <f t="shared" si="156"/>
        <v>0</v>
      </c>
      <c r="K952" s="26">
        <f t="shared" si="157"/>
        <v>0</v>
      </c>
      <c r="L952" s="4">
        <f t="shared" si="158"/>
        <v>0</v>
      </c>
      <c r="M952" s="26" t="str">
        <f t="shared" si="159"/>
        <v/>
      </c>
      <c r="N952" s="288">
        <v>0</v>
      </c>
      <c r="O952" s="4">
        <v>0</v>
      </c>
      <c r="P952" s="75">
        <f t="shared" si="160"/>
        <v>0</v>
      </c>
      <c r="Q952" s="75">
        <f t="shared" si="161"/>
        <v>0</v>
      </c>
      <c r="R952" s="75">
        <f t="shared" si="162"/>
        <v>0</v>
      </c>
      <c r="S952" s="4">
        <v>0</v>
      </c>
      <c r="T952" s="4">
        <v>0</v>
      </c>
      <c r="U952" s="4">
        <f t="shared" si="163"/>
        <v>0</v>
      </c>
      <c r="V952" s="4">
        <v>0</v>
      </c>
      <c r="W952" s="49">
        <v>0</v>
      </c>
      <c r="X952" s="4">
        <v>2</v>
      </c>
      <c r="Y952" s="118" t="s">
        <v>20</v>
      </c>
      <c r="Z952" s="118" t="s">
        <v>30</v>
      </c>
      <c r="AA952" s="289">
        <v>0.28571400000000002</v>
      </c>
      <c r="AB952" s="81" t="str">
        <f t="shared" si="164"/>
        <v>PykF-gap</v>
      </c>
    </row>
    <row r="953" spans="1:28" x14ac:dyDescent="0.3">
      <c r="A953" s="15" t="s">
        <v>7</v>
      </c>
      <c r="B953" s="265" t="s">
        <v>227</v>
      </c>
      <c r="C953" s="47">
        <v>-1.80673916939308E-2</v>
      </c>
      <c r="D953" s="47">
        <v>-7.0934711985077697E-2</v>
      </c>
      <c r="E953" s="47">
        <v>-0.126787946718595</v>
      </c>
      <c r="F953" s="47">
        <v>5.8154659629283997E-2</v>
      </c>
      <c r="G953" s="47">
        <v>0</v>
      </c>
      <c r="H953" s="287">
        <f t="shared" si="154"/>
        <v>0</v>
      </c>
      <c r="I953" s="4" t="b">
        <f t="shared" si="155"/>
        <v>0</v>
      </c>
      <c r="J953" s="4" t="b">
        <f t="shared" si="156"/>
        <v>0</v>
      </c>
      <c r="K953" s="26">
        <f t="shared" si="157"/>
        <v>0</v>
      </c>
      <c r="L953" s="4">
        <f t="shared" si="158"/>
        <v>0</v>
      </c>
      <c r="M953" s="26" t="str">
        <f t="shared" si="159"/>
        <v/>
      </c>
      <c r="N953" s="288">
        <v>0</v>
      </c>
      <c r="O953" s="4">
        <v>0</v>
      </c>
      <c r="P953" s="75">
        <f t="shared" si="160"/>
        <v>0</v>
      </c>
      <c r="Q953" s="75">
        <f t="shared" si="161"/>
        <v>0</v>
      </c>
      <c r="R953" s="75">
        <f t="shared" si="162"/>
        <v>0</v>
      </c>
      <c r="S953" s="4">
        <v>0</v>
      </c>
      <c r="T953" s="4">
        <v>0</v>
      </c>
      <c r="U953" s="4">
        <f t="shared" si="163"/>
        <v>0</v>
      </c>
      <c r="V953" s="4">
        <v>0</v>
      </c>
      <c r="W953" s="49">
        <v>0</v>
      </c>
      <c r="X953" s="4">
        <v>2</v>
      </c>
      <c r="Y953" s="118" t="s">
        <v>20</v>
      </c>
      <c r="Z953" s="118" t="s">
        <v>30</v>
      </c>
      <c r="AA953" s="289">
        <v>0.218837</v>
      </c>
      <c r="AB953" s="81" t="str">
        <f t="shared" si="164"/>
        <v>PykF-glcnac</v>
      </c>
    </row>
    <row r="954" spans="1:28" x14ac:dyDescent="0.3">
      <c r="A954" s="15" t="s">
        <v>7</v>
      </c>
      <c r="B954" s="265" t="s">
        <v>245</v>
      </c>
      <c r="C954" s="47">
        <v>-0.16591099337168599</v>
      </c>
      <c r="D954" s="47">
        <v>0.165852921200522</v>
      </c>
      <c r="E954" s="47">
        <v>-0.71101134458265203</v>
      </c>
      <c r="F954" s="47">
        <v>0.175681538568631</v>
      </c>
      <c r="G954" s="47">
        <v>0</v>
      </c>
      <c r="H954" s="287">
        <f t="shared" si="154"/>
        <v>0</v>
      </c>
      <c r="I954" s="4" t="b">
        <f t="shared" si="155"/>
        <v>0</v>
      </c>
      <c r="J954" s="4" t="b">
        <f t="shared" si="156"/>
        <v>0</v>
      </c>
      <c r="K954" s="26">
        <f t="shared" si="157"/>
        <v>0</v>
      </c>
      <c r="L954" s="4">
        <f t="shared" si="158"/>
        <v>0</v>
      </c>
      <c r="M954" s="26" t="str">
        <f t="shared" si="159"/>
        <v/>
      </c>
      <c r="N954" s="288">
        <v>0</v>
      </c>
      <c r="O954" s="4">
        <v>0</v>
      </c>
      <c r="P954" s="75">
        <f t="shared" si="160"/>
        <v>0</v>
      </c>
      <c r="Q954" s="75">
        <f t="shared" si="161"/>
        <v>0</v>
      </c>
      <c r="R954" s="75">
        <f t="shared" si="162"/>
        <v>0</v>
      </c>
      <c r="S954" s="4">
        <v>0</v>
      </c>
      <c r="T954" s="4">
        <v>0</v>
      </c>
      <c r="U954" s="4">
        <f t="shared" si="163"/>
        <v>0</v>
      </c>
      <c r="V954" s="4">
        <v>0</v>
      </c>
      <c r="W954" s="49">
        <v>0</v>
      </c>
      <c r="X954" s="4">
        <v>2</v>
      </c>
      <c r="Y954" s="118" t="s">
        <v>20</v>
      </c>
      <c r="Z954" s="118" t="s">
        <v>30</v>
      </c>
      <c r="AA954" s="289">
        <v>4.7619000000000002E-2</v>
      </c>
      <c r="AB954" s="81" t="str">
        <f t="shared" si="164"/>
        <v>PykF-gluth-o</v>
      </c>
    </row>
    <row r="955" spans="1:28" x14ac:dyDescent="0.3">
      <c r="A955" s="15" t="s">
        <v>7</v>
      </c>
      <c r="B955" s="265" t="s">
        <v>243</v>
      </c>
      <c r="C955" s="47">
        <v>-0.13868031508496001</v>
      </c>
      <c r="D955" s="47">
        <v>-7.6757310174072099E-2</v>
      </c>
      <c r="E955" s="47">
        <v>-0.215761576540872</v>
      </c>
      <c r="F955" s="47">
        <v>6.6308447955765E-3</v>
      </c>
      <c r="G955" s="47">
        <v>0</v>
      </c>
      <c r="H955" s="287">
        <f t="shared" si="154"/>
        <v>0</v>
      </c>
      <c r="I955" s="4" t="b">
        <f t="shared" si="155"/>
        <v>0</v>
      </c>
      <c r="J955" s="4" t="b">
        <f t="shared" si="156"/>
        <v>0</v>
      </c>
      <c r="K955" s="26">
        <f t="shared" si="157"/>
        <v>0</v>
      </c>
      <c r="L955" s="4">
        <f t="shared" si="158"/>
        <v>0</v>
      </c>
      <c r="M955" s="26" t="str">
        <f t="shared" si="159"/>
        <v/>
      </c>
      <c r="N955" s="288">
        <v>0</v>
      </c>
      <c r="O955" s="4">
        <v>0</v>
      </c>
      <c r="P955" s="75">
        <f t="shared" si="160"/>
        <v>0</v>
      </c>
      <c r="Q955" s="75">
        <f t="shared" si="161"/>
        <v>0</v>
      </c>
      <c r="R955" s="75">
        <f t="shared" si="162"/>
        <v>0</v>
      </c>
      <c r="S955" s="4">
        <v>0</v>
      </c>
      <c r="T955" s="4">
        <v>0</v>
      </c>
      <c r="U955" s="4">
        <f t="shared" si="163"/>
        <v>0</v>
      </c>
      <c r="V955" s="4">
        <v>0</v>
      </c>
      <c r="W955" s="49">
        <v>0</v>
      </c>
      <c r="X955" s="4">
        <v>2</v>
      </c>
      <c r="Y955" s="118" t="s">
        <v>20</v>
      </c>
      <c r="Z955" s="118" t="s">
        <v>30</v>
      </c>
      <c r="AA955" s="289">
        <v>9.0909000000000004E-2</v>
      </c>
      <c r="AB955" s="81" t="str">
        <f t="shared" si="164"/>
        <v>PykF-gluth-r</v>
      </c>
    </row>
    <row r="956" spans="1:28" x14ac:dyDescent="0.3">
      <c r="A956" s="15" t="s">
        <v>7</v>
      </c>
      <c r="B956" s="265" t="s">
        <v>233</v>
      </c>
      <c r="C956" s="47">
        <v>-0.19099791070965899</v>
      </c>
      <c r="D956" s="47">
        <v>-0.19917637505268601</v>
      </c>
      <c r="E956" s="47">
        <v>-0.49137414759728798</v>
      </c>
      <c r="F956" s="47">
        <v>0.120724483061383</v>
      </c>
      <c r="G956" s="47">
        <v>0</v>
      </c>
      <c r="H956" s="287">
        <f t="shared" si="154"/>
        <v>0</v>
      </c>
      <c r="I956" s="4" t="b">
        <f t="shared" si="155"/>
        <v>0</v>
      </c>
      <c r="J956" s="4" t="b">
        <f t="shared" si="156"/>
        <v>0</v>
      </c>
      <c r="K956" s="26">
        <f t="shared" si="157"/>
        <v>0</v>
      </c>
      <c r="L956" s="4">
        <f t="shared" si="158"/>
        <v>0</v>
      </c>
      <c r="M956" s="26" t="str">
        <f t="shared" si="159"/>
        <v/>
      </c>
      <c r="N956" s="288">
        <v>0</v>
      </c>
      <c r="O956" s="4">
        <v>0</v>
      </c>
      <c r="P956" s="75">
        <f t="shared" si="160"/>
        <v>0</v>
      </c>
      <c r="Q956" s="75">
        <f t="shared" si="161"/>
        <v>0</v>
      </c>
      <c r="R956" s="75">
        <f t="shared" si="162"/>
        <v>0</v>
      </c>
      <c r="S956" s="4">
        <v>0</v>
      </c>
      <c r="T956" s="4">
        <v>0</v>
      </c>
      <c r="U956" s="4">
        <f t="shared" si="163"/>
        <v>0</v>
      </c>
      <c r="V956" s="4">
        <v>0</v>
      </c>
      <c r="W956" s="49">
        <v>0</v>
      </c>
      <c r="X956" s="4">
        <v>2</v>
      </c>
      <c r="Y956" s="118" t="s">
        <v>20</v>
      </c>
      <c r="Z956" s="118" t="s">
        <v>30</v>
      </c>
      <c r="AA956" s="289">
        <v>0.28571400000000002</v>
      </c>
      <c r="AB956" s="81" t="str">
        <f t="shared" si="164"/>
        <v>PykF-gly</v>
      </c>
    </row>
    <row r="957" spans="1:28" x14ac:dyDescent="0.3">
      <c r="A957" s="15" t="s">
        <v>7</v>
      </c>
      <c r="B957" s="265" t="s">
        <v>293</v>
      </c>
      <c r="C957" s="47">
        <v>-9.3898325923573195E-2</v>
      </c>
      <c r="D957" s="47">
        <v>-0.108654368591172</v>
      </c>
      <c r="E957" s="47">
        <v>-0.28983979583575697</v>
      </c>
      <c r="F957" s="47">
        <v>0.134785396243922</v>
      </c>
      <c r="G957" s="47">
        <v>0</v>
      </c>
      <c r="H957" s="287">
        <f t="shared" si="154"/>
        <v>0</v>
      </c>
      <c r="I957" s="4" t="b">
        <f t="shared" si="155"/>
        <v>0</v>
      </c>
      <c r="J957" s="4" t="b">
        <f t="shared" si="156"/>
        <v>0</v>
      </c>
      <c r="K957" s="26">
        <f t="shared" si="157"/>
        <v>0</v>
      </c>
      <c r="L957" s="4">
        <f t="shared" si="158"/>
        <v>0</v>
      </c>
      <c r="M957" s="26" t="str">
        <f t="shared" si="159"/>
        <v/>
      </c>
      <c r="N957" s="288">
        <v>0</v>
      </c>
      <c r="O957" s="4">
        <v>0</v>
      </c>
      <c r="P957" s="75">
        <f t="shared" si="160"/>
        <v>0</v>
      </c>
      <c r="Q957" s="75">
        <f t="shared" si="161"/>
        <v>0</v>
      </c>
      <c r="R957" s="75">
        <f t="shared" si="162"/>
        <v>0</v>
      </c>
      <c r="S957" s="4">
        <v>0</v>
      </c>
      <c r="T957" s="4">
        <v>0</v>
      </c>
      <c r="U957" s="4">
        <f t="shared" si="163"/>
        <v>0</v>
      </c>
      <c r="V957" s="4">
        <v>0</v>
      </c>
      <c r="W957" s="49">
        <v>0</v>
      </c>
      <c r="X957" s="4">
        <v>2</v>
      </c>
      <c r="Y957" s="118" t="s">
        <v>20</v>
      </c>
      <c r="Z957" s="118" t="s">
        <v>30</v>
      </c>
      <c r="AA957" s="289">
        <v>0.2</v>
      </c>
      <c r="AB957" s="81" t="str">
        <f t="shared" si="164"/>
        <v>PykF-hser</v>
      </c>
    </row>
    <row r="958" spans="1:28" x14ac:dyDescent="0.3">
      <c r="A958" s="15" t="s">
        <v>7</v>
      </c>
      <c r="B958" s="265" t="s">
        <v>214</v>
      </c>
      <c r="C958" s="47">
        <v>-6.0847753264787301E-2</v>
      </c>
      <c r="D958" s="47">
        <v>-5.4606118420063098E-2</v>
      </c>
      <c r="E958" s="47">
        <v>-0.170122931477487</v>
      </c>
      <c r="F958" s="47">
        <v>5.6547461441180003E-2</v>
      </c>
      <c r="G958" s="47">
        <v>0</v>
      </c>
      <c r="H958" s="287">
        <f t="shared" si="154"/>
        <v>0</v>
      </c>
      <c r="I958" s="4" t="b">
        <f t="shared" si="155"/>
        <v>0</v>
      </c>
      <c r="J958" s="4" t="b">
        <f t="shared" si="156"/>
        <v>0</v>
      </c>
      <c r="K958" s="26">
        <f t="shared" si="157"/>
        <v>0</v>
      </c>
      <c r="L958" s="4">
        <f t="shared" si="158"/>
        <v>0</v>
      </c>
      <c r="M958" s="26" t="str">
        <f t="shared" si="159"/>
        <v/>
      </c>
      <c r="N958" s="288">
        <v>0</v>
      </c>
      <c r="O958" s="4">
        <v>0</v>
      </c>
      <c r="P958" s="75">
        <f t="shared" si="160"/>
        <v>0</v>
      </c>
      <c r="Q958" s="75">
        <f t="shared" si="161"/>
        <v>0</v>
      </c>
      <c r="R958" s="75">
        <f t="shared" si="162"/>
        <v>0</v>
      </c>
      <c r="S958" s="4">
        <v>0</v>
      </c>
      <c r="T958" s="4">
        <v>0</v>
      </c>
      <c r="U958" s="4">
        <f t="shared" si="163"/>
        <v>0</v>
      </c>
      <c r="V958" s="4">
        <v>0</v>
      </c>
      <c r="W958" s="49">
        <v>0</v>
      </c>
      <c r="X958" s="4">
        <v>2</v>
      </c>
      <c r="Y958" s="118" t="s">
        <v>20</v>
      </c>
      <c r="Z958" s="118" t="s">
        <v>30</v>
      </c>
      <c r="AA958" s="289">
        <v>0.78807899999999997</v>
      </c>
      <c r="AB958" s="81" t="str">
        <f t="shared" si="164"/>
        <v>PykF-imp</v>
      </c>
    </row>
    <row r="959" spans="1:28" x14ac:dyDescent="0.3">
      <c r="A959" s="15" t="s">
        <v>7</v>
      </c>
      <c r="B959" s="265" t="s">
        <v>291</v>
      </c>
      <c r="C959" s="47">
        <v>-1.9685397744410499E-2</v>
      </c>
      <c r="D959" s="47">
        <v>4.6963637119008098E-2</v>
      </c>
      <c r="E959" s="47">
        <v>-0.36679472307009903</v>
      </c>
      <c r="F959" s="47">
        <v>0.37286724137805399</v>
      </c>
      <c r="G959" s="47">
        <v>0</v>
      </c>
      <c r="H959" s="287">
        <f t="shared" si="154"/>
        <v>0</v>
      </c>
      <c r="I959" s="4" t="b">
        <f t="shared" si="155"/>
        <v>0</v>
      </c>
      <c r="J959" s="4" t="b">
        <f t="shared" si="156"/>
        <v>0</v>
      </c>
      <c r="K959" s="26">
        <f t="shared" si="157"/>
        <v>0</v>
      </c>
      <c r="L959" s="4">
        <f t="shared" si="158"/>
        <v>0</v>
      </c>
      <c r="M959" s="26" t="str">
        <f t="shared" si="159"/>
        <v/>
      </c>
      <c r="N959" s="288">
        <v>0</v>
      </c>
      <c r="O959" s="4">
        <v>0</v>
      </c>
      <c r="P959" s="75">
        <f t="shared" si="160"/>
        <v>0</v>
      </c>
      <c r="Q959" s="75">
        <f t="shared" si="161"/>
        <v>0</v>
      </c>
      <c r="R959" s="75">
        <f t="shared" si="162"/>
        <v>0</v>
      </c>
      <c r="S959" s="4">
        <v>0</v>
      </c>
      <c r="T959" s="4">
        <v>0</v>
      </c>
      <c r="U959" s="4">
        <f t="shared" si="163"/>
        <v>0</v>
      </c>
      <c r="V959" s="4">
        <v>0</v>
      </c>
      <c r="W959" s="49">
        <v>0</v>
      </c>
      <c r="X959" s="4">
        <v>2</v>
      </c>
      <c r="Y959" s="118" t="s">
        <v>20</v>
      </c>
      <c r="Z959" s="118" t="s">
        <v>30</v>
      </c>
      <c r="AA959" s="289">
        <v>0.18181800000000001</v>
      </c>
      <c r="AB959" s="81" t="str">
        <f t="shared" si="164"/>
        <v>PykF-leu</v>
      </c>
    </row>
    <row r="960" spans="1:28" x14ac:dyDescent="0.3">
      <c r="A960" s="15" t="s">
        <v>7</v>
      </c>
      <c r="B960" s="265" t="s">
        <v>235</v>
      </c>
      <c r="C960" s="47">
        <v>0.109638406719874</v>
      </c>
      <c r="D960" s="47">
        <v>0.109832835544261</v>
      </c>
      <c r="E960" s="47">
        <v>-1.8617578967850199E-4</v>
      </c>
      <c r="F960" s="47">
        <v>0.208362845188234</v>
      </c>
      <c r="G960" s="47">
        <v>0</v>
      </c>
      <c r="H960" s="287">
        <f t="shared" si="154"/>
        <v>0</v>
      </c>
      <c r="I960" s="4" t="b">
        <f t="shared" si="155"/>
        <v>0</v>
      </c>
      <c r="J960" s="4" t="b">
        <f t="shared" si="156"/>
        <v>0</v>
      </c>
      <c r="K960" s="26">
        <f t="shared" si="157"/>
        <v>0</v>
      </c>
      <c r="L960" s="4">
        <f t="shared" si="158"/>
        <v>0</v>
      </c>
      <c r="M960" s="26" t="str">
        <f t="shared" si="159"/>
        <v/>
      </c>
      <c r="N960" s="288">
        <v>0</v>
      </c>
      <c r="O960" s="4">
        <v>0</v>
      </c>
      <c r="P960" s="75">
        <f t="shared" si="160"/>
        <v>0</v>
      </c>
      <c r="Q960" s="75">
        <f t="shared" si="161"/>
        <v>0</v>
      </c>
      <c r="R960" s="75">
        <f t="shared" si="162"/>
        <v>0</v>
      </c>
      <c r="S960" s="4">
        <v>0</v>
      </c>
      <c r="T960" s="4">
        <v>0</v>
      </c>
      <c r="U960" s="4">
        <f t="shared" si="163"/>
        <v>0</v>
      </c>
      <c r="V960" s="4">
        <v>0</v>
      </c>
      <c r="W960" s="49">
        <v>0</v>
      </c>
      <c r="X960" s="4">
        <v>2</v>
      </c>
      <c r="Y960" s="118" t="s">
        <v>20</v>
      </c>
      <c r="Z960" s="118" t="s">
        <v>30</v>
      </c>
      <c r="AA960" s="289">
        <v>0.222222</v>
      </c>
      <c r="AB960" s="81" t="str">
        <f t="shared" si="164"/>
        <v>PykF-ser</v>
      </c>
    </row>
    <row r="961" spans="1:28" x14ac:dyDescent="0.3">
      <c r="A961" s="15" t="s">
        <v>7</v>
      </c>
      <c r="B961" s="265" t="s">
        <v>252</v>
      </c>
      <c r="C961" s="47">
        <v>-0.16498141818602999</v>
      </c>
      <c r="D961" s="47">
        <v>-8.00949531282662E-2</v>
      </c>
      <c r="E961" s="47">
        <v>-0.39641120383619699</v>
      </c>
      <c r="F961" s="47">
        <v>1.29102672918576E-2</v>
      </c>
      <c r="G961" s="47">
        <v>0</v>
      </c>
      <c r="H961" s="287">
        <f t="shared" si="154"/>
        <v>0</v>
      </c>
      <c r="I961" s="4" t="b">
        <f t="shared" si="155"/>
        <v>0</v>
      </c>
      <c r="J961" s="4" t="b">
        <f t="shared" si="156"/>
        <v>0</v>
      </c>
      <c r="K961" s="26">
        <f t="shared" si="157"/>
        <v>0</v>
      </c>
      <c r="L961" s="4">
        <f t="shared" si="158"/>
        <v>0</v>
      </c>
      <c r="M961" s="26" t="str">
        <f t="shared" si="159"/>
        <v/>
      </c>
      <c r="N961" s="288">
        <v>0</v>
      </c>
      <c r="O961" s="4">
        <v>0</v>
      </c>
      <c r="P961" s="75">
        <f t="shared" si="160"/>
        <v>0</v>
      </c>
      <c r="Q961" s="75">
        <f t="shared" si="161"/>
        <v>0</v>
      </c>
      <c r="R961" s="75">
        <f t="shared" si="162"/>
        <v>0</v>
      </c>
      <c r="S961" s="4">
        <v>0</v>
      </c>
      <c r="T961" s="4">
        <v>0</v>
      </c>
      <c r="U961" s="4">
        <f t="shared" si="163"/>
        <v>0</v>
      </c>
      <c r="V961" s="4">
        <v>0</v>
      </c>
      <c r="W961" s="49">
        <v>0</v>
      </c>
      <c r="X961" s="4">
        <v>2</v>
      </c>
      <c r="Y961" s="118" t="s">
        <v>20</v>
      </c>
      <c r="Z961" s="118" t="s">
        <v>30</v>
      </c>
      <c r="AA961" s="289">
        <v>0.44927499999999998</v>
      </c>
      <c r="AB961" s="81" t="str">
        <f t="shared" si="164"/>
        <v>PykF-udpglcnac</v>
      </c>
    </row>
    <row r="962" spans="1:28" x14ac:dyDescent="0.3">
      <c r="A962" s="15" t="s">
        <v>3</v>
      </c>
      <c r="B962" s="265" t="s">
        <v>157</v>
      </c>
      <c r="C962" s="47">
        <v>4.1561651789353102E-2</v>
      </c>
      <c r="D962" s="47">
        <v>4.7653615014576697E-2</v>
      </c>
      <c r="E962" s="47">
        <v>2.1683956155881199E-5</v>
      </c>
      <c r="F962" s="47">
        <v>8.8334619533660202E-2</v>
      </c>
      <c r="G962" s="47">
        <v>2.1683956155881199E-5</v>
      </c>
      <c r="H962" s="287">
        <f t="shared" ref="H962:H1025" si="165">ABS(G962)</f>
        <v>2.1683956155881199E-5</v>
      </c>
      <c r="I962" s="4" t="b">
        <f t="shared" ref="I962:I1025" si="166">H962&gt;1.131</f>
        <v>0</v>
      </c>
      <c r="J962" s="4" t="b">
        <f t="shared" ref="J962:J1025" si="167">H962&gt;(1.131/2)</f>
        <v>0</v>
      </c>
      <c r="K962" s="26">
        <f t="shared" ref="K962:K1025" si="168">IF(AND(C962&lt;0,I962=TRUE),"inhibitor",IF(AND(C962&gt;0,I962=TRUE),"activator",))</f>
        <v>0</v>
      </c>
      <c r="L962" s="4">
        <f t="shared" ref="L962:L1025" si="169">IF(AND(OR(K962="inhibitor",K962="activator"),H962&gt;2),"strong",)</f>
        <v>0</v>
      </c>
      <c r="M962" s="26" t="str">
        <f t="shared" ref="M962:M1025" si="170">IF(AND(OR(K962="inhibitor",K962="activator"),AND(S962=0,T962=0,V962=0)),"novel",IF(OR(K962="inhibitor",K962="activator"),"known",""))</f>
        <v/>
      </c>
      <c r="N962" s="288">
        <v>0</v>
      </c>
      <c r="O962" s="4">
        <v>0</v>
      </c>
      <c r="P962" s="75">
        <f t="shared" ref="P962:P1025" si="171">IF(OR(S962&lt;&gt;0,T962&lt;&gt;0,U962&lt;&gt;0),1,0)</f>
        <v>0</v>
      </c>
      <c r="Q962" s="75">
        <f t="shared" ref="Q962:Q1025" si="172">IF(AND(S962&lt;&gt;0,T962=0),1,0)</f>
        <v>0</v>
      </c>
      <c r="R962" s="75">
        <f t="shared" ref="R962:R1025" si="173">IF(AND(S962=0,T962&lt;&gt;0),1,0)</f>
        <v>0</v>
      </c>
      <c r="S962" s="4">
        <v>0</v>
      </c>
      <c r="T962" s="4">
        <v>0</v>
      </c>
      <c r="U962" s="4">
        <f t="shared" ref="U962:U1025" si="174">IF(AND(S962&lt;&gt;0,T962&lt;&gt;0),1,0)</f>
        <v>0</v>
      </c>
      <c r="V962" s="4">
        <v>0</v>
      </c>
      <c r="W962" s="49">
        <v>0</v>
      </c>
      <c r="X962" s="4">
        <v>1</v>
      </c>
      <c r="Y962" s="118" t="s">
        <v>21</v>
      </c>
      <c r="Z962" s="118" t="s">
        <v>31</v>
      </c>
      <c r="AA962" s="289">
        <v>0.64102599999999998</v>
      </c>
      <c r="AB962" s="81" t="str">
        <f t="shared" si="164"/>
        <v>Edd-g6p</v>
      </c>
    </row>
    <row r="963" spans="1:28" x14ac:dyDescent="0.3">
      <c r="A963" s="15" t="s">
        <v>92</v>
      </c>
      <c r="B963" s="265" t="s">
        <v>202</v>
      </c>
      <c r="C963" s="47">
        <v>8.8114441572371208E-3</v>
      </c>
      <c r="D963" s="47">
        <v>8.3005909321185196E-3</v>
      </c>
      <c r="E963" s="47">
        <v>5.4831520793209197E-4</v>
      </c>
      <c r="F963" s="47">
        <v>1.6011432595736501E-2</v>
      </c>
      <c r="G963" s="47">
        <v>5.4831520793209197E-4</v>
      </c>
      <c r="H963" s="287">
        <f t="shared" si="165"/>
        <v>5.4831520793209197E-4</v>
      </c>
      <c r="I963" s="4" t="b">
        <f t="shared" si="166"/>
        <v>0</v>
      </c>
      <c r="J963" s="4" t="b">
        <f t="shared" si="167"/>
        <v>0</v>
      </c>
      <c r="K963" s="26">
        <f t="shared" si="168"/>
        <v>0</v>
      </c>
      <c r="L963" s="4">
        <f t="shared" si="169"/>
        <v>0</v>
      </c>
      <c r="M963" s="26" t="str">
        <f t="shared" si="170"/>
        <v/>
      </c>
      <c r="N963" s="288">
        <v>0</v>
      </c>
      <c r="O963" s="4">
        <v>0</v>
      </c>
      <c r="P963" s="75">
        <f t="shared" si="171"/>
        <v>0</v>
      </c>
      <c r="Q963" s="75">
        <f t="shared" si="172"/>
        <v>0</v>
      </c>
      <c r="R963" s="75">
        <f t="shared" si="173"/>
        <v>0</v>
      </c>
      <c r="S963" s="4">
        <v>0</v>
      </c>
      <c r="T963" s="4">
        <v>0</v>
      </c>
      <c r="U963" s="4">
        <f t="shared" si="174"/>
        <v>0</v>
      </c>
      <c r="V963" s="4">
        <v>0</v>
      </c>
      <c r="W963" s="49">
        <v>0</v>
      </c>
      <c r="X963" s="4">
        <v>1</v>
      </c>
      <c r="Y963" s="118" t="s">
        <v>22</v>
      </c>
      <c r="Z963" s="118" t="s">
        <v>30</v>
      </c>
      <c r="AA963" s="289">
        <v>0.148148</v>
      </c>
      <c r="AB963" s="81" t="str">
        <f t="shared" ref="AB963:AB1026" si="175">A963&amp;"-"&amp;B963</f>
        <v>Ppc-cmp</v>
      </c>
    </row>
    <row r="964" spans="1:28" x14ac:dyDescent="0.3">
      <c r="A964" s="15" t="s">
        <v>3</v>
      </c>
      <c r="B964" s="265" t="s">
        <v>78</v>
      </c>
      <c r="C964" s="47">
        <v>2.82831828623821E-2</v>
      </c>
      <c r="D964" s="47">
        <v>2.8647524694590799E-2</v>
      </c>
      <c r="E964" s="47">
        <v>1.4665464113135501E-3</v>
      </c>
      <c r="F964" s="47">
        <v>5.5325857432120797E-2</v>
      </c>
      <c r="G964" s="47">
        <v>1.4665464113135501E-3</v>
      </c>
      <c r="H964" s="287">
        <f t="shared" si="165"/>
        <v>1.4665464113135501E-3</v>
      </c>
      <c r="I964" s="4" t="b">
        <f t="shared" si="166"/>
        <v>0</v>
      </c>
      <c r="J964" s="4" t="b">
        <f t="shared" si="167"/>
        <v>0</v>
      </c>
      <c r="K964" s="26">
        <f t="shared" si="168"/>
        <v>0</v>
      </c>
      <c r="L964" s="4">
        <f t="shared" si="169"/>
        <v>0</v>
      </c>
      <c r="M964" s="26" t="str">
        <f t="shared" si="170"/>
        <v/>
      </c>
      <c r="N964" s="288">
        <v>0</v>
      </c>
      <c r="O964" s="4">
        <v>0</v>
      </c>
      <c r="P964" s="75">
        <f t="shared" si="171"/>
        <v>0</v>
      </c>
      <c r="Q964" s="75">
        <f t="shared" si="172"/>
        <v>0</v>
      </c>
      <c r="R964" s="75">
        <f t="shared" si="173"/>
        <v>0</v>
      </c>
      <c r="S964" s="4">
        <v>0</v>
      </c>
      <c r="T964" s="4">
        <v>0</v>
      </c>
      <c r="U964" s="4">
        <f t="shared" si="174"/>
        <v>0</v>
      </c>
      <c r="V964" s="4">
        <v>0</v>
      </c>
      <c r="W964" s="49">
        <v>0</v>
      </c>
      <c r="X964" s="4">
        <v>1</v>
      </c>
      <c r="Y964" s="118" t="s">
        <v>21</v>
      </c>
      <c r="Z964" s="118" t="s">
        <v>31</v>
      </c>
      <c r="AA964" s="289">
        <v>0.32450299999999999</v>
      </c>
      <c r="AB964" s="81" t="str">
        <f t="shared" si="175"/>
        <v>Edd-pyr</v>
      </c>
    </row>
    <row r="965" spans="1:28" x14ac:dyDescent="0.3">
      <c r="A965" s="15" t="s">
        <v>130</v>
      </c>
      <c r="B965" s="265" t="s">
        <v>299</v>
      </c>
      <c r="C965" s="47">
        <v>2.0060227518566801E-2</v>
      </c>
      <c r="D965" s="47">
        <v>2.32166927395119E-2</v>
      </c>
      <c r="E965" s="47">
        <v>1.54490048941198E-3</v>
      </c>
      <c r="F965" s="47">
        <v>4.0777962125174302E-2</v>
      </c>
      <c r="G965" s="47">
        <v>1.54490048941198E-3</v>
      </c>
      <c r="H965" s="287">
        <f t="shared" si="165"/>
        <v>1.54490048941198E-3</v>
      </c>
      <c r="I965" s="4" t="b">
        <f t="shared" si="166"/>
        <v>0</v>
      </c>
      <c r="J965" s="4" t="b">
        <f t="shared" si="167"/>
        <v>0</v>
      </c>
      <c r="K965" s="26">
        <f t="shared" si="168"/>
        <v>0</v>
      </c>
      <c r="L965" s="4">
        <f t="shared" si="169"/>
        <v>0</v>
      </c>
      <c r="M965" s="26" t="str">
        <f t="shared" si="170"/>
        <v/>
      </c>
      <c r="N965" s="288">
        <v>0</v>
      </c>
      <c r="O965" s="4">
        <v>0</v>
      </c>
      <c r="P965" s="75">
        <f t="shared" si="171"/>
        <v>0</v>
      </c>
      <c r="Q965" s="75">
        <f t="shared" si="172"/>
        <v>0</v>
      </c>
      <c r="R965" s="75">
        <f t="shared" si="173"/>
        <v>0</v>
      </c>
      <c r="S965" s="4">
        <v>0</v>
      </c>
      <c r="T965" s="4">
        <v>0</v>
      </c>
      <c r="U965" s="4">
        <f t="shared" si="174"/>
        <v>0</v>
      </c>
      <c r="V965" s="4">
        <v>0</v>
      </c>
      <c r="W965" s="49">
        <v>0</v>
      </c>
      <c r="X965" s="4">
        <v>1</v>
      </c>
      <c r="Y965" s="118" t="s">
        <v>22</v>
      </c>
      <c r="Z965" s="118" t="s">
        <v>30</v>
      </c>
      <c r="AA965" s="289">
        <v>0.25</v>
      </c>
      <c r="AB965" s="81" t="str">
        <f t="shared" si="175"/>
        <v>Icd-orni</v>
      </c>
    </row>
    <row r="966" spans="1:28" x14ac:dyDescent="0.3">
      <c r="A966" s="15" t="s">
        <v>15</v>
      </c>
      <c r="B966" s="265" t="s">
        <v>208</v>
      </c>
      <c r="C966" s="47">
        <v>0.10241221674249899</v>
      </c>
      <c r="D966" s="47">
        <v>9.8729535338562505E-2</v>
      </c>
      <c r="E966" s="47">
        <v>1.7678054514746601E-3</v>
      </c>
      <c r="F966" s="47">
        <v>0.31087904781968001</v>
      </c>
      <c r="G966" s="47">
        <v>1.7678054514746601E-3</v>
      </c>
      <c r="H966" s="287">
        <f t="shared" si="165"/>
        <v>1.7678054514746601E-3</v>
      </c>
      <c r="I966" s="4" t="b">
        <f t="shared" si="166"/>
        <v>0</v>
      </c>
      <c r="J966" s="4" t="b">
        <f t="shared" si="167"/>
        <v>0</v>
      </c>
      <c r="K966" s="26">
        <f t="shared" si="168"/>
        <v>0</v>
      </c>
      <c r="L966" s="4">
        <f t="shared" si="169"/>
        <v>0</v>
      </c>
      <c r="M966" s="26" t="str">
        <f t="shared" si="170"/>
        <v/>
      </c>
      <c r="N966" s="288">
        <v>0</v>
      </c>
      <c r="O966" s="4">
        <v>0</v>
      </c>
      <c r="P966" s="75">
        <f t="shared" si="171"/>
        <v>0</v>
      </c>
      <c r="Q966" s="75">
        <f t="shared" si="172"/>
        <v>0</v>
      </c>
      <c r="R966" s="75">
        <f t="shared" si="173"/>
        <v>0</v>
      </c>
      <c r="S966" s="4">
        <v>0</v>
      </c>
      <c r="T966" s="4">
        <v>0</v>
      </c>
      <c r="U966" s="4">
        <f t="shared" si="174"/>
        <v>0</v>
      </c>
      <c r="V966" s="4">
        <v>0</v>
      </c>
      <c r="W966" s="49">
        <v>0</v>
      </c>
      <c r="X966" s="4">
        <v>2</v>
      </c>
      <c r="Y966" s="118" t="s">
        <v>28</v>
      </c>
      <c r="Z966" s="118" t="s">
        <v>30</v>
      </c>
      <c r="AA966" s="289">
        <v>0.531532</v>
      </c>
      <c r="AB966" s="81" t="str">
        <f t="shared" si="175"/>
        <v>PckA-ump</v>
      </c>
    </row>
    <row r="967" spans="1:28" x14ac:dyDescent="0.3">
      <c r="A967" s="15" t="s">
        <v>92</v>
      </c>
      <c r="B967" s="265" t="s">
        <v>295</v>
      </c>
      <c r="C967" s="47">
        <v>1.5076558567479601</v>
      </c>
      <c r="D967" s="47">
        <v>1.25328900406022</v>
      </c>
      <c r="E967" s="47">
        <v>2.1515525047329002E-3</v>
      </c>
      <c r="F967" s="47">
        <v>3.40724111971674</v>
      </c>
      <c r="G967" s="47">
        <v>2.1515525047329002E-3</v>
      </c>
      <c r="H967" s="287">
        <f t="shared" si="165"/>
        <v>2.1515525047329002E-3</v>
      </c>
      <c r="I967" s="4" t="b">
        <f t="shared" si="166"/>
        <v>0</v>
      </c>
      <c r="J967" s="4" t="b">
        <f t="shared" si="167"/>
        <v>0</v>
      </c>
      <c r="K967" s="26">
        <f t="shared" si="168"/>
        <v>0</v>
      </c>
      <c r="L967" s="4">
        <f t="shared" si="169"/>
        <v>0</v>
      </c>
      <c r="M967" s="26" t="str">
        <f t="shared" si="170"/>
        <v/>
      </c>
      <c r="N967" s="288">
        <v>0</v>
      </c>
      <c r="O967" s="4">
        <v>0</v>
      </c>
      <c r="P967" s="75">
        <f t="shared" si="171"/>
        <v>1</v>
      </c>
      <c r="Q967" s="75">
        <f t="shared" si="172"/>
        <v>0</v>
      </c>
      <c r="R967" s="75">
        <f t="shared" si="173"/>
        <v>1</v>
      </c>
      <c r="S967" s="4">
        <v>0</v>
      </c>
      <c r="T967" s="4">
        <v>-1</v>
      </c>
      <c r="U967" s="4">
        <f t="shared" si="174"/>
        <v>0</v>
      </c>
      <c r="V967" s="4">
        <v>0</v>
      </c>
      <c r="W967" s="49">
        <v>0</v>
      </c>
      <c r="X967" s="4">
        <v>1</v>
      </c>
      <c r="Y967" s="118" t="s">
        <v>22</v>
      </c>
      <c r="Z967" s="118" t="s">
        <v>30</v>
      </c>
      <c r="AA967" s="289">
        <v>0.26126100000000002</v>
      </c>
      <c r="AB967" s="81" t="str">
        <f t="shared" si="175"/>
        <v>Ppc-cys</v>
      </c>
    </row>
    <row r="968" spans="1:28" x14ac:dyDescent="0.3">
      <c r="A968" s="15" t="s">
        <v>10</v>
      </c>
      <c r="B968" s="265" t="s">
        <v>252</v>
      </c>
      <c r="C968" s="47">
        <v>6.5841578995213507E-2</v>
      </c>
      <c r="D968" s="47">
        <v>6.9618961866438206E-2</v>
      </c>
      <c r="E968" s="47">
        <v>3.7191062239280599E-3</v>
      </c>
      <c r="F968" s="47">
        <v>0.12154356558006101</v>
      </c>
      <c r="G968" s="47">
        <v>3.7191062239280599E-3</v>
      </c>
      <c r="H968" s="287">
        <f t="shared" si="165"/>
        <v>3.7191062239280599E-3</v>
      </c>
      <c r="I968" s="4" t="b">
        <f t="shared" si="166"/>
        <v>0</v>
      </c>
      <c r="J968" s="4" t="b">
        <f t="shared" si="167"/>
        <v>0</v>
      </c>
      <c r="K968" s="26">
        <f t="shared" si="168"/>
        <v>0</v>
      </c>
      <c r="L968" s="4">
        <f t="shared" si="169"/>
        <v>0</v>
      </c>
      <c r="M968" s="26" t="str">
        <f t="shared" si="170"/>
        <v/>
      </c>
      <c r="N968" s="288">
        <v>0</v>
      </c>
      <c r="O968" s="4">
        <v>0</v>
      </c>
      <c r="P968" s="75">
        <f t="shared" si="171"/>
        <v>0</v>
      </c>
      <c r="Q968" s="75">
        <f t="shared" si="172"/>
        <v>0</v>
      </c>
      <c r="R968" s="75">
        <f t="shared" si="173"/>
        <v>0</v>
      </c>
      <c r="S968" s="4">
        <v>0</v>
      </c>
      <c r="T968" s="4">
        <v>0</v>
      </c>
      <c r="U968" s="4">
        <f t="shared" si="174"/>
        <v>0</v>
      </c>
      <c r="V968" s="4">
        <v>0</v>
      </c>
      <c r="W968" s="49">
        <v>0</v>
      </c>
      <c r="X968" s="4">
        <v>1</v>
      </c>
      <c r="Y968" s="118" t="s">
        <v>22</v>
      </c>
      <c r="Z968" s="118" t="s">
        <v>31</v>
      </c>
      <c r="AA968" s="289">
        <v>0.20430100000000001</v>
      </c>
      <c r="AB968" s="81" t="str">
        <f t="shared" si="175"/>
        <v>Eda-udpglcnac</v>
      </c>
    </row>
    <row r="969" spans="1:28" x14ac:dyDescent="0.3">
      <c r="A969" s="15" t="s">
        <v>3</v>
      </c>
      <c r="B969" s="265" t="s">
        <v>299</v>
      </c>
      <c r="C969" s="47">
        <v>5.4247564843205899E-2</v>
      </c>
      <c r="D969" s="47">
        <v>5.6044089298153597E-2</v>
      </c>
      <c r="E969" s="47">
        <v>4.3544752813809203E-3</v>
      </c>
      <c r="F969" s="47">
        <v>0.11269483840470799</v>
      </c>
      <c r="G969" s="47">
        <v>4.3544752813809203E-3</v>
      </c>
      <c r="H969" s="287">
        <f t="shared" si="165"/>
        <v>4.3544752813809203E-3</v>
      </c>
      <c r="I969" s="4" t="b">
        <f t="shared" si="166"/>
        <v>0</v>
      </c>
      <c r="J969" s="4" t="b">
        <f t="shared" si="167"/>
        <v>0</v>
      </c>
      <c r="K969" s="26">
        <f t="shared" si="168"/>
        <v>0</v>
      </c>
      <c r="L969" s="4">
        <f t="shared" si="169"/>
        <v>0</v>
      </c>
      <c r="M969" s="26" t="str">
        <f t="shared" si="170"/>
        <v/>
      </c>
      <c r="N969" s="288">
        <v>0</v>
      </c>
      <c r="O969" s="4">
        <v>0</v>
      </c>
      <c r="P969" s="75">
        <f t="shared" si="171"/>
        <v>0</v>
      </c>
      <c r="Q969" s="75">
        <f t="shared" si="172"/>
        <v>0</v>
      </c>
      <c r="R969" s="75">
        <f t="shared" si="173"/>
        <v>0</v>
      </c>
      <c r="S969" s="4">
        <v>0</v>
      </c>
      <c r="T969" s="4">
        <v>0</v>
      </c>
      <c r="U969" s="4">
        <f t="shared" si="174"/>
        <v>0</v>
      </c>
      <c r="V969" s="4">
        <v>0</v>
      </c>
      <c r="W969" s="49">
        <v>0</v>
      </c>
      <c r="X969" s="4">
        <v>1</v>
      </c>
      <c r="Y969" s="118" t="s">
        <v>21</v>
      </c>
      <c r="Z969" s="118" t="s">
        <v>31</v>
      </c>
      <c r="AA969" s="289">
        <v>0.311475</v>
      </c>
      <c r="AB969" s="81" t="str">
        <f t="shared" si="175"/>
        <v>Edd-orni</v>
      </c>
    </row>
    <row r="970" spans="1:28" x14ac:dyDescent="0.3">
      <c r="A970" s="15" t="s">
        <v>2</v>
      </c>
      <c r="B970" s="265" t="s">
        <v>227</v>
      </c>
      <c r="C970" s="47">
        <v>0.104514091746853</v>
      </c>
      <c r="D970" s="47">
        <v>1.8078694349215E-2</v>
      </c>
      <c r="E970" s="47">
        <v>4.4554104852401301E-3</v>
      </c>
      <c r="F970" s="47">
        <v>0.21488987346452401</v>
      </c>
      <c r="G970" s="47">
        <v>4.4554104852401301E-3</v>
      </c>
      <c r="H970" s="287">
        <f t="shared" si="165"/>
        <v>4.4554104852401301E-3</v>
      </c>
      <c r="I970" s="4" t="b">
        <f t="shared" si="166"/>
        <v>0</v>
      </c>
      <c r="J970" s="4" t="b">
        <f t="shared" si="167"/>
        <v>0</v>
      </c>
      <c r="K970" s="26">
        <f t="shared" si="168"/>
        <v>0</v>
      </c>
      <c r="L970" s="4">
        <f t="shared" si="169"/>
        <v>0</v>
      </c>
      <c r="M970" s="26" t="str">
        <f t="shared" si="170"/>
        <v/>
      </c>
      <c r="N970" s="288">
        <v>0</v>
      </c>
      <c r="O970" s="4">
        <v>0</v>
      </c>
      <c r="P970" s="75">
        <f t="shared" si="171"/>
        <v>0</v>
      </c>
      <c r="Q970" s="75">
        <f t="shared" si="172"/>
        <v>0</v>
      </c>
      <c r="R970" s="75">
        <f t="shared" si="173"/>
        <v>0</v>
      </c>
      <c r="S970" s="4">
        <v>0</v>
      </c>
      <c r="T970" s="4">
        <v>0</v>
      </c>
      <c r="U970" s="4">
        <f t="shared" si="174"/>
        <v>0</v>
      </c>
      <c r="V970" s="4">
        <v>0</v>
      </c>
      <c r="W970" s="49">
        <v>0</v>
      </c>
      <c r="X970" s="4">
        <v>2</v>
      </c>
      <c r="Y970" s="118" t="s">
        <v>20</v>
      </c>
      <c r="Z970" s="118" t="s">
        <v>30</v>
      </c>
      <c r="AA970" s="289">
        <v>0.218837</v>
      </c>
      <c r="AB970" s="81" t="str">
        <f t="shared" si="175"/>
        <v>PykA-glcnac</v>
      </c>
    </row>
    <row r="971" spans="1:28" x14ac:dyDescent="0.3">
      <c r="A971" s="15" t="s">
        <v>3</v>
      </c>
      <c r="B971" s="265" t="s">
        <v>214</v>
      </c>
      <c r="C971" s="47">
        <v>2.2291690501874201E-2</v>
      </c>
      <c r="D971" s="47">
        <v>2.15441374200336E-2</v>
      </c>
      <c r="E971" s="47">
        <v>4.7120710446925196E-3</v>
      </c>
      <c r="F971" s="47">
        <v>3.9940694225949501E-2</v>
      </c>
      <c r="G971" s="47">
        <v>4.7120710446925196E-3</v>
      </c>
      <c r="H971" s="287">
        <f t="shared" si="165"/>
        <v>4.7120710446925196E-3</v>
      </c>
      <c r="I971" s="4" t="b">
        <f t="shared" si="166"/>
        <v>0</v>
      </c>
      <c r="J971" s="4" t="b">
        <f t="shared" si="167"/>
        <v>0</v>
      </c>
      <c r="K971" s="26">
        <f t="shared" si="168"/>
        <v>0</v>
      </c>
      <c r="L971" s="4">
        <f t="shared" si="169"/>
        <v>0</v>
      </c>
      <c r="M971" s="26" t="str">
        <f t="shared" si="170"/>
        <v/>
      </c>
      <c r="N971" s="288">
        <v>0</v>
      </c>
      <c r="O971" s="4">
        <v>0</v>
      </c>
      <c r="P971" s="75">
        <f t="shared" si="171"/>
        <v>0</v>
      </c>
      <c r="Q971" s="75">
        <f t="shared" si="172"/>
        <v>0</v>
      </c>
      <c r="R971" s="75">
        <f t="shared" si="173"/>
        <v>0</v>
      </c>
      <c r="S971" s="4">
        <v>0</v>
      </c>
      <c r="T971" s="4">
        <v>0</v>
      </c>
      <c r="U971" s="4">
        <f t="shared" si="174"/>
        <v>0</v>
      </c>
      <c r="V971" s="4">
        <v>0</v>
      </c>
      <c r="W971" s="49">
        <v>0</v>
      </c>
      <c r="X971" s="4">
        <v>1</v>
      </c>
      <c r="Y971" s="118" t="s">
        <v>21</v>
      </c>
      <c r="Z971" s="118" t="s">
        <v>31</v>
      </c>
      <c r="AA971" s="289">
        <v>0.38513500000000001</v>
      </c>
      <c r="AB971" s="81" t="str">
        <f t="shared" si="175"/>
        <v>Edd-imp</v>
      </c>
    </row>
    <row r="972" spans="1:28" x14ac:dyDescent="0.3">
      <c r="A972" s="15" t="s">
        <v>92</v>
      </c>
      <c r="B972" s="265" t="s">
        <v>289</v>
      </c>
      <c r="C972" s="47">
        <v>6.9648330138716102E-2</v>
      </c>
      <c r="D972" s="47">
        <v>5.3219395119524601E-2</v>
      </c>
      <c r="E972" s="47">
        <v>5.2251135066862702E-3</v>
      </c>
      <c r="F972" s="47">
        <v>0.12795668229832899</v>
      </c>
      <c r="G972" s="47">
        <v>5.2251135066862702E-3</v>
      </c>
      <c r="H972" s="287">
        <f t="shared" si="165"/>
        <v>5.2251135066862702E-3</v>
      </c>
      <c r="I972" s="4" t="b">
        <f t="shared" si="166"/>
        <v>0</v>
      </c>
      <c r="J972" s="4" t="b">
        <f t="shared" si="167"/>
        <v>0</v>
      </c>
      <c r="K972" s="26">
        <f t="shared" si="168"/>
        <v>0</v>
      </c>
      <c r="L972" s="4">
        <f t="shared" si="169"/>
        <v>0</v>
      </c>
      <c r="M972" s="26" t="str">
        <f t="shared" si="170"/>
        <v/>
      </c>
      <c r="N972" s="288">
        <v>0</v>
      </c>
      <c r="O972" s="4">
        <v>0</v>
      </c>
      <c r="P972" s="75">
        <f t="shared" si="171"/>
        <v>0</v>
      </c>
      <c r="Q972" s="75">
        <f t="shared" si="172"/>
        <v>0</v>
      </c>
      <c r="R972" s="75">
        <f t="shared" si="173"/>
        <v>0</v>
      </c>
      <c r="S972" s="4">
        <v>0</v>
      </c>
      <c r="T972" s="4">
        <v>0</v>
      </c>
      <c r="U972" s="4">
        <f t="shared" si="174"/>
        <v>0</v>
      </c>
      <c r="V972" s="4">
        <v>0</v>
      </c>
      <c r="W972" s="49">
        <v>0</v>
      </c>
      <c r="X972" s="4">
        <v>1</v>
      </c>
      <c r="Y972" s="118" t="s">
        <v>22</v>
      </c>
      <c r="Z972" s="118" t="s">
        <v>30</v>
      </c>
      <c r="AA972" s="289">
        <v>0.16959099999999999</v>
      </c>
      <c r="AB972" s="81" t="str">
        <f t="shared" si="175"/>
        <v>Ppc-phe</v>
      </c>
    </row>
    <row r="973" spans="1:28" x14ac:dyDescent="0.3">
      <c r="A973" s="15" t="s">
        <v>8</v>
      </c>
      <c r="B973" s="265" t="s">
        <v>199</v>
      </c>
      <c r="C973" s="47">
        <v>0.139834069562946</v>
      </c>
      <c r="D973" s="47">
        <v>0.116243652340438</v>
      </c>
      <c r="E973" s="47">
        <v>6.0613439682466403E-3</v>
      </c>
      <c r="F973" s="47">
        <v>0.346824246232183</v>
      </c>
      <c r="G973" s="47">
        <v>6.0613439682466403E-3</v>
      </c>
      <c r="H973" s="287">
        <f t="shared" si="165"/>
        <v>6.0613439682466403E-3</v>
      </c>
      <c r="I973" s="4" t="b">
        <f t="shared" si="166"/>
        <v>0</v>
      </c>
      <c r="J973" s="4" t="b">
        <f t="shared" si="167"/>
        <v>0</v>
      </c>
      <c r="K973" s="26">
        <f t="shared" si="168"/>
        <v>0</v>
      </c>
      <c r="L973" s="4">
        <f t="shared" si="169"/>
        <v>0</v>
      </c>
      <c r="M973" s="26" t="str">
        <f t="shared" si="170"/>
        <v/>
      </c>
      <c r="N973" s="288">
        <v>0</v>
      </c>
      <c r="O973" s="4">
        <v>0</v>
      </c>
      <c r="P973" s="75">
        <f t="shared" si="171"/>
        <v>0</v>
      </c>
      <c r="Q973" s="75">
        <f t="shared" si="172"/>
        <v>0</v>
      </c>
      <c r="R973" s="75">
        <f t="shared" si="173"/>
        <v>0</v>
      </c>
      <c r="S973" s="4">
        <v>0</v>
      </c>
      <c r="T973" s="4">
        <v>0</v>
      </c>
      <c r="U973" s="4">
        <f t="shared" si="174"/>
        <v>0</v>
      </c>
      <c r="V973" s="4">
        <v>0</v>
      </c>
      <c r="W973" s="49">
        <v>0</v>
      </c>
      <c r="X973" s="4">
        <v>2</v>
      </c>
      <c r="Y973" s="118" t="s">
        <v>24</v>
      </c>
      <c r="Z973" s="118" t="s">
        <v>31</v>
      </c>
      <c r="AA973" s="289">
        <v>0.17647099999999999</v>
      </c>
      <c r="AB973" s="81" t="str">
        <f t="shared" si="175"/>
        <v>Eno-gtp</v>
      </c>
    </row>
    <row r="974" spans="1:28" x14ac:dyDescent="0.3">
      <c r="A974" s="15" t="s">
        <v>10</v>
      </c>
      <c r="B974" s="265" t="s">
        <v>100</v>
      </c>
      <c r="C974" s="47">
        <v>6.8819493370517695E-2</v>
      </c>
      <c r="D974" s="47">
        <v>4.1299718070340503E-2</v>
      </c>
      <c r="E974" s="47">
        <v>8.4935729870986697E-3</v>
      </c>
      <c r="F974" s="47">
        <v>0.11618128697336801</v>
      </c>
      <c r="G974" s="47">
        <v>8.4935729870986697E-3</v>
      </c>
      <c r="H974" s="287">
        <f t="shared" si="165"/>
        <v>8.4935729870986697E-3</v>
      </c>
      <c r="I974" s="4" t="b">
        <f t="shared" si="166"/>
        <v>0</v>
      </c>
      <c r="J974" s="4" t="b">
        <f t="shared" si="167"/>
        <v>0</v>
      </c>
      <c r="K974" s="26">
        <f t="shared" si="168"/>
        <v>0</v>
      </c>
      <c r="L974" s="4">
        <f t="shared" si="169"/>
        <v>0</v>
      </c>
      <c r="M974" s="26" t="str">
        <f t="shared" si="170"/>
        <v/>
      </c>
      <c r="N974" s="288">
        <v>0</v>
      </c>
      <c r="O974" s="4">
        <v>0</v>
      </c>
      <c r="P974" s="75">
        <f t="shared" si="171"/>
        <v>0</v>
      </c>
      <c r="Q974" s="75">
        <f t="shared" si="172"/>
        <v>0</v>
      </c>
      <c r="R974" s="75">
        <f t="shared" si="173"/>
        <v>0</v>
      </c>
      <c r="S974" s="4">
        <v>0</v>
      </c>
      <c r="T974" s="4">
        <v>0</v>
      </c>
      <c r="U974" s="4">
        <f t="shared" si="174"/>
        <v>0</v>
      </c>
      <c r="V974" s="4">
        <v>0</v>
      </c>
      <c r="W974" s="49">
        <v>0</v>
      </c>
      <c r="X974" s="4">
        <v>1</v>
      </c>
      <c r="Y974" s="118" t="s">
        <v>22</v>
      </c>
      <c r="Z974" s="118" t="s">
        <v>31</v>
      </c>
      <c r="AA974" s="289">
        <v>0.16906499999999999</v>
      </c>
      <c r="AB974" s="81" t="str">
        <f t="shared" si="175"/>
        <v>Eda-coa</v>
      </c>
    </row>
    <row r="975" spans="1:28" x14ac:dyDescent="0.3">
      <c r="A975" s="15" t="s">
        <v>8</v>
      </c>
      <c r="B975" s="265" t="s">
        <v>214</v>
      </c>
      <c r="C975" s="47">
        <v>0.19766607727064001</v>
      </c>
      <c r="D975" s="47">
        <v>0.14270099138161699</v>
      </c>
      <c r="E975" s="47">
        <v>9.6477421227598795E-3</v>
      </c>
      <c r="F975" s="47">
        <v>0.385783407888249</v>
      </c>
      <c r="G975" s="47">
        <v>9.6477421227598795E-3</v>
      </c>
      <c r="H975" s="287">
        <f t="shared" si="165"/>
        <v>9.6477421227598795E-3</v>
      </c>
      <c r="I975" s="4" t="b">
        <f t="shared" si="166"/>
        <v>0</v>
      </c>
      <c r="J975" s="4" t="b">
        <f t="shared" si="167"/>
        <v>0</v>
      </c>
      <c r="K975" s="26">
        <f t="shared" si="168"/>
        <v>0</v>
      </c>
      <c r="L975" s="4">
        <f t="shared" si="169"/>
        <v>0</v>
      </c>
      <c r="M975" s="26" t="str">
        <f t="shared" si="170"/>
        <v/>
      </c>
      <c r="N975" s="288">
        <v>0</v>
      </c>
      <c r="O975" s="4">
        <v>0</v>
      </c>
      <c r="P975" s="75">
        <f t="shared" si="171"/>
        <v>0</v>
      </c>
      <c r="Q975" s="75">
        <f t="shared" si="172"/>
        <v>0</v>
      </c>
      <c r="R975" s="75">
        <f t="shared" si="173"/>
        <v>0</v>
      </c>
      <c r="S975" s="4">
        <v>0</v>
      </c>
      <c r="T975" s="4">
        <v>0</v>
      </c>
      <c r="U975" s="4">
        <f t="shared" si="174"/>
        <v>0</v>
      </c>
      <c r="V975" s="4">
        <v>0</v>
      </c>
      <c r="W975" s="49">
        <v>0</v>
      </c>
      <c r="X975" s="4">
        <v>2</v>
      </c>
      <c r="Y975" s="118" t="s">
        <v>24</v>
      </c>
      <c r="Z975" s="118" t="s">
        <v>31</v>
      </c>
      <c r="AA975" s="289">
        <v>0.23674899999999999</v>
      </c>
      <c r="AB975" s="81" t="str">
        <f t="shared" si="175"/>
        <v>Eno-imp</v>
      </c>
    </row>
    <row r="976" spans="1:28" x14ac:dyDescent="0.3">
      <c r="A976" s="15" t="s">
        <v>58</v>
      </c>
      <c r="B976" s="265" t="s">
        <v>187</v>
      </c>
      <c r="C976" s="47">
        <v>2.1699973548033599E-2</v>
      </c>
      <c r="D976" s="47">
        <v>2.82151546218413E-2</v>
      </c>
      <c r="E976" s="47">
        <v>1.02088849600422E-2</v>
      </c>
      <c r="F976" s="47">
        <v>5.2515416044386101E-2</v>
      </c>
      <c r="G976" s="47">
        <v>1.02088849600422E-2</v>
      </c>
      <c r="H976" s="287">
        <f t="shared" si="165"/>
        <v>1.02088849600422E-2</v>
      </c>
      <c r="I976" s="4" t="b">
        <f t="shared" si="166"/>
        <v>0</v>
      </c>
      <c r="J976" s="4" t="b">
        <f t="shared" si="167"/>
        <v>0</v>
      </c>
      <c r="K976" s="26">
        <f t="shared" si="168"/>
        <v>0</v>
      </c>
      <c r="L976" s="4">
        <f t="shared" si="169"/>
        <v>0</v>
      </c>
      <c r="M976" s="26" t="str">
        <f t="shared" si="170"/>
        <v/>
      </c>
      <c r="N976" s="288">
        <v>0</v>
      </c>
      <c r="O976" s="4">
        <v>0</v>
      </c>
      <c r="P976" s="75">
        <f t="shared" si="171"/>
        <v>0</v>
      </c>
      <c r="Q976" s="75">
        <f t="shared" si="172"/>
        <v>0</v>
      </c>
      <c r="R976" s="75">
        <f t="shared" si="173"/>
        <v>0</v>
      </c>
      <c r="S976" s="4">
        <v>0</v>
      </c>
      <c r="T976" s="4">
        <v>0</v>
      </c>
      <c r="U976" s="4">
        <f t="shared" si="174"/>
        <v>0</v>
      </c>
      <c r="V976" s="4">
        <v>0</v>
      </c>
      <c r="W976" s="49">
        <v>0</v>
      </c>
      <c r="X976" s="4">
        <v>3</v>
      </c>
      <c r="Y976" s="118" t="s">
        <v>19</v>
      </c>
      <c r="Z976" s="118" t="s">
        <v>30</v>
      </c>
      <c r="AA976" s="289">
        <v>9.5238000000000003E-2</v>
      </c>
      <c r="AB976" s="81" t="str">
        <f t="shared" si="175"/>
        <v>Gnd-fum</v>
      </c>
    </row>
    <row r="977" spans="1:28" x14ac:dyDescent="0.3">
      <c r="A977" s="15" t="s">
        <v>15</v>
      </c>
      <c r="B977" s="265" t="s">
        <v>212</v>
      </c>
      <c r="C977" s="47">
        <v>0.19803635556514401</v>
      </c>
      <c r="D977" s="47">
        <v>0.182793800127037</v>
      </c>
      <c r="E977" s="47">
        <v>1.02291803232437E-2</v>
      </c>
      <c r="F977" s="47">
        <v>0.447995271471541</v>
      </c>
      <c r="G977" s="47">
        <v>1.02291803232437E-2</v>
      </c>
      <c r="H977" s="287">
        <f t="shared" si="165"/>
        <v>1.02291803232437E-2</v>
      </c>
      <c r="I977" s="4" t="b">
        <f t="shared" si="166"/>
        <v>0</v>
      </c>
      <c r="J977" s="4" t="b">
        <f t="shared" si="167"/>
        <v>0</v>
      </c>
      <c r="K977" s="26">
        <f t="shared" si="168"/>
        <v>0</v>
      </c>
      <c r="L977" s="4">
        <f t="shared" si="169"/>
        <v>0</v>
      </c>
      <c r="M977" s="26" t="str">
        <f t="shared" si="170"/>
        <v/>
      </c>
      <c r="N977" s="288">
        <v>0</v>
      </c>
      <c r="O977" s="4">
        <v>0</v>
      </c>
      <c r="P977" s="75">
        <f t="shared" si="171"/>
        <v>0</v>
      </c>
      <c r="Q977" s="75">
        <f t="shared" si="172"/>
        <v>0</v>
      </c>
      <c r="R977" s="75">
        <f t="shared" si="173"/>
        <v>0</v>
      </c>
      <c r="S977" s="4">
        <v>0</v>
      </c>
      <c r="T977" s="4">
        <v>0</v>
      </c>
      <c r="U977" s="4">
        <f t="shared" si="174"/>
        <v>0</v>
      </c>
      <c r="V977" s="4">
        <v>0</v>
      </c>
      <c r="W977" s="49">
        <v>0</v>
      </c>
      <c r="X977" s="4">
        <v>2</v>
      </c>
      <c r="Y977" s="118" t="s">
        <v>28</v>
      </c>
      <c r="Z977" s="118" t="s">
        <v>30</v>
      </c>
      <c r="AA977" s="289">
        <v>0.69354800000000005</v>
      </c>
      <c r="AB977" s="81" t="str">
        <f t="shared" si="175"/>
        <v>PckA-utp</v>
      </c>
    </row>
    <row r="978" spans="1:28" x14ac:dyDescent="0.3">
      <c r="A978" s="15" t="s">
        <v>10</v>
      </c>
      <c r="B978" s="265" t="s">
        <v>220</v>
      </c>
      <c r="C978" s="47">
        <v>5.79797031617834E-2</v>
      </c>
      <c r="D978" s="47">
        <v>6.7848186234602995E-2</v>
      </c>
      <c r="E978" s="47">
        <v>1.1376081520220099E-2</v>
      </c>
      <c r="F978" s="47">
        <v>0.112830232801834</v>
      </c>
      <c r="G978" s="47">
        <v>1.1376081520220099E-2</v>
      </c>
      <c r="H978" s="287">
        <f t="shared" si="165"/>
        <v>1.1376081520220099E-2</v>
      </c>
      <c r="I978" s="4" t="b">
        <f t="shared" si="166"/>
        <v>0</v>
      </c>
      <c r="J978" s="4" t="b">
        <f t="shared" si="167"/>
        <v>0</v>
      </c>
      <c r="K978" s="26">
        <f t="shared" si="168"/>
        <v>0</v>
      </c>
      <c r="L978" s="4">
        <f t="shared" si="169"/>
        <v>0</v>
      </c>
      <c r="M978" s="26" t="str">
        <f t="shared" si="170"/>
        <v/>
      </c>
      <c r="N978" s="288">
        <v>0</v>
      </c>
      <c r="O978" s="4">
        <v>0</v>
      </c>
      <c r="P978" s="75">
        <f t="shared" si="171"/>
        <v>0</v>
      </c>
      <c r="Q978" s="75">
        <f t="shared" si="172"/>
        <v>0</v>
      </c>
      <c r="R978" s="75">
        <f t="shared" si="173"/>
        <v>0</v>
      </c>
      <c r="S978" s="4">
        <v>0</v>
      </c>
      <c r="T978" s="4">
        <v>0</v>
      </c>
      <c r="U978" s="4">
        <f t="shared" si="174"/>
        <v>0</v>
      </c>
      <c r="V978" s="4">
        <v>0</v>
      </c>
      <c r="W978" s="49">
        <v>0</v>
      </c>
      <c r="X978" s="4">
        <v>1</v>
      </c>
      <c r="Y978" s="118" t="s">
        <v>22</v>
      </c>
      <c r="Z978" s="118" t="s">
        <v>31</v>
      </c>
      <c r="AA978" s="289">
        <v>0.35036499999999998</v>
      </c>
      <c r="AB978" s="81" t="str">
        <f t="shared" si="175"/>
        <v>Eda-prpp</v>
      </c>
    </row>
    <row r="979" spans="1:28" x14ac:dyDescent="0.3">
      <c r="A979" s="15" t="s">
        <v>1</v>
      </c>
      <c r="B979" s="265" t="s">
        <v>267</v>
      </c>
      <c r="C979" s="47">
        <v>6.4263015444791197E-2</v>
      </c>
      <c r="D979" s="47">
        <v>8.1591503480494904E-2</v>
      </c>
      <c r="E979" s="47">
        <v>1.1973004954235001E-2</v>
      </c>
      <c r="F979" s="47">
        <v>0.13088101637491401</v>
      </c>
      <c r="G979" s="47">
        <v>1.1973004954235001E-2</v>
      </c>
      <c r="H979" s="287">
        <f t="shared" si="165"/>
        <v>1.1973004954235001E-2</v>
      </c>
      <c r="I979" s="4" t="b">
        <f t="shared" si="166"/>
        <v>0</v>
      </c>
      <c r="J979" s="4" t="b">
        <f t="shared" si="167"/>
        <v>0</v>
      </c>
      <c r="K979" s="26">
        <f t="shared" si="168"/>
        <v>0</v>
      </c>
      <c r="L979" s="4">
        <f t="shared" si="169"/>
        <v>0</v>
      </c>
      <c r="M979" s="26" t="str">
        <f t="shared" si="170"/>
        <v/>
      </c>
      <c r="N979" s="288">
        <v>0</v>
      </c>
      <c r="O979" s="4">
        <v>0</v>
      </c>
      <c r="P979" s="75">
        <f t="shared" si="171"/>
        <v>0</v>
      </c>
      <c r="Q979" s="75">
        <f t="shared" si="172"/>
        <v>0</v>
      </c>
      <c r="R979" s="75">
        <f t="shared" si="173"/>
        <v>0</v>
      </c>
      <c r="S979" s="4">
        <v>0</v>
      </c>
      <c r="T979" s="4">
        <v>0</v>
      </c>
      <c r="U979" s="4">
        <f t="shared" si="174"/>
        <v>0</v>
      </c>
      <c r="V979" s="4">
        <v>0</v>
      </c>
      <c r="W979" s="49">
        <v>0</v>
      </c>
      <c r="X979" s="4">
        <v>2</v>
      </c>
      <c r="Y979" s="118" t="s">
        <v>20</v>
      </c>
      <c r="Z979" s="118" t="s">
        <v>30</v>
      </c>
      <c r="AA979" s="289">
        <v>0.14082</v>
      </c>
      <c r="AB979" s="81" t="str">
        <f t="shared" si="175"/>
        <v>MaeA-g1p</v>
      </c>
    </row>
    <row r="980" spans="1:28" x14ac:dyDescent="0.3">
      <c r="A980" s="15" t="s">
        <v>3</v>
      </c>
      <c r="B980" s="265" t="s">
        <v>85</v>
      </c>
      <c r="C980" s="47">
        <v>2.7686919071636201E-2</v>
      </c>
      <c r="D980" s="47">
        <v>3.4305159556516703E-2</v>
      </c>
      <c r="E980" s="47">
        <v>1.2256957525051199E-2</v>
      </c>
      <c r="F980" s="47">
        <v>5.1146148933830099E-2</v>
      </c>
      <c r="G980" s="47">
        <v>1.2256957525051199E-2</v>
      </c>
      <c r="H980" s="287">
        <f t="shared" si="165"/>
        <v>1.2256957525051199E-2</v>
      </c>
      <c r="I980" s="4" t="b">
        <f t="shared" si="166"/>
        <v>0</v>
      </c>
      <c r="J980" s="4" t="b">
        <f t="shared" si="167"/>
        <v>0</v>
      </c>
      <c r="K980" s="26">
        <f t="shared" si="168"/>
        <v>0</v>
      </c>
      <c r="L980" s="4">
        <f t="shared" si="169"/>
        <v>0</v>
      </c>
      <c r="M980" s="26" t="str">
        <f t="shared" si="170"/>
        <v/>
      </c>
      <c r="N980" s="288">
        <v>0</v>
      </c>
      <c r="O980" s="4">
        <v>0</v>
      </c>
      <c r="P980" s="75">
        <f t="shared" si="171"/>
        <v>0</v>
      </c>
      <c r="Q980" s="75">
        <f t="shared" si="172"/>
        <v>0</v>
      </c>
      <c r="R980" s="75">
        <f t="shared" si="173"/>
        <v>0</v>
      </c>
      <c r="S980" s="4">
        <v>0</v>
      </c>
      <c r="T980" s="4">
        <v>0</v>
      </c>
      <c r="U980" s="4">
        <f t="shared" si="174"/>
        <v>0</v>
      </c>
      <c r="V980" s="4">
        <v>0</v>
      </c>
      <c r="W980" s="49">
        <v>0</v>
      </c>
      <c r="X980" s="4">
        <v>1</v>
      </c>
      <c r="Y980" s="118" t="s">
        <v>21</v>
      </c>
      <c r="Z980" s="118" t="s">
        <v>31</v>
      </c>
      <c r="AA980" s="289">
        <v>0.335312</v>
      </c>
      <c r="AB980" s="81" t="str">
        <f t="shared" si="175"/>
        <v>Edd-adp</v>
      </c>
    </row>
    <row r="981" spans="1:28" x14ac:dyDescent="0.3">
      <c r="A981" s="15" t="s">
        <v>2</v>
      </c>
      <c r="B981" s="265" t="s">
        <v>243</v>
      </c>
      <c r="C981" s="47">
        <v>0.15587321260908699</v>
      </c>
      <c r="D981" s="47">
        <v>0.13325035313144901</v>
      </c>
      <c r="E981" s="47">
        <v>1.26448082985869E-2</v>
      </c>
      <c r="F981" s="47">
        <v>0.29492541288442098</v>
      </c>
      <c r="G981" s="47">
        <v>1.26448082985869E-2</v>
      </c>
      <c r="H981" s="287">
        <f t="shared" si="165"/>
        <v>1.26448082985869E-2</v>
      </c>
      <c r="I981" s="4" t="b">
        <f t="shared" si="166"/>
        <v>0</v>
      </c>
      <c r="J981" s="4" t="b">
        <f t="shared" si="167"/>
        <v>0</v>
      </c>
      <c r="K981" s="26">
        <f t="shared" si="168"/>
        <v>0</v>
      </c>
      <c r="L981" s="4">
        <f t="shared" si="169"/>
        <v>0</v>
      </c>
      <c r="M981" s="26" t="str">
        <f t="shared" si="170"/>
        <v/>
      </c>
      <c r="N981" s="288">
        <v>0</v>
      </c>
      <c r="O981" s="4">
        <v>0</v>
      </c>
      <c r="P981" s="75">
        <f t="shared" si="171"/>
        <v>0</v>
      </c>
      <c r="Q981" s="75">
        <f t="shared" si="172"/>
        <v>0</v>
      </c>
      <c r="R981" s="75">
        <f t="shared" si="173"/>
        <v>0</v>
      </c>
      <c r="S981" s="4">
        <v>0</v>
      </c>
      <c r="T981" s="4">
        <v>0</v>
      </c>
      <c r="U981" s="4">
        <f t="shared" si="174"/>
        <v>0</v>
      </c>
      <c r="V981" s="4">
        <v>0</v>
      </c>
      <c r="W981" s="49">
        <v>0</v>
      </c>
      <c r="X981" s="4">
        <v>2</v>
      </c>
      <c r="Y981" s="118" t="s">
        <v>20</v>
      </c>
      <c r="Z981" s="118" t="s">
        <v>30</v>
      </c>
      <c r="AA981" s="289">
        <v>9.0909000000000004E-2</v>
      </c>
      <c r="AB981" s="81" t="str">
        <f t="shared" si="175"/>
        <v>PykA-gluth-r</v>
      </c>
    </row>
    <row r="982" spans="1:28" x14ac:dyDescent="0.3">
      <c r="A982" s="15" t="s">
        <v>2</v>
      </c>
      <c r="B982" s="265" t="s">
        <v>167</v>
      </c>
      <c r="C982" s="47">
        <v>6.3635364197009395E-2</v>
      </c>
      <c r="D982" s="47">
        <v>9.0173419286251597E-2</v>
      </c>
      <c r="E982" s="47">
        <v>1.46656171720648E-2</v>
      </c>
      <c r="F982" s="47">
        <v>0.124198705629936</v>
      </c>
      <c r="G982" s="47">
        <v>1.46656171720648E-2</v>
      </c>
      <c r="H982" s="287">
        <f t="shared" si="165"/>
        <v>1.46656171720648E-2</v>
      </c>
      <c r="I982" s="4" t="b">
        <f t="shared" si="166"/>
        <v>0</v>
      </c>
      <c r="J982" s="4" t="b">
        <f t="shared" si="167"/>
        <v>0</v>
      </c>
      <c r="K982" s="26">
        <f t="shared" si="168"/>
        <v>0</v>
      </c>
      <c r="L982" s="4">
        <f t="shared" si="169"/>
        <v>0</v>
      </c>
      <c r="M982" s="26" t="str">
        <f t="shared" si="170"/>
        <v/>
      </c>
      <c r="N982" s="288">
        <v>0</v>
      </c>
      <c r="O982" s="4">
        <v>0</v>
      </c>
      <c r="P982" s="75">
        <f t="shared" si="171"/>
        <v>0</v>
      </c>
      <c r="Q982" s="75">
        <f t="shared" si="172"/>
        <v>0</v>
      </c>
      <c r="R982" s="75">
        <f t="shared" si="173"/>
        <v>0</v>
      </c>
      <c r="S982" s="4">
        <v>0</v>
      </c>
      <c r="T982" s="4">
        <v>0</v>
      </c>
      <c r="U982" s="4">
        <f t="shared" si="174"/>
        <v>0</v>
      </c>
      <c r="V982" s="4">
        <v>0</v>
      </c>
      <c r="W982" s="49">
        <v>0</v>
      </c>
      <c r="X982" s="4">
        <v>2</v>
      </c>
      <c r="Y982" s="118" t="s">
        <v>20</v>
      </c>
      <c r="Z982" s="118" t="s">
        <v>30</v>
      </c>
      <c r="AA982" s="289">
        <v>0.26666699999999999</v>
      </c>
      <c r="AB982" s="81" t="str">
        <f t="shared" si="175"/>
        <v>PykA-3pg</v>
      </c>
    </row>
    <row r="983" spans="1:28" x14ac:dyDescent="0.3">
      <c r="A983" s="15" t="s">
        <v>7</v>
      </c>
      <c r="B983" s="265" t="s">
        <v>157</v>
      </c>
      <c r="C983" s="47">
        <v>0.30255222431492401</v>
      </c>
      <c r="D983" s="47">
        <v>0.39609542414579701</v>
      </c>
      <c r="E983" s="47">
        <v>1.5023861971441101E-2</v>
      </c>
      <c r="F983" s="47">
        <v>0.56729486952332497</v>
      </c>
      <c r="G983" s="47">
        <v>1.5023861971441101E-2</v>
      </c>
      <c r="H983" s="287">
        <f t="shared" si="165"/>
        <v>1.5023861971441101E-2</v>
      </c>
      <c r="I983" s="4" t="b">
        <f t="shared" si="166"/>
        <v>0</v>
      </c>
      <c r="J983" s="4" t="b">
        <f t="shared" si="167"/>
        <v>0</v>
      </c>
      <c r="K983" s="26">
        <f t="shared" si="168"/>
        <v>0</v>
      </c>
      <c r="L983" s="4">
        <f t="shared" si="169"/>
        <v>0</v>
      </c>
      <c r="M983" s="26" t="str">
        <f t="shared" si="170"/>
        <v/>
      </c>
      <c r="N983" s="288">
        <v>0</v>
      </c>
      <c r="O983" s="4">
        <v>0</v>
      </c>
      <c r="P983" s="75">
        <f t="shared" si="171"/>
        <v>0</v>
      </c>
      <c r="Q983" s="75">
        <f t="shared" si="172"/>
        <v>0</v>
      </c>
      <c r="R983" s="75">
        <f t="shared" si="173"/>
        <v>0</v>
      </c>
      <c r="S983" s="4">
        <v>0</v>
      </c>
      <c r="T983" s="4">
        <v>0</v>
      </c>
      <c r="U983" s="4">
        <f t="shared" si="174"/>
        <v>0</v>
      </c>
      <c r="V983" s="4">
        <v>0</v>
      </c>
      <c r="W983" s="49">
        <v>0</v>
      </c>
      <c r="X983" s="4">
        <v>2</v>
      </c>
      <c r="Y983" s="118" t="s">
        <v>20</v>
      </c>
      <c r="Z983" s="118" t="s">
        <v>30</v>
      </c>
      <c r="AA983" s="289">
        <v>0.35951699999999998</v>
      </c>
      <c r="AB983" s="81" t="str">
        <f t="shared" si="175"/>
        <v>PykF-g6p</v>
      </c>
    </row>
    <row r="984" spans="1:28" x14ac:dyDescent="0.3">
      <c r="A984" s="15" t="s">
        <v>58</v>
      </c>
      <c r="B984" s="265" t="s">
        <v>295</v>
      </c>
      <c r="C984" s="47">
        <v>8.9013971626748498E-2</v>
      </c>
      <c r="D984" s="47">
        <v>9.6638365230484594E-2</v>
      </c>
      <c r="E984" s="47">
        <v>1.5403581912528899E-2</v>
      </c>
      <c r="F984" s="47">
        <v>0.18851196311007201</v>
      </c>
      <c r="G984" s="47">
        <v>1.5403581912528899E-2</v>
      </c>
      <c r="H984" s="287">
        <f t="shared" si="165"/>
        <v>1.5403581912528899E-2</v>
      </c>
      <c r="I984" s="4" t="b">
        <f t="shared" si="166"/>
        <v>0</v>
      </c>
      <c r="J984" s="4" t="b">
        <f t="shared" si="167"/>
        <v>0</v>
      </c>
      <c r="K984" s="26">
        <f t="shared" si="168"/>
        <v>0</v>
      </c>
      <c r="L984" s="4">
        <f t="shared" si="169"/>
        <v>0</v>
      </c>
      <c r="M984" s="26" t="str">
        <f t="shared" si="170"/>
        <v/>
      </c>
      <c r="N984" s="288">
        <v>0</v>
      </c>
      <c r="O984" s="4">
        <v>0</v>
      </c>
      <c r="P984" s="75">
        <f t="shared" si="171"/>
        <v>0</v>
      </c>
      <c r="Q984" s="75">
        <f t="shared" si="172"/>
        <v>0</v>
      </c>
      <c r="R984" s="75">
        <f t="shared" si="173"/>
        <v>0</v>
      </c>
      <c r="S984" s="4">
        <v>0</v>
      </c>
      <c r="T984" s="4">
        <v>0</v>
      </c>
      <c r="U984" s="4">
        <f t="shared" si="174"/>
        <v>0</v>
      </c>
      <c r="V984" s="4">
        <v>0</v>
      </c>
      <c r="W984" s="49">
        <v>0</v>
      </c>
      <c r="X984" s="4">
        <v>3</v>
      </c>
      <c r="Y984" s="118" t="s">
        <v>19</v>
      </c>
      <c r="Z984" s="118" t="s">
        <v>30</v>
      </c>
      <c r="AA984" s="289">
        <v>0.21546999999999999</v>
      </c>
      <c r="AB984" s="81" t="str">
        <f t="shared" si="175"/>
        <v>Gnd-cys</v>
      </c>
    </row>
    <row r="985" spans="1:28" x14ac:dyDescent="0.3">
      <c r="A985" s="15" t="s">
        <v>8</v>
      </c>
      <c r="B985" s="265" t="s">
        <v>208</v>
      </c>
      <c r="C985" s="47">
        <v>0.29250679829614801</v>
      </c>
      <c r="D985" s="47">
        <v>0.14426161133009099</v>
      </c>
      <c r="E985" s="47">
        <v>1.54243065605575E-2</v>
      </c>
      <c r="F985" s="47">
        <v>0.56794023157636098</v>
      </c>
      <c r="G985" s="47">
        <v>1.54243065605575E-2</v>
      </c>
      <c r="H985" s="287">
        <f t="shared" si="165"/>
        <v>1.54243065605575E-2</v>
      </c>
      <c r="I985" s="4" t="b">
        <f t="shared" si="166"/>
        <v>0</v>
      </c>
      <c r="J985" s="4" t="b">
        <f t="shared" si="167"/>
        <v>0</v>
      </c>
      <c r="K985" s="26">
        <f t="shared" si="168"/>
        <v>0</v>
      </c>
      <c r="L985" s="4">
        <f t="shared" si="169"/>
        <v>0</v>
      </c>
      <c r="M985" s="26" t="str">
        <f t="shared" si="170"/>
        <v/>
      </c>
      <c r="N985" s="288">
        <v>0</v>
      </c>
      <c r="O985" s="4">
        <v>0</v>
      </c>
      <c r="P985" s="75">
        <f t="shared" si="171"/>
        <v>0</v>
      </c>
      <c r="Q985" s="75">
        <f t="shared" si="172"/>
        <v>0</v>
      </c>
      <c r="R985" s="75">
        <f t="shared" si="173"/>
        <v>0</v>
      </c>
      <c r="S985" s="4">
        <v>0</v>
      </c>
      <c r="T985" s="4">
        <v>0</v>
      </c>
      <c r="U985" s="4">
        <f t="shared" si="174"/>
        <v>0</v>
      </c>
      <c r="V985" s="4">
        <v>0</v>
      </c>
      <c r="W985" s="49">
        <v>0</v>
      </c>
      <c r="X985" s="4">
        <v>2</v>
      </c>
      <c r="Y985" s="118" t="s">
        <v>24</v>
      </c>
      <c r="Z985" s="118" t="s">
        <v>31</v>
      </c>
      <c r="AA985" s="289">
        <v>0.264822</v>
      </c>
      <c r="AB985" s="81" t="str">
        <f t="shared" si="175"/>
        <v>Eno-ump</v>
      </c>
    </row>
    <row r="986" spans="1:28" x14ac:dyDescent="0.3">
      <c r="A986" s="15" t="s">
        <v>3</v>
      </c>
      <c r="B986" s="265" t="s">
        <v>227</v>
      </c>
      <c r="C986" s="47">
        <v>2.0734697258876101E-2</v>
      </c>
      <c r="D986" s="47">
        <v>1.9159021178344601E-2</v>
      </c>
      <c r="E986" s="47">
        <v>1.6282260422781199E-2</v>
      </c>
      <c r="F986" s="47">
        <v>2.3463435234357299E-2</v>
      </c>
      <c r="G986" s="47">
        <v>1.6282260422781199E-2</v>
      </c>
      <c r="H986" s="287">
        <f t="shared" si="165"/>
        <v>1.6282260422781199E-2</v>
      </c>
      <c r="I986" s="4" t="b">
        <f t="shared" si="166"/>
        <v>0</v>
      </c>
      <c r="J986" s="4" t="b">
        <f t="shared" si="167"/>
        <v>0</v>
      </c>
      <c r="K986" s="26">
        <f t="shared" si="168"/>
        <v>0</v>
      </c>
      <c r="L986" s="4">
        <f t="shared" si="169"/>
        <v>0</v>
      </c>
      <c r="M986" s="26" t="str">
        <f t="shared" si="170"/>
        <v/>
      </c>
      <c r="N986" s="288">
        <v>0</v>
      </c>
      <c r="O986" s="4">
        <v>0</v>
      </c>
      <c r="P986" s="75">
        <f t="shared" si="171"/>
        <v>0</v>
      </c>
      <c r="Q986" s="75">
        <f t="shared" si="172"/>
        <v>0</v>
      </c>
      <c r="R986" s="75">
        <f t="shared" si="173"/>
        <v>0</v>
      </c>
      <c r="S986" s="4">
        <v>0</v>
      </c>
      <c r="T986" s="4">
        <v>0</v>
      </c>
      <c r="U986" s="4">
        <f t="shared" si="174"/>
        <v>0</v>
      </c>
      <c r="V986" s="4">
        <v>0</v>
      </c>
      <c r="W986" s="49">
        <v>0</v>
      </c>
      <c r="X986" s="4">
        <v>1</v>
      </c>
      <c r="Y986" s="118" t="s">
        <v>21</v>
      </c>
      <c r="Z986" s="118" t="s">
        <v>31</v>
      </c>
      <c r="AA986" s="289">
        <v>6.7615999999999996E-2</v>
      </c>
      <c r="AB986" s="81" t="str">
        <f t="shared" si="175"/>
        <v>Edd-glcnac</v>
      </c>
    </row>
    <row r="987" spans="1:28" x14ac:dyDescent="0.3">
      <c r="A987" s="15" t="s">
        <v>14</v>
      </c>
      <c r="B987" s="265" t="s">
        <v>98</v>
      </c>
      <c r="C987" s="47">
        <v>0.28097122603625901</v>
      </c>
      <c r="D987" s="47">
        <v>0.34944905280620198</v>
      </c>
      <c r="E987" s="47">
        <v>1.6498602600889801E-2</v>
      </c>
      <c r="F987" s="47">
        <v>0.47036712371822298</v>
      </c>
      <c r="G987" s="47">
        <v>1.6498602600889801E-2</v>
      </c>
      <c r="H987" s="287">
        <f t="shared" si="165"/>
        <v>1.6498602600889801E-2</v>
      </c>
      <c r="I987" s="4" t="b">
        <f t="shared" si="166"/>
        <v>0</v>
      </c>
      <c r="J987" s="4" t="b">
        <f t="shared" si="167"/>
        <v>0</v>
      </c>
      <c r="K987" s="26">
        <f t="shared" si="168"/>
        <v>0</v>
      </c>
      <c r="L987" s="4">
        <f t="shared" si="169"/>
        <v>0</v>
      </c>
      <c r="M987" s="26" t="str">
        <f t="shared" si="170"/>
        <v/>
      </c>
      <c r="N987" s="288">
        <v>0</v>
      </c>
      <c r="O987" s="4">
        <v>0</v>
      </c>
      <c r="P987" s="75">
        <f t="shared" si="171"/>
        <v>0</v>
      </c>
      <c r="Q987" s="75">
        <f t="shared" si="172"/>
        <v>0</v>
      </c>
      <c r="R987" s="75">
        <f t="shared" si="173"/>
        <v>0</v>
      </c>
      <c r="S987" s="4">
        <v>0</v>
      </c>
      <c r="T987" s="4">
        <v>0</v>
      </c>
      <c r="U987" s="4">
        <f t="shared" si="174"/>
        <v>0</v>
      </c>
      <c r="V987" s="4">
        <v>1</v>
      </c>
      <c r="W987" s="49">
        <v>0</v>
      </c>
      <c r="X987" s="4">
        <v>3</v>
      </c>
      <c r="Y987" s="118" t="s">
        <v>27</v>
      </c>
      <c r="Z987" s="118" t="s">
        <v>30</v>
      </c>
      <c r="AA987" s="289">
        <v>0.54135299999999997</v>
      </c>
      <c r="AB987" s="81" t="str">
        <f t="shared" si="175"/>
        <v>PfkA-accoa</v>
      </c>
    </row>
    <row r="988" spans="1:28" x14ac:dyDescent="0.3">
      <c r="A988" s="15" t="s">
        <v>2</v>
      </c>
      <c r="B988" s="265" t="s">
        <v>239</v>
      </c>
      <c r="C988" s="47">
        <v>0.112405574065671</v>
      </c>
      <c r="D988" s="47">
        <v>7.6233162741958502E-2</v>
      </c>
      <c r="E988" s="47">
        <v>1.6722140379130002E-2</v>
      </c>
      <c r="F988" s="47">
        <v>0.223592067265318</v>
      </c>
      <c r="G988" s="47">
        <v>1.6722140379130002E-2</v>
      </c>
      <c r="H988" s="287">
        <f t="shared" si="165"/>
        <v>1.6722140379130002E-2</v>
      </c>
      <c r="I988" s="4" t="b">
        <f t="shared" si="166"/>
        <v>0</v>
      </c>
      <c r="J988" s="4" t="b">
        <f t="shared" si="167"/>
        <v>0</v>
      </c>
      <c r="K988" s="26">
        <f t="shared" si="168"/>
        <v>0</v>
      </c>
      <c r="L988" s="4">
        <f t="shared" si="169"/>
        <v>0</v>
      </c>
      <c r="M988" s="26" t="str">
        <f t="shared" si="170"/>
        <v/>
      </c>
      <c r="N988" s="288">
        <v>0</v>
      </c>
      <c r="O988" s="4">
        <v>0</v>
      </c>
      <c r="P988" s="75">
        <f t="shared" si="171"/>
        <v>0</v>
      </c>
      <c r="Q988" s="75">
        <f t="shared" si="172"/>
        <v>0</v>
      </c>
      <c r="R988" s="75">
        <f t="shared" si="173"/>
        <v>0</v>
      </c>
      <c r="S988" s="4">
        <v>0</v>
      </c>
      <c r="T988" s="4">
        <v>0</v>
      </c>
      <c r="U988" s="4">
        <f t="shared" si="174"/>
        <v>0</v>
      </c>
      <c r="V988" s="4">
        <v>0</v>
      </c>
      <c r="W988" s="49">
        <v>0</v>
      </c>
      <c r="X988" s="4">
        <v>2</v>
      </c>
      <c r="Y988" s="118" t="s">
        <v>20</v>
      </c>
      <c r="Z988" s="118" t="s">
        <v>30</v>
      </c>
      <c r="AA988" s="289">
        <v>0.18181800000000001</v>
      </c>
      <c r="AB988" s="81" t="str">
        <f t="shared" si="175"/>
        <v>PykA-asp</v>
      </c>
    </row>
    <row r="989" spans="1:28" x14ac:dyDescent="0.3">
      <c r="A989" s="15" t="s">
        <v>6</v>
      </c>
      <c r="B989" s="265" t="s">
        <v>161</v>
      </c>
      <c r="C989" s="47">
        <v>9.4780666463108204E-2</v>
      </c>
      <c r="D989" s="47">
        <v>3.5176792299812902E-2</v>
      </c>
      <c r="E989" s="47">
        <v>1.6807302636084601E-2</v>
      </c>
      <c r="F989" s="47">
        <v>0.224407801870387</v>
      </c>
      <c r="G989" s="47">
        <v>1.6807302636084601E-2</v>
      </c>
      <c r="H989" s="287">
        <f t="shared" si="165"/>
        <v>1.6807302636084601E-2</v>
      </c>
      <c r="I989" s="4" t="b">
        <f t="shared" si="166"/>
        <v>0</v>
      </c>
      <c r="J989" s="4" t="b">
        <f t="shared" si="167"/>
        <v>0</v>
      </c>
      <c r="K989" s="26">
        <f t="shared" si="168"/>
        <v>0</v>
      </c>
      <c r="L989" s="4">
        <f t="shared" si="169"/>
        <v>0</v>
      </c>
      <c r="M989" s="26" t="str">
        <f t="shared" si="170"/>
        <v/>
      </c>
      <c r="N989" s="288">
        <v>0</v>
      </c>
      <c r="O989" s="4">
        <v>0</v>
      </c>
      <c r="P989" s="75">
        <f t="shared" si="171"/>
        <v>0</v>
      </c>
      <c r="Q989" s="75">
        <f t="shared" si="172"/>
        <v>0</v>
      </c>
      <c r="R989" s="75">
        <f t="shared" si="173"/>
        <v>0</v>
      </c>
      <c r="S989" s="4">
        <v>0</v>
      </c>
      <c r="T989" s="4">
        <v>0</v>
      </c>
      <c r="U989" s="4">
        <f t="shared" si="174"/>
        <v>0</v>
      </c>
      <c r="V989" s="4">
        <v>0</v>
      </c>
      <c r="W989" s="49">
        <v>0</v>
      </c>
      <c r="X989" s="4">
        <v>3</v>
      </c>
      <c r="Y989" s="118" t="s">
        <v>23</v>
      </c>
      <c r="Z989" s="118" t="s">
        <v>30</v>
      </c>
      <c r="AA989" s="289">
        <v>0.13333300000000001</v>
      </c>
      <c r="AB989" s="81" t="str">
        <f t="shared" si="175"/>
        <v>GltA-dhap</v>
      </c>
    </row>
    <row r="990" spans="1:28" x14ac:dyDescent="0.3">
      <c r="A990" s="15" t="s">
        <v>92</v>
      </c>
      <c r="B990" s="265" t="s">
        <v>113</v>
      </c>
      <c r="C990" s="47">
        <v>3.1231701935297999E-2</v>
      </c>
      <c r="D990" s="47">
        <v>3.2418076397252603E-2</v>
      </c>
      <c r="E990" s="47">
        <v>1.7374196172802499E-2</v>
      </c>
      <c r="F990" s="47">
        <v>4.3598734679777401E-2</v>
      </c>
      <c r="G990" s="47">
        <v>1.7374196172802499E-2</v>
      </c>
      <c r="H990" s="287">
        <f t="shared" si="165"/>
        <v>1.7374196172802499E-2</v>
      </c>
      <c r="I990" s="4" t="b">
        <f t="shared" si="166"/>
        <v>0</v>
      </c>
      <c r="J990" s="4" t="b">
        <f t="shared" si="167"/>
        <v>0</v>
      </c>
      <c r="K990" s="26">
        <f t="shared" si="168"/>
        <v>0</v>
      </c>
      <c r="L990" s="4">
        <f t="shared" si="169"/>
        <v>0</v>
      </c>
      <c r="M990" s="26" t="str">
        <f t="shared" si="170"/>
        <v/>
      </c>
      <c r="N990" s="288">
        <v>0</v>
      </c>
      <c r="O990" s="4">
        <v>0</v>
      </c>
      <c r="P990" s="75">
        <f t="shared" si="171"/>
        <v>0</v>
      </c>
      <c r="Q990" s="75">
        <f t="shared" si="172"/>
        <v>0</v>
      </c>
      <c r="R990" s="75">
        <f t="shared" si="173"/>
        <v>0</v>
      </c>
      <c r="S990" s="4">
        <v>0</v>
      </c>
      <c r="T990" s="4">
        <v>0</v>
      </c>
      <c r="U990" s="4">
        <f t="shared" si="174"/>
        <v>0</v>
      </c>
      <c r="V990" s="4">
        <v>0</v>
      </c>
      <c r="W990" s="49">
        <v>0</v>
      </c>
      <c r="X990" s="4">
        <v>1</v>
      </c>
      <c r="Y990" s="118" t="s">
        <v>22</v>
      </c>
      <c r="Z990" s="118" t="s">
        <v>30</v>
      </c>
      <c r="AA990" s="289">
        <v>0.28571400000000002</v>
      </c>
      <c r="AB990" s="81" t="str">
        <f t="shared" si="175"/>
        <v>Ppc-gap</v>
      </c>
    </row>
    <row r="991" spans="1:28" x14ac:dyDescent="0.3">
      <c r="A991" s="15" t="s">
        <v>134</v>
      </c>
      <c r="B991" s="265" t="s">
        <v>227</v>
      </c>
      <c r="C991" s="47">
        <v>0.17386064534097401</v>
      </c>
      <c r="D991" s="47">
        <v>0.142152446193587</v>
      </c>
      <c r="E991" s="47">
        <v>1.7768228661460099E-2</v>
      </c>
      <c r="F991" s="47">
        <v>0.34273920103580202</v>
      </c>
      <c r="G991" s="47">
        <v>1.7768228661460099E-2</v>
      </c>
      <c r="H991" s="287">
        <f t="shared" si="165"/>
        <v>1.7768228661460099E-2</v>
      </c>
      <c r="I991" s="4" t="b">
        <f t="shared" si="166"/>
        <v>0</v>
      </c>
      <c r="J991" s="4" t="b">
        <f t="shared" si="167"/>
        <v>0</v>
      </c>
      <c r="K991" s="26">
        <f t="shared" si="168"/>
        <v>0</v>
      </c>
      <c r="L991" s="4">
        <f t="shared" si="169"/>
        <v>0</v>
      </c>
      <c r="M991" s="26" t="str">
        <f t="shared" si="170"/>
        <v/>
      </c>
      <c r="N991" s="288">
        <v>0</v>
      </c>
      <c r="O991" s="4">
        <v>0</v>
      </c>
      <c r="P991" s="75">
        <f t="shared" si="171"/>
        <v>0</v>
      </c>
      <c r="Q991" s="75">
        <f t="shared" si="172"/>
        <v>0</v>
      </c>
      <c r="R991" s="75">
        <f t="shared" si="173"/>
        <v>0</v>
      </c>
      <c r="S991" s="4">
        <v>0</v>
      </c>
      <c r="T991" s="4">
        <v>0</v>
      </c>
      <c r="U991" s="4">
        <f t="shared" si="174"/>
        <v>0</v>
      </c>
      <c r="V991" s="4">
        <v>0</v>
      </c>
      <c r="W991" s="49">
        <v>0</v>
      </c>
      <c r="X991" s="4">
        <v>1</v>
      </c>
      <c r="Y991" s="118" t="s">
        <v>29</v>
      </c>
      <c r="Z991" s="118" t="s">
        <v>30</v>
      </c>
      <c r="AA991" s="289">
        <v>0.149228</v>
      </c>
      <c r="AB991" s="81" t="str">
        <f t="shared" si="175"/>
        <v>MaeB-glcnac</v>
      </c>
    </row>
    <row r="992" spans="1:28" x14ac:dyDescent="0.3">
      <c r="A992" s="15" t="s">
        <v>15</v>
      </c>
      <c r="B992" s="265" t="s">
        <v>165</v>
      </c>
      <c r="C992" s="47">
        <v>0.11875433971848399</v>
      </c>
      <c r="D992" s="47">
        <v>0.112370269049232</v>
      </c>
      <c r="E992" s="47">
        <v>1.86416240158708E-2</v>
      </c>
      <c r="F992" s="47">
        <v>0.22768260490870601</v>
      </c>
      <c r="G992" s="47">
        <v>1.86416240158708E-2</v>
      </c>
      <c r="H992" s="287">
        <f t="shared" si="165"/>
        <v>1.86416240158708E-2</v>
      </c>
      <c r="I992" s="4" t="b">
        <f t="shared" si="166"/>
        <v>0</v>
      </c>
      <c r="J992" s="4" t="b">
        <f t="shared" si="167"/>
        <v>0</v>
      </c>
      <c r="K992" s="26">
        <f t="shared" si="168"/>
        <v>0</v>
      </c>
      <c r="L992" s="4">
        <f t="shared" si="169"/>
        <v>0</v>
      </c>
      <c r="M992" s="26" t="str">
        <f t="shared" si="170"/>
        <v/>
      </c>
      <c r="N992" s="288">
        <v>0</v>
      </c>
      <c r="O992" s="4">
        <v>0</v>
      </c>
      <c r="P992" s="75">
        <f t="shared" si="171"/>
        <v>0</v>
      </c>
      <c r="Q992" s="75">
        <f t="shared" si="172"/>
        <v>0</v>
      </c>
      <c r="R992" s="75">
        <f t="shared" si="173"/>
        <v>0</v>
      </c>
      <c r="S992" s="4">
        <v>0</v>
      </c>
      <c r="T992" s="4">
        <v>0</v>
      </c>
      <c r="U992" s="4">
        <f t="shared" si="174"/>
        <v>0</v>
      </c>
      <c r="V992" s="4">
        <v>0</v>
      </c>
      <c r="W992" s="49">
        <v>0</v>
      </c>
      <c r="X992" s="4">
        <v>2</v>
      </c>
      <c r="Y992" s="118" t="s">
        <v>28</v>
      </c>
      <c r="Z992" s="118" t="s">
        <v>30</v>
      </c>
      <c r="AA992" s="289">
        <v>0.21052599999999999</v>
      </c>
      <c r="AB992" s="81" t="str">
        <f t="shared" si="175"/>
        <v>PckA-bpg</v>
      </c>
    </row>
    <row r="993" spans="1:28" x14ac:dyDescent="0.3">
      <c r="A993" s="15" t="s">
        <v>16</v>
      </c>
      <c r="B993" s="265" t="s">
        <v>264</v>
      </c>
      <c r="C993" s="47">
        <v>5.5781022021762897E-2</v>
      </c>
      <c r="D993" s="47">
        <v>5.4578303075234098E-2</v>
      </c>
      <c r="E993" s="47">
        <v>1.9164275512652599E-2</v>
      </c>
      <c r="F993" s="47">
        <v>9.1873597821151204E-2</v>
      </c>
      <c r="G993" s="47">
        <v>1.9164275512652599E-2</v>
      </c>
      <c r="H993" s="287">
        <f t="shared" si="165"/>
        <v>1.9164275512652599E-2</v>
      </c>
      <c r="I993" s="4" t="b">
        <f t="shared" si="166"/>
        <v>0</v>
      </c>
      <c r="J993" s="4" t="b">
        <f t="shared" si="167"/>
        <v>0</v>
      </c>
      <c r="K993" s="26">
        <f t="shared" si="168"/>
        <v>0</v>
      </c>
      <c r="L993" s="4">
        <f t="shared" si="169"/>
        <v>0</v>
      </c>
      <c r="M993" s="26" t="str">
        <f t="shared" si="170"/>
        <v/>
      </c>
      <c r="N993" s="288">
        <v>0</v>
      </c>
      <c r="O993" s="4">
        <v>0</v>
      </c>
      <c r="P993" s="75">
        <f t="shared" si="171"/>
        <v>0</v>
      </c>
      <c r="Q993" s="75">
        <f t="shared" si="172"/>
        <v>0</v>
      </c>
      <c r="R993" s="75">
        <f t="shared" si="173"/>
        <v>0</v>
      </c>
      <c r="S993" s="4">
        <v>0</v>
      </c>
      <c r="T993" s="4">
        <v>0</v>
      </c>
      <c r="U993" s="4">
        <f t="shared" si="174"/>
        <v>0</v>
      </c>
      <c r="V993" s="4">
        <v>0</v>
      </c>
      <c r="W993" s="49">
        <v>0</v>
      </c>
      <c r="X993" s="4">
        <v>1</v>
      </c>
      <c r="Y993" s="118" t="s">
        <v>21</v>
      </c>
      <c r="Z993" s="118" t="s">
        <v>31</v>
      </c>
      <c r="AA993" s="289">
        <v>0.305483</v>
      </c>
      <c r="AB993" s="81" t="str">
        <f t="shared" si="175"/>
        <v>Fbp-dttp</v>
      </c>
    </row>
    <row r="994" spans="1:28" x14ac:dyDescent="0.3">
      <c r="A994" s="15" t="s">
        <v>14</v>
      </c>
      <c r="B994" s="265" t="s">
        <v>237</v>
      </c>
      <c r="C994" s="47">
        <v>0.15558116355853899</v>
      </c>
      <c r="D994" s="47">
        <v>0.13583027937610301</v>
      </c>
      <c r="E994" s="47">
        <v>2.05153895322823E-2</v>
      </c>
      <c r="F994" s="47">
        <v>0.21524196825439401</v>
      </c>
      <c r="G994" s="47">
        <v>2.05153895322823E-2</v>
      </c>
      <c r="H994" s="287">
        <f t="shared" si="165"/>
        <v>2.05153895322823E-2</v>
      </c>
      <c r="I994" s="4" t="b">
        <f t="shared" si="166"/>
        <v>0</v>
      </c>
      <c r="J994" s="4" t="b">
        <f t="shared" si="167"/>
        <v>0</v>
      </c>
      <c r="K994" s="26">
        <f t="shared" si="168"/>
        <v>0</v>
      </c>
      <c r="L994" s="4">
        <f t="shared" si="169"/>
        <v>0</v>
      </c>
      <c r="M994" s="26" t="str">
        <f t="shared" si="170"/>
        <v/>
      </c>
      <c r="N994" s="288">
        <v>0</v>
      </c>
      <c r="O994" s="4">
        <v>0</v>
      </c>
      <c r="P994" s="75">
        <f t="shared" si="171"/>
        <v>0</v>
      </c>
      <c r="Q994" s="75">
        <f t="shared" si="172"/>
        <v>0</v>
      </c>
      <c r="R994" s="75">
        <f t="shared" si="173"/>
        <v>0</v>
      </c>
      <c r="S994" s="4">
        <v>0</v>
      </c>
      <c r="T994" s="4">
        <v>0</v>
      </c>
      <c r="U994" s="4">
        <f t="shared" si="174"/>
        <v>0</v>
      </c>
      <c r="V994" s="4">
        <v>0</v>
      </c>
      <c r="W994" s="49">
        <v>0</v>
      </c>
      <c r="X994" s="4">
        <v>3</v>
      </c>
      <c r="Y994" s="118" t="s">
        <v>27</v>
      </c>
      <c r="Z994" s="118" t="s">
        <v>30</v>
      </c>
      <c r="AA994" s="289">
        <v>0</v>
      </c>
      <c r="AB994" s="81" t="str">
        <f t="shared" si="175"/>
        <v>PfkA-met</v>
      </c>
    </row>
    <row r="995" spans="1:28" x14ac:dyDescent="0.3">
      <c r="A995" s="15" t="s">
        <v>14</v>
      </c>
      <c r="B995" s="265" t="s">
        <v>68</v>
      </c>
      <c r="C995" s="47">
        <v>0.241095665348421</v>
      </c>
      <c r="D995" s="47">
        <v>0.277849284248531</v>
      </c>
      <c r="E995" s="47">
        <v>2.1183613313689401E-2</v>
      </c>
      <c r="F995" s="47">
        <v>0.38047827425096797</v>
      </c>
      <c r="G995" s="47">
        <v>2.1183613313689401E-2</v>
      </c>
      <c r="H995" s="287">
        <f t="shared" si="165"/>
        <v>2.1183613313689401E-2</v>
      </c>
      <c r="I995" s="4" t="b">
        <f t="shared" si="166"/>
        <v>0</v>
      </c>
      <c r="J995" s="4" t="b">
        <f t="shared" si="167"/>
        <v>0</v>
      </c>
      <c r="K995" s="26">
        <f t="shared" si="168"/>
        <v>0</v>
      </c>
      <c r="L995" s="4">
        <f t="shared" si="169"/>
        <v>0</v>
      </c>
      <c r="M995" s="26" t="str">
        <f t="shared" si="170"/>
        <v/>
      </c>
      <c r="N995" s="288">
        <v>0</v>
      </c>
      <c r="O995" s="4">
        <v>0</v>
      </c>
      <c r="P995" s="75">
        <f t="shared" si="171"/>
        <v>0</v>
      </c>
      <c r="Q995" s="75">
        <f t="shared" si="172"/>
        <v>0</v>
      </c>
      <c r="R995" s="75">
        <f t="shared" si="173"/>
        <v>0</v>
      </c>
      <c r="S995" s="4">
        <v>0</v>
      </c>
      <c r="T995" s="4">
        <v>0</v>
      </c>
      <c r="U995" s="4">
        <f t="shared" si="174"/>
        <v>0</v>
      </c>
      <c r="V995" s="4">
        <v>0</v>
      </c>
      <c r="W995" s="49">
        <v>0</v>
      </c>
      <c r="X995" s="4">
        <v>3</v>
      </c>
      <c r="Y995" s="118" t="s">
        <v>27</v>
      </c>
      <c r="Z995" s="118" t="s">
        <v>30</v>
      </c>
      <c r="AA995" s="289">
        <v>0.55172399999999999</v>
      </c>
      <c r="AB995" s="81" t="str">
        <f t="shared" si="175"/>
        <v>PfkA-nadph</v>
      </c>
    </row>
    <row r="996" spans="1:28" x14ac:dyDescent="0.3">
      <c r="A996" s="15" t="s">
        <v>3</v>
      </c>
      <c r="B996" s="265" t="s">
        <v>161</v>
      </c>
      <c r="C996" s="47">
        <v>2.4835039501283001E-2</v>
      </c>
      <c r="D996" s="47">
        <v>2.43896906914341E-2</v>
      </c>
      <c r="E996" s="47">
        <v>2.15441374200336E-2</v>
      </c>
      <c r="F996" s="47">
        <v>2.8647524694590799E-2</v>
      </c>
      <c r="G996" s="47">
        <v>2.15441374200336E-2</v>
      </c>
      <c r="H996" s="287">
        <f t="shared" si="165"/>
        <v>2.15441374200336E-2</v>
      </c>
      <c r="I996" s="4" t="b">
        <f t="shared" si="166"/>
        <v>0</v>
      </c>
      <c r="J996" s="4" t="b">
        <f t="shared" si="167"/>
        <v>0</v>
      </c>
      <c r="K996" s="26">
        <f t="shared" si="168"/>
        <v>0</v>
      </c>
      <c r="L996" s="4">
        <f t="shared" si="169"/>
        <v>0</v>
      </c>
      <c r="M996" s="26" t="str">
        <f t="shared" si="170"/>
        <v/>
      </c>
      <c r="N996" s="288">
        <v>0</v>
      </c>
      <c r="O996" s="4">
        <v>0</v>
      </c>
      <c r="P996" s="75">
        <f t="shared" si="171"/>
        <v>0</v>
      </c>
      <c r="Q996" s="75">
        <f t="shared" si="172"/>
        <v>0</v>
      </c>
      <c r="R996" s="75">
        <f t="shared" si="173"/>
        <v>0</v>
      </c>
      <c r="S996" s="4">
        <v>0</v>
      </c>
      <c r="T996" s="4">
        <v>0</v>
      </c>
      <c r="U996" s="4">
        <f t="shared" si="174"/>
        <v>0</v>
      </c>
      <c r="V996" s="4">
        <v>0</v>
      </c>
      <c r="W996" s="49">
        <v>0</v>
      </c>
      <c r="X996" s="4">
        <v>1</v>
      </c>
      <c r="Y996" s="118" t="s">
        <v>21</v>
      </c>
      <c r="Z996" s="118" t="s">
        <v>31</v>
      </c>
      <c r="AA996" s="289">
        <v>0.263158</v>
      </c>
      <c r="AB996" s="81" t="str">
        <f t="shared" si="175"/>
        <v>Edd-dhap</v>
      </c>
    </row>
    <row r="997" spans="1:28" x14ac:dyDescent="0.3">
      <c r="A997" s="15" t="s">
        <v>7</v>
      </c>
      <c r="B997" s="265" t="s">
        <v>208</v>
      </c>
      <c r="C997" s="47">
        <v>0.100260847144751</v>
      </c>
      <c r="D997" s="47">
        <v>9.9457135830105695E-2</v>
      </c>
      <c r="E997" s="47">
        <v>2.1744555339675401E-2</v>
      </c>
      <c r="F997" s="47">
        <v>0.17952896127321699</v>
      </c>
      <c r="G997" s="47">
        <v>2.1744555339675401E-2</v>
      </c>
      <c r="H997" s="287">
        <f t="shared" si="165"/>
        <v>2.1744555339675401E-2</v>
      </c>
      <c r="I997" s="4" t="b">
        <f t="shared" si="166"/>
        <v>0</v>
      </c>
      <c r="J997" s="4" t="b">
        <f t="shared" si="167"/>
        <v>0</v>
      </c>
      <c r="K997" s="26">
        <f t="shared" si="168"/>
        <v>0</v>
      </c>
      <c r="L997" s="4">
        <f t="shared" si="169"/>
        <v>0</v>
      </c>
      <c r="M997" s="26" t="str">
        <f t="shared" si="170"/>
        <v/>
      </c>
      <c r="N997" s="288">
        <v>0</v>
      </c>
      <c r="O997" s="4">
        <v>0</v>
      </c>
      <c r="P997" s="75">
        <f t="shared" si="171"/>
        <v>0</v>
      </c>
      <c r="Q997" s="75">
        <f t="shared" si="172"/>
        <v>0</v>
      </c>
      <c r="R997" s="75">
        <f t="shared" si="173"/>
        <v>0</v>
      </c>
      <c r="S997" s="4">
        <v>0</v>
      </c>
      <c r="T997" s="4">
        <v>0</v>
      </c>
      <c r="U997" s="4">
        <f t="shared" si="174"/>
        <v>0</v>
      </c>
      <c r="V997" s="4">
        <v>0</v>
      </c>
      <c r="W997" s="49">
        <v>0</v>
      </c>
      <c r="X997" s="4">
        <v>2</v>
      </c>
      <c r="Y997" s="118" t="s">
        <v>20</v>
      </c>
      <c r="Z997" s="118" t="s">
        <v>30</v>
      </c>
      <c r="AA997" s="289">
        <v>0.531532</v>
      </c>
      <c r="AB997" s="81" t="str">
        <f t="shared" si="175"/>
        <v>PykF-ump</v>
      </c>
    </row>
    <row r="998" spans="1:28" x14ac:dyDescent="0.3">
      <c r="A998" s="15" t="s">
        <v>134</v>
      </c>
      <c r="B998" s="265" t="s">
        <v>161</v>
      </c>
      <c r="C998" s="47">
        <v>2.2958320058533599E-2</v>
      </c>
      <c r="D998" s="47">
        <v>2.46303342833885E-2</v>
      </c>
      <c r="E998" s="47">
        <v>2.2957644193531499E-2</v>
      </c>
      <c r="F998" s="47">
        <v>2.46303342833885E-2</v>
      </c>
      <c r="G998" s="47">
        <v>2.2957644193531499E-2</v>
      </c>
      <c r="H998" s="287">
        <f t="shared" si="165"/>
        <v>2.2957644193531499E-2</v>
      </c>
      <c r="I998" s="4" t="b">
        <f t="shared" si="166"/>
        <v>0</v>
      </c>
      <c r="J998" s="4" t="b">
        <f t="shared" si="167"/>
        <v>0</v>
      </c>
      <c r="K998" s="26">
        <f t="shared" si="168"/>
        <v>0</v>
      </c>
      <c r="L998" s="4">
        <f t="shared" si="169"/>
        <v>0</v>
      </c>
      <c r="M998" s="26" t="str">
        <f t="shared" si="170"/>
        <v/>
      </c>
      <c r="N998" s="288">
        <v>0</v>
      </c>
      <c r="O998" s="4">
        <v>0</v>
      </c>
      <c r="P998" s="75">
        <f t="shared" si="171"/>
        <v>0</v>
      </c>
      <c r="Q998" s="75">
        <f t="shared" si="172"/>
        <v>0</v>
      </c>
      <c r="R998" s="75">
        <f t="shared" si="173"/>
        <v>0</v>
      </c>
      <c r="S998" s="4">
        <v>0</v>
      </c>
      <c r="T998" s="4">
        <v>0</v>
      </c>
      <c r="U998" s="4">
        <f t="shared" si="174"/>
        <v>0</v>
      </c>
      <c r="V998" s="4">
        <v>0</v>
      </c>
      <c r="W998" s="49">
        <v>0</v>
      </c>
      <c r="X998" s="4">
        <v>1</v>
      </c>
      <c r="Y998" s="118" t="s">
        <v>29</v>
      </c>
      <c r="Z998" s="118" t="s">
        <v>30</v>
      </c>
      <c r="AA998" s="289">
        <v>0.157025</v>
      </c>
      <c r="AB998" s="81" t="str">
        <f t="shared" si="175"/>
        <v>MaeB-dhap</v>
      </c>
    </row>
    <row r="999" spans="1:28" x14ac:dyDescent="0.3">
      <c r="A999" s="15" t="s">
        <v>3</v>
      </c>
      <c r="B999" s="265" t="s">
        <v>102</v>
      </c>
      <c r="C999" s="47">
        <v>2.9147517097288501E-2</v>
      </c>
      <c r="D999" s="47">
        <v>2.8647524694590799E-2</v>
      </c>
      <c r="E999" s="47">
        <v>2.2967615622235801E-2</v>
      </c>
      <c r="F999" s="47">
        <v>3.4305159556516703E-2</v>
      </c>
      <c r="G999" s="47">
        <v>2.2967615622235801E-2</v>
      </c>
      <c r="H999" s="287">
        <f t="shared" si="165"/>
        <v>2.2967615622235801E-2</v>
      </c>
      <c r="I999" s="4" t="b">
        <f t="shared" si="166"/>
        <v>0</v>
      </c>
      <c r="J999" s="4" t="b">
        <f t="shared" si="167"/>
        <v>0</v>
      </c>
      <c r="K999" s="26">
        <f t="shared" si="168"/>
        <v>0</v>
      </c>
      <c r="L999" s="4">
        <f t="shared" si="169"/>
        <v>0</v>
      </c>
      <c r="M999" s="26" t="str">
        <f t="shared" si="170"/>
        <v/>
      </c>
      <c r="N999" s="288">
        <v>0</v>
      </c>
      <c r="O999" s="4">
        <v>0</v>
      </c>
      <c r="P999" s="75">
        <f t="shared" si="171"/>
        <v>0</v>
      </c>
      <c r="Q999" s="75">
        <f t="shared" si="172"/>
        <v>0</v>
      </c>
      <c r="R999" s="75">
        <f t="shared" si="173"/>
        <v>0</v>
      </c>
      <c r="S999" s="4">
        <v>0</v>
      </c>
      <c r="T999" s="4">
        <v>0</v>
      </c>
      <c r="U999" s="4">
        <f t="shared" si="174"/>
        <v>0</v>
      </c>
      <c r="V999" s="4">
        <v>0</v>
      </c>
      <c r="W999" s="49">
        <v>0</v>
      </c>
      <c r="X999" s="4">
        <v>1</v>
      </c>
      <c r="Y999" s="118" t="s">
        <v>21</v>
      </c>
      <c r="Z999" s="118" t="s">
        <v>31</v>
      </c>
      <c r="AA999" s="289">
        <v>0.26696799999999998</v>
      </c>
      <c r="AB999" s="81" t="str">
        <f t="shared" si="175"/>
        <v>Edd-icit</v>
      </c>
    </row>
    <row r="1000" spans="1:28" x14ac:dyDescent="0.3">
      <c r="A1000" s="15" t="s">
        <v>6</v>
      </c>
      <c r="B1000" s="265" t="s">
        <v>235</v>
      </c>
      <c r="C1000" s="47">
        <v>4.7523808111925102E-2</v>
      </c>
      <c r="D1000" s="47">
        <v>7.0953189134509195E-2</v>
      </c>
      <c r="E1000" s="47">
        <v>2.56396847284352E-2</v>
      </c>
      <c r="F1000" s="47">
        <v>7.9721083301194998E-2</v>
      </c>
      <c r="G1000" s="47">
        <v>2.56396847284352E-2</v>
      </c>
      <c r="H1000" s="287">
        <f t="shared" si="165"/>
        <v>2.56396847284352E-2</v>
      </c>
      <c r="I1000" s="4" t="b">
        <f t="shared" si="166"/>
        <v>0</v>
      </c>
      <c r="J1000" s="4" t="b">
        <f t="shared" si="167"/>
        <v>0</v>
      </c>
      <c r="K1000" s="26">
        <f t="shared" si="168"/>
        <v>0</v>
      </c>
      <c r="L1000" s="4">
        <f t="shared" si="169"/>
        <v>0</v>
      </c>
      <c r="M1000" s="26" t="str">
        <f t="shared" si="170"/>
        <v/>
      </c>
      <c r="N1000" s="288">
        <v>0</v>
      </c>
      <c r="O1000" s="4">
        <v>0</v>
      </c>
      <c r="P1000" s="75">
        <f t="shared" si="171"/>
        <v>0</v>
      </c>
      <c r="Q1000" s="75">
        <f t="shared" si="172"/>
        <v>0</v>
      </c>
      <c r="R1000" s="75">
        <f t="shared" si="173"/>
        <v>0</v>
      </c>
      <c r="S1000" s="4">
        <v>0</v>
      </c>
      <c r="T1000" s="4">
        <v>0</v>
      </c>
      <c r="U1000" s="4">
        <f t="shared" si="174"/>
        <v>0</v>
      </c>
      <c r="V1000" s="4">
        <v>0</v>
      </c>
      <c r="W1000" s="49">
        <v>0</v>
      </c>
      <c r="X1000" s="4">
        <v>3</v>
      </c>
      <c r="Y1000" s="118" t="s">
        <v>23</v>
      </c>
      <c r="Z1000" s="118" t="s">
        <v>30</v>
      </c>
      <c r="AA1000" s="289">
        <v>0.28571400000000002</v>
      </c>
      <c r="AB1000" s="81" t="str">
        <f t="shared" si="175"/>
        <v>GltA-ser</v>
      </c>
    </row>
    <row r="1001" spans="1:28" x14ac:dyDescent="0.3">
      <c r="A1001" s="15" t="s">
        <v>92</v>
      </c>
      <c r="B1001" s="265" t="s">
        <v>262</v>
      </c>
      <c r="C1001" s="47">
        <v>8.0305326780995306E-2</v>
      </c>
      <c r="D1001" s="47">
        <v>7.5904714712621002E-2</v>
      </c>
      <c r="E1001" s="47">
        <v>2.5667540480615699E-2</v>
      </c>
      <c r="F1001" s="47">
        <v>0.121640345167222</v>
      </c>
      <c r="G1001" s="47">
        <v>2.5667540480615699E-2</v>
      </c>
      <c r="H1001" s="287">
        <f t="shared" si="165"/>
        <v>2.5667540480615699E-2</v>
      </c>
      <c r="I1001" s="4" t="b">
        <f t="shared" si="166"/>
        <v>0</v>
      </c>
      <c r="J1001" s="4" t="b">
        <f t="shared" si="167"/>
        <v>0</v>
      </c>
      <c r="K1001" s="26">
        <f t="shared" si="168"/>
        <v>0</v>
      </c>
      <c r="L1001" s="4">
        <f t="shared" si="169"/>
        <v>0</v>
      </c>
      <c r="M1001" s="26" t="str">
        <f t="shared" si="170"/>
        <v/>
      </c>
      <c r="N1001" s="288">
        <v>0</v>
      </c>
      <c r="O1001" s="4">
        <v>0</v>
      </c>
      <c r="P1001" s="75">
        <f t="shared" si="171"/>
        <v>0</v>
      </c>
      <c r="Q1001" s="75">
        <f t="shared" si="172"/>
        <v>0</v>
      </c>
      <c r="R1001" s="75">
        <f t="shared" si="173"/>
        <v>0</v>
      </c>
      <c r="S1001" s="4">
        <v>0</v>
      </c>
      <c r="T1001" s="4">
        <v>0</v>
      </c>
      <c r="U1001" s="4">
        <f t="shared" si="174"/>
        <v>0</v>
      </c>
      <c r="V1001" s="4">
        <v>0</v>
      </c>
      <c r="W1001" s="49">
        <v>0</v>
      </c>
      <c r="X1001" s="4">
        <v>1</v>
      </c>
      <c r="Y1001" s="118" t="s">
        <v>22</v>
      </c>
      <c r="Z1001" s="118" t="s">
        <v>30</v>
      </c>
      <c r="AA1001" s="289">
        <v>0.148148</v>
      </c>
      <c r="AB1001" s="81" t="str">
        <f t="shared" si="175"/>
        <v>Ppc-dtmp</v>
      </c>
    </row>
    <row r="1002" spans="1:28" x14ac:dyDescent="0.3">
      <c r="A1002" s="15" t="s">
        <v>8</v>
      </c>
      <c r="B1002" s="265" t="s">
        <v>227</v>
      </c>
      <c r="C1002" s="47">
        <v>0.109565467510033</v>
      </c>
      <c r="D1002" s="47">
        <v>0.105276659727911</v>
      </c>
      <c r="E1002" s="47">
        <v>2.66829417032492E-2</v>
      </c>
      <c r="F1002" s="47">
        <v>0.19031026808665</v>
      </c>
      <c r="G1002" s="47">
        <v>2.66829417032492E-2</v>
      </c>
      <c r="H1002" s="287">
        <f t="shared" si="165"/>
        <v>2.66829417032492E-2</v>
      </c>
      <c r="I1002" s="4" t="b">
        <f t="shared" si="166"/>
        <v>0</v>
      </c>
      <c r="J1002" s="4" t="b">
        <f t="shared" si="167"/>
        <v>0</v>
      </c>
      <c r="K1002" s="26">
        <f t="shared" si="168"/>
        <v>0</v>
      </c>
      <c r="L1002" s="4">
        <f t="shared" si="169"/>
        <v>0</v>
      </c>
      <c r="M1002" s="26" t="str">
        <f t="shared" si="170"/>
        <v/>
      </c>
      <c r="N1002" s="288">
        <v>0</v>
      </c>
      <c r="O1002" s="4">
        <v>0</v>
      </c>
      <c r="P1002" s="75">
        <f t="shared" si="171"/>
        <v>0</v>
      </c>
      <c r="Q1002" s="75">
        <f t="shared" si="172"/>
        <v>0</v>
      </c>
      <c r="R1002" s="75">
        <f t="shared" si="173"/>
        <v>0</v>
      </c>
      <c r="S1002" s="4">
        <v>0</v>
      </c>
      <c r="T1002" s="4">
        <v>0</v>
      </c>
      <c r="U1002" s="4">
        <f t="shared" si="174"/>
        <v>0</v>
      </c>
      <c r="V1002" s="4">
        <v>0</v>
      </c>
      <c r="W1002" s="49">
        <v>0</v>
      </c>
      <c r="X1002" s="4">
        <v>2</v>
      </c>
      <c r="Y1002" s="118" t="s">
        <v>24</v>
      </c>
      <c r="Z1002" s="118" t="s">
        <v>31</v>
      </c>
      <c r="AA1002" s="289">
        <v>0.12612599999999999</v>
      </c>
      <c r="AB1002" s="81" t="str">
        <f t="shared" si="175"/>
        <v>Eno-glcnac</v>
      </c>
    </row>
    <row r="1003" spans="1:28" x14ac:dyDescent="0.3">
      <c r="A1003" s="15" t="s">
        <v>130</v>
      </c>
      <c r="B1003" s="265" t="s">
        <v>231</v>
      </c>
      <c r="C1003" s="47">
        <v>9.6755569174931597E-2</v>
      </c>
      <c r="D1003" s="47">
        <v>7.3789594279183607E-2</v>
      </c>
      <c r="E1003" s="47">
        <v>2.7818594698520601E-2</v>
      </c>
      <c r="F1003" s="47">
        <v>0.14400249596353901</v>
      </c>
      <c r="G1003" s="47">
        <v>2.7818594698520601E-2</v>
      </c>
      <c r="H1003" s="287">
        <f t="shared" si="165"/>
        <v>2.7818594698520601E-2</v>
      </c>
      <c r="I1003" s="4" t="b">
        <f t="shared" si="166"/>
        <v>0</v>
      </c>
      <c r="J1003" s="4" t="b">
        <f t="shared" si="167"/>
        <v>0</v>
      </c>
      <c r="K1003" s="26">
        <f t="shared" si="168"/>
        <v>0</v>
      </c>
      <c r="L1003" s="4">
        <f t="shared" si="169"/>
        <v>0</v>
      </c>
      <c r="M1003" s="26" t="str">
        <f t="shared" si="170"/>
        <v/>
      </c>
      <c r="N1003" s="288">
        <v>0</v>
      </c>
      <c r="O1003" s="4">
        <v>0</v>
      </c>
      <c r="P1003" s="75">
        <f t="shared" si="171"/>
        <v>0</v>
      </c>
      <c r="Q1003" s="75">
        <f t="shared" si="172"/>
        <v>0</v>
      </c>
      <c r="R1003" s="75">
        <f t="shared" si="173"/>
        <v>0</v>
      </c>
      <c r="S1003" s="4">
        <v>0</v>
      </c>
      <c r="T1003" s="4">
        <v>0</v>
      </c>
      <c r="U1003" s="4">
        <f t="shared" si="174"/>
        <v>0</v>
      </c>
      <c r="V1003" s="4">
        <v>0</v>
      </c>
      <c r="W1003" s="49">
        <v>0</v>
      </c>
      <c r="X1003" s="4">
        <v>1</v>
      </c>
      <c r="Y1003" s="118" t="s">
        <v>22</v>
      </c>
      <c r="Z1003" s="118" t="s">
        <v>30</v>
      </c>
      <c r="AA1003" s="289">
        <v>0.26666699999999999</v>
      </c>
      <c r="AB1003" s="81" t="str">
        <f t="shared" si="175"/>
        <v>Icd-hcys</v>
      </c>
    </row>
    <row r="1004" spans="1:28" x14ac:dyDescent="0.3">
      <c r="A1004" s="15" t="s">
        <v>5</v>
      </c>
      <c r="B1004" s="265" t="s">
        <v>161</v>
      </c>
      <c r="C1004" s="47">
        <v>7.0039611742971894E-2</v>
      </c>
      <c r="D1004" s="47">
        <v>6.7134659763116902E-2</v>
      </c>
      <c r="E1004" s="47">
        <v>2.7948773255902701E-2</v>
      </c>
      <c r="F1004" s="47">
        <v>0.11163813973135001</v>
      </c>
      <c r="G1004" s="47">
        <v>2.7948773255902701E-2</v>
      </c>
      <c r="H1004" s="287">
        <f t="shared" si="165"/>
        <v>2.7948773255902701E-2</v>
      </c>
      <c r="I1004" s="4" t="b">
        <f t="shared" si="166"/>
        <v>0</v>
      </c>
      <c r="J1004" s="4" t="b">
        <f t="shared" si="167"/>
        <v>0</v>
      </c>
      <c r="K1004" s="26">
        <f t="shared" si="168"/>
        <v>0</v>
      </c>
      <c r="L1004" s="4">
        <f t="shared" si="169"/>
        <v>0</v>
      </c>
      <c r="M1004" s="26" t="str">
        <f t="shared" si="170"/>
        <v/>
      </c>
      <c r="N1004" s="288">
        <v>0</v>
      </c>
      <c r="O1004" s="4">
        <v>0</v>
      </c>
      <c r="P1004" s="75">
        <f t="shared" si="171"/>
        <v>0</v>
      </c>
      <c r="Q1004" s="75">
        <f t="shared" si="172"/>
        <v>0</v>
      </c>
      <c r="R1004" s="75">
        <f t="shared" si="173"/>
        <v>0</v>
      </c>
      <c r="S1004" s="4">
        <v>0</v>
      </c>
      <c r="T1004" s="4">
        <v>0</v>
      </c>
      <c r="U1004" s="4">
        <f t="shared" si="174"/>
        <v>0</v>
      </c>
      <c r="V1004" s="4">
        <v>0</v>
      </c>
      <c r="W1004" s="49">
        <v>0</v>
      </c>
      <c r="X1004" s="4">
        <v>3</v>
      </c>
      <c r="Y1004" s="118" t="s">
        <v>23</v>
      </c>
      <c r="Z1004" s="118" t="s">
        <v>30</v>
      </c>
      <c r="AA1004" s="289">
        <v>9.0573000000000001E-2</v>
      </c>
      <c r="AB1004" s="81" t="str">
        <f t="shared" si="175"/>
        <v>AceB-dhap</v>
      </c>
    </row>
    <row r="1005" spans="1:28" x14ac:dyDescent="0.3">
      <c r="A1005" s="15" t="s">
        <v>3</v>
      </c>
      <c r="B1005" s="265" t="s">
        <v>252</v>
      </c>
      <c r="C1005" s="47">
        <v>9.5595053854433898E-2</v>
      </c>
      <c r="D1005" s="47">
        <v>9.6783178949021706E-2</v>
      </c>
      <c r="E1005" s="47">
        <v>2.98958955262352E-2</v>
      </c>
      <c r="F1005" s="47">
        <v>0.149591138176804</v>
      </c>
      <c r="G1005" s="47">
        <v>2.98958955262352E-2</v>
      </c>
      <c r="H1005" s="287">
        <f t="shared" si="165"/>
        <v>2.98958955262352E-2</v>
      </c>
      <c r="I1005" s="4" t="b">
        <f t="shared" si="166"/>
        <v>0</v>
      </c>
      <c r="J1005" s="4" t="b">
        <f t="shared" si="167"/>
        <v>0</v>
      </c>
      <c r="K1005" s="26">
        <f t="shared" si="168"/>
        <v>0</v>
      </c>
      <c r="L1005" s="4">
        <f t="shared" si="169"/>
        <v>0</v>
      </c>
      <c r="M1005" s="26" t="str">
        <f t="shared" si="170"/>
        <v/>
      </c>
      <c r="N1005" s="288">
        <v>0</v>
      </c>
      <c r="O1005" s="4">
        <v>0</v>
      </c>
      <c r="P1005" s="75">
        <f t="shared" si="171"/>
        <v>0</v>
      </c>
      <c r="Q1005" s="75">
        <f t="shared" si="172"/>
        <v>0</v>
      </c>
      <c r="R1005" s="75">
        <f t="shared" si="173"/>
        <v>0</v>
      </c>
      <c r="S1005" s="4">
        <v>0</v>
      </c>
      <c r="T1005" s="4">
        <v>0</v>
      </c>
      <c r="U1005" s="4">
        <f t="shared" si="174"/>
        <v>0</v>
      </c>
      <c r="V1005" s="4">
        <v>0</v>
      </c>
      <c r="W1005" s="49">
        <v>0</v>
      </c>
      <c r="X1005" s="4">
        <v>1</v>
      </c>
      <c r="Y1005" s="118" t="s">
        <v>21</v>
      </c>
      <c r="Z1005" s="118" t="s">
        <v>31</v>
      </c>
      <c r="AA1005" s="289">
        <v>0.24726500000000001</v>
      </c>
      <c r="AB1005" s="81" t="str">
        <f t="shared" si="175"/>
        <v>Edd-udpglcnac</v>
      </c>
    </row>
    <row r="1006" spans="1:28" x14ac:dyDescent="0.3">
      <c r="A1006" s="15" t="s">
        <v>3</v>
      </c>
      <c r="B1006" s="265" t="s">
        <v>208</v>
      </c>
      <c r="C1006" s="47">
        <v>4.8188874926747401E-2</v>
      </c>
      <c r="D1006" s="47">
        <v>4.7653615014576697E-2</v>
      </c>
      <c r="E1006" s="47">
        <v>3.00640147847092E-2</v>
      </c>
      <c r="F1006" s="47">
        <v>6.5722290387960097E-2</v>
      </c>
      <c r="G1006" s="47">
        <v>3.00640147847092E-2</v>
      </c>
      <c r="H1006" s="287">
        <f t="shared" si="165"/>
        <v>3.00640147847092E-2</v>
      </c>
      <c r="I1006" s="4" t="b">
        <f t="shared" si="166"/>
        <v>0</v>
      </c>
      <c r="J1006" s="4" t="b">
        <f t="shared" si="167"/>
        <v>0</v>
      </c>
      <c r="K1006" s="26">
        <f t="shared" si="168"/>
        <v>0</v>
      </c>
      <c r="L1006" s="4">
        <f t="shared" si="169"/>
        <v>0</v>
      </c>
      <c r="M1006" s="26" t="str">
        <f t="shared" si="170"/>
        <v/>
      </c>
      <c r="N1006" s="288">
        <v>0</v>
      </c>
      <c r="O1006" s="4">
        <v>0</v>
      </c>
      <c r="P1006" s="75">
        <f t="shared" si="171"/>
        <v>0</v>
      </c>
      <c r="Q1006" s="75">
        <f t="shared" si="172"/>
        <v>0</v>
      </c>
      <c r="R1006" s="75">
        <f t="shared" si="173"/>
        <v>0</v>
      </c>
      <c r="S1006" s="4">
        <v>0</v>
      </c>
      <c r="T1006" s="4">
        <v>0</v>
      </c>
      <c r="U1006" s="4">
        <f t="shared" si="174"/>
        <v>0</v>
      </c>
      <c r="V1006" s="4">
        <v>0</v>
      </c>
      <c r="W1006" s="49">
        <v>0</v>
      </c>
      <c r="X1006" s="4">
        <v>1</v>
      </c>
      <c r="Y1006" s="118" t="s">
        <v>21</v>
      </c>
      <c r="Z1006" s="118" t="s">
        <v>31</v>
      </c>
      <c r="AA1006" s="289">
        <v>0.42857099999999998</v>
      </c>
      <c r="AB1006" s="81" t="str">
        <f t="shared" si="175"/>
        <v>Edd-ump</v>
      </c>
    </row>
    <row r="1007" spans="1:28" x14ac:dyDescent="0.3">
      <c r="A1007" s="15" t="s">
        <v>8</v>
      </c>
      <c r="B1007" s="265" t="s">
        <v>212</v>
      </c>
      <c r="C1007" s="47">
        <v>0.170599302249059</v>
      </c>
      <c r="D1007" s="47">
        <v>0.246739118332444</v>
      </c>
      <c r="E1007" s="47">
        <v>3.0478476023226401E-2</v>
      </c>
      <c r="F1007" s="47">
        <v>0.28262890545573299</v>
      </c>
      <c r="G1007" s="47">
        <v>3.0478476023226401E-2</v>
      </c>
      <c r="H1007" s="287">
        <f t="shared" si="165"/>
        <v>3.0478476023226401E-2</v>
      </c>
      <c r="I1007" s="4" t="b">
        <f t="shared" si="166"/>
        <v>0</v>
      </c>
      <c r="J1007" s="4" t="b">
        <f t="shared" si="167"/>
        <v>0</v>
      </c>
      <c r="K1007" s="26">
        <f t="shared" si="168"/>
        <v>0</v>
      </c>
      <c r="L1007" s="4">
        <f t="shared" si="169"/>
        <v>0</v>
      </c>
      <c r="M1007" s="26" t="str">
        <f t="shared" si="170"/>
        <v/>
      </c>
      <c r="N1007" s="288">
        <v>0</v>
      </c>
      <c r="O1007" s="4">
        <v>0</v>
      </c>
      <c r="P1007" s="75">
        <f t="shared" si="171"/>
        <v>0</v>
      </c>
      <c r="Q1007" s="75">
        <f t="shared" si="172"/>
        <v>0</v>
      </c>
      <c r="R1007" s="75">
        <f t="shared" si="173"/>
        <v>0</v>
      </c>
      <c r="S1007" s="4">
        <v>0</v>
      </c>
      <c r="T1007" s="4">
        <v>0</v>
      </c>
      <c r="U1007" s="4">
        <f t="shared" si="174"/>
        <v>0</v>
      </c>
      <c r="V1007" s="4">
        <v>0</v>
      </c>
      <c r="W1007" s="49">
        <v>0</v>
      </c>
      <c r="X1007" s="4">
        <v>2</v>
      </c>
      <c r="Y1007" s="118" t="s">
        <v>24</v>
      </c>
      <c r="Z1007" s="118" t="s">
        <v>31</v>
      </c>
      <c r="AA1007" s="289">
        <v>0.197605</v>
      </c>
      <c r="AB1007" s="81" t="str">
        <f t="shared" si="175"/>
        <v>Eno-utp</v>
      </c>
    </row>
    <row r="1008" spans="1:28" x14ac:dyDescent="0.3">
      <c r="A1008" s="15" t="s">
        <v>114</v>
      </c>
      <c r="B1008" s="265" t="s">
        <v>227</v>
      </c>
      <c r="C1008" s="47">
        <v>0.17421084170088399</v>
      </c>
      <c r="D1008" s="47">
        <v>0.12415822048922701</v>
      </c>
      <c r="E1008" s="47">
        <v>3.0560916447531901E-2</v>
      </c>
      <c r="F1008" s="47">
        <v>0.38175450245508402</v>
      </c>
      <c r="G1008" s="47">
        <v>3.0560916447531901E-2</v>
      </c>
      <c r="H1008" s="287">
        <f t="shared" si="165"/>
        <v>3.0560916447531901E-2</v>
      </c>
      <c r="I1008" s="4" t="b">
        <f t="shared" si="166"/>
        <v>0</v>
      </c>
      <c r="J1008" s="4" t="b">
        <f t="shared" si="167"/>
        <v>0</v>
      </c>
      <c r="K1008" s="26">
        <f t="shared" si="168"/>
        <v>0</v>
      </c>
      <c r="L1008" s="4">
        <f t="shared" si="169"/>
        <v>0</v>
      </c>
      <c r="M1008" s="26" t="str">
        <f t="shared" si="170"/>
        <v/>
      </c>
      <c r="N1008" s="288">
        <v>0</v>
      </c>
      <c r="O1008" s="4">
        <v>0</v>
      </c>
      <c r="P1008" s="75">
        <f t="shared" si="171"/>
        <v>0</v>
      </c>
      <c r="Q1008" s="75">
        <f t="shared" si="172"/>
        <v>0</v>
      </c>
      <c r="R1008" s="75">
        <f t="shared" si="173"/>
        <v>0</v>
      </c>
      <c r="S1008" s="4">
        <v>0</v>
      </c>
      <c r="T1008" s="4">
        <v>0</v>
      </c>
      <c r="U1008" s="4">
        <f t="shared" si="174"/>
        <v>0</v>
      </c>
      <c r="V1008" s="4">
        <v>0</v>
      </c>
      <c r="W1008" s="49">
        <v>0</v>
      </c>
      <c r="X1008" s="4">
        <v>2</v>
      </c>
      <c r="Y1008" s="118" t="s">
        <v>25</v>
      </c>
      <c r="Z1008" s="118" t="s">
        <v>30</v>
      </c>
      <c r="AA1008" s="289">
        <v>0.218837</v>
      </c>
      <c r="AB1008" s="81" t="str">
        <f t="shared" si="175"/>
        <v>AckA-glcnac</v>
      </c>
    </row>
    <row r="1009" spans="1:28" x14ac:dyDescent="0.3">
      <c r="A1009" s="15" t="s">
        <v>14</v>
      </c>
      <c r="B1009" s="265" t="s">
        <v>78</v>
      </c>
      <c r="C1009" s="47">
        <v>0.16495728358869899</v>
      </c>
      <c r="D1009" s="47">
        <v>4.4522841882861097E-2</v>
      </c>
      <c r="E1009" s="47">
        <v>3.05876041649112E-2</v>
      </c>
      <c r="F1009" s="47">
        <v>8.2227099451102695E-2</v>
      </c>
      <c r="G1009" s="47">
        <v>3.05876041649112E-2</v>
      </c>
      <c r="H1009" s="287">
        <f t="shared" si="165"/>
        <v>3.05876041649112E-2</v>
      </c>
      <c r="I1009" s="4" t="b">
        <f t="shared" si="166"/>
        <v>0</v>
      </c>
      <c r="J1009" s="4" t="b">
        <f t="shared" si="167"/>
        <v>0</v>
      </c>
      <c r="K1009" s="26">
        <f t="shared" si="168"/>
        <v>0</v>
      </c>
      <c r="L1009" s="4">
        <f t="shared" si="169"/>
        <v>0</v>
      </c>
      <c r="M1009" s="26" t="str">
        <f t="shared" si="170"/>
        <v/>
      </c>
      <c r="N1009" s="288">
        <v>0</v>
      </c>
      <c r="O1009" s="4">
        <v>0</v>
      </c>
      <c r="P1009" s="75">
        <f t="shared" si="171"/>
        <v>0</v>
      </c>
      <c r="Q1009" s="75">
        <f t="shared" si="172"/>
        <v>0</v>
      </c>
      <c r="R1009" s="75">
        <f t="shared" si="173"/>
        <v>0</v>
      </c>
      <c r="S1009" s="4">
        <v>0</v>
      </c>
      <c r="T1009" s="4">
        <v>0</v>
      </c>
      <c r="U1009" s="4">
        <f t="shared" si="174"/>
        <v>0</v>
      </c>
      <c r="V1009" s="4">
        <v>0</v>
      </c>
      <c r="W1009" s="49">
        <v>0</v>
      </c>
      <c r="X1009" s="4">
        <v>3</v>
      </c>
      <c r="Y1009" s="118" t="s">
        <v>27</v>
      </c>
      <c r="Z1009" s="118" t="s">
        <v>30</v>
      </c>
      <c r="AA1009" s="289">
        <v>0</v>
      </c>
      <c r="AB1009" s="81" t="str">
        <f t="shared" si="175"/>
        <v>PfkA-pyr</v>
      </c>
    </row>
    <row r="1010" spans="1:28" x14ac:dyDescent="0.3">
      <c r="A1010" s="15" t="s">
        <v>3</v>
      </c>
      <c r="B1010" s="265" t="s">
        <v>241</v>
      </c>
      <c r="C1010" s="47">
        <v>6.0759420374834401E-2</v>
      </c>
      <c r="D1010" s="47">
        <v>6.4423754914126802E-2</v>
      </c>
      <c r="E1010" s="47">
        <v>3.0609041921883001E-2</v>
      </c>
      <c r="F1010" s="47">
        <v>0.106283241624192</v>
      </c>
      <c r="G1010" s="47">
        <v>3.0609041921883001E-2</v>
      </c>
      <c r="H1010" s="287">
        <f t="shared" si="165"/>
        <v>3.0609041921883001E-2</v>
      </c>
      <c r="I1010" s="4" t="b">
        <f t="shared" si="166"/>
        <v>0</v>
      </c>
      <c r="J1010" s="4" t="b">
        <f t="shared" si="167"/>
        <v>0</v>
      </c>
      <c r="K1010" s="26">
        <f t="shared" si="168"/>
        <v>0</v>
      </c>
      <c r="L1010" s="4">
        <f t="shared" si="169"/>
        <v>0</v>
      </c>
      <c r="M1010" s="26" t="str">
        <f t="shared" si="170"/>
        <v/>
      </c>
      <c r="N1010" s="288">
        <v>0</v>
      </c>
      <c r="O1010" s="4">
        <v>0</v>
      </c>
      <c r="P1010" s="75">
        <f t="shared" si="171"/>
        <v>0</v>
      </c>
      <c r="Q1010" s="75">
        <f t="shared" si="172"/>
        <v>0</v>
      </c>
      <c r="R1010" s="75">
        <f t="shared" si="173"/>
        <v>0</v>
      </c>
      <c r="S1010" s="4">
        <v>0</v>
      </c>
      <c r="T1010" s="4">
        <v>0</v>
      </c>
      <c r="U1010" s="4">
        <f t="shared" si="174"/>
        <v>0</v>
      </c>
      <c r="V1010" s="4">
        <v>0</v>
      </c>
      <c r="W1010" s="49">
        <v>0</v>
      </c>
      <c r="X1010" s="4">
        <v>1</v>
      </c>
      <c r="Y1010" s="118" t="s">
        <v>21</v>
      </c>
      <c r="Z1010" s="118" t="s">
        <v>31</v>
      </c>
      <c r="AA1010" s="289">
        <v>0.15789500000000001</v>
      </c>
      <c r="AB1010" s="81" t="str">
        <f t="shared" si="175"/>
        <v>Edd-carb-p</v>
      </c>
    </row>
    <row r="1011" spans="1:28" x14ac:dyDescent="0.3">
      <c r="A1011" s="15" t="s">
        <v>3</v>
      </c>
      <c r="B1011" s="265" t="s">
        <v>273</v>
      </c>
      <c r="C1011" s="47">
        <v>4.19885974997957E-2</v>
      </c>
      <c r="D1011" s="47">
        <v>4.1968904086430697E-2</v>
      </c>
      <c r="E1011" s="47">
        <v>3.0609041921883001E-2</v>
      </c>
      <c r="F1011" s="47">
        <v>5.4642734121541303E-2</v>
      </c>
      <c r="G1011" s="47">
        <v>3.0609041921883001E-2</v>
      </c>
      <c r="H1011" s="287">
        <f t="shared" si="165"/>
        <v>3.0609041921883001E-2</v>
      </c>
      <c r="I1011" s="4" t="b">
        <f t="shared" si="166"/>
        <v>0</v>
      </c>
      <c r="J1011" s="4" t="b">
        <f t="shared" si="167"/>
        <v>0</v>
      </c>
      <c r="K1011" s="26">
        <f t="shared" si="168"/>
        <v>0</v>
      </c>
      <c r="L1011" s="4">
        <f t="shared" si="169"/>
        <v>0</v>
      </c>
      <c r="M1011" s="26" t="str">
        <f t="shared" si="170"/>
        <v/>
      </c>
      <c r="N1011" s="288">
        <v>0</v>
      </c>
      <c r="O1011" s="4">
        <v>0</v>
      </c>
      <c r="P1011" s="75">
        <f t="shared" si="171"/>
        <v>0</v>
      </c>
      <c r="Q1011" s="75">
        <f t="shared" si="172"/>
        <v>0</v>
      </c>
      <c r="R1011" s="75">
        <f t="shared" si="173"/>
        <v>0</v>
      </c>
      <c r="S1011" s="4">
        <v>0</v>
      </c>
      <c r="T1011" s="4">
        <v>0</v>
      </c>
      <c r="U1011" s="4">
        <f t="shared" si="174"/>
        <v>0</v>
      </c>
      <c r="V1011" s="4">
        <v>0</v>
      </c>
      <c r="W1011" s="49">
        <v>0</v>
      </c>
      <c r="X1011" s="4">
        <v>1</v>
      </c>
      <c r="Y1011" s="118" t="s">
        <v>21</v>
      </c>
      <c r="Z1011" s="118" t="s">
        <v>31</v>
      </c>
      <c r="AA1011" s="289">
        <v>0.31578899999999999</v>
      </c>
      <c r="AB1011" s="81" t="str">
        <f t="shared" si="175"/>
        <v>Edd-glyc</v>
      </c>
    </row>
    <row r="1012" spans="1:28" x14ac:dyDescent="0.3">
      <c r="A1012" s="15" t="s">
        <v>134</v>
      </c>
      <c r="B1012" s="265" t="s">
        <v>297</v>
      </c>
      <c r="C1012" s="47">
        <v>9.6654151034018101E-2</v>
      </c>
      <c r="D1012" s="47">
        <v>4.3749655987167603E-2</v>
      </c>
      <c r="E1012" s="47">
        <v>3.0619235058392501E-2</v>
      </c>
      <c r="F1012" s="47">
        <v>0.18565392448228199</v>
      </c>
      <c r="G1012" s="47">
        <v>3.0619235058392501E-2</v>
      </c>
      <c r="H1012" s="287">
        <f t="shared" si="165"/>
        <v>3.0619235058392501E-2</v>
      </c>
      <c r="I1012" s="4" t="b">
        <f t="shared" si="166"/>
        <v>0</v>
      </c>
      <c r="J1012" s="4" t="b">
        <f t="shared" si="167"/>
        <v>0</v>
      </c>
      <c r="K1012" s="26">
        <f t="shared" si="168"/>
        <v>0</v>
      </c>
      <c r="L1012" s="4">
        <f t="shared" si="169"/>
        <v>0</v>
      </c>
      <c r="M1012" s="26" t="str">
        <f t="shared" si="170"/>
        <v/>
      </c>
      <c r="N1012" s="288">
        <v>0</v>
      </c>
      <c r="O1012" s="4">
        <v>0</v>
      </c>
      <c r="P1012" s="75">
        <f t="shared" si="171"/>
        <v>0</v>
      </c>
      <c r="Q1012" s="75">
        <f t="shared" si="172"/>
        <v>0</v>
      </c>
      <c r="R1012" s="75">
        <f t="shared" si="173"/>
        <v>0</v>
      </c>
      <c r="S1012" s="4">
        <v>0</v>
      </c>
      <c r="T1012" s="4">
        <v>0</v>
      </c>
      <c r="U1012" s="4">
        <f t="shared" si="174"/>
        <v>0</v>
      </c>
      <c r="V1012" s="4">
        <v>0</v>
      </c>
      <c r="W1012" s="49">
        <v>0</v>
      </c>
      <c r="X1012" s="4">
        <v>1</v>
      </c>
      <c r="Y1012" s="118" t="s">
        <v>29</v>
      </c>
      <c r="Z1012" s="118" t="s">
        <v>30</v>
      </c>
      <c r="AA1012" s="289">
        <v>0.13333300000000001</v>
      </c>
      <c r="AB1012" s="81" t="str">
        <f t="shared" si="175"/>
        <v>MaeB-shik</v>
      </c>
    </row>
    <row r="1013" spans="1:28" x14ac:dyDescent="0.3">
      <c r="A1013" s="15" t="s">
        <v>14</v>
      </c>
      <c r="B1013" s="265" t="s">
        <v>289</v>
      </c>
      <c r="C1013" s="47">
        <v>0.36410487451035001</v>
      </c>
      <c r="D1013" s="47">
        <v>0.26274239185832299</v>
      </c>
      <c r="E1013" s="47">
        <v>3.24990812946052E-2</v>
      </c>
      <c r="F1013" s="47">
        <v>0.84996365716545297</v>
      </c>
      <c r="G1013" s="47">
        <v>3.24990812946052E-2</v>
      </c>
      <c r="H1013" s="287">
        <f t="shared" si="165"/>
        <v>3.24990812946052E-2</v>
      </c>
      <c r="I1013" s="4" t="b">
        <f t="shared" si="166"/>
        <v>0</v>
      </c>
      <c r="J1013" s="4" t="b">
        <f t="shared" si="167"/>
        <v>0</v>
      </c>
      <c r="K1013" s="26">
        <f t="shared" si="168"/>
        <v>0</v>
      </c>
      <c r="L1013" s="4">
        <f t="shared" si="169"/>
        <v>0</v>
      </c>
      <c r="M1013" s="26" t="str">
        <f t="shared" si="170"/>
        <v/>
      </c>
      <c r="N1013" s="288">
        <v>0</v>
      </c>
      <c r="O1013" s="4">
        <v>0</v>
      </c>
      <c r="P1013" s="75">
        <f t="shared" si="171"/>
        <v>0</v>
      </c>
      <c r="Q1013" s="75">
        <f t="shared" si="172"/>
        <v>0</v>
      </c>
      <c r="R1013" s="75">
        <f t="shared" si="173"/>
        <v>0</v>
      </c>
      <c r="S1013" s="4">
        <v>0</v>
      </c>
      <c r="T1013" s="4">
        <v>0</v>
      </c>
      <c r="U1013" s="4">
        <f t="shared" si="174"/>
        <v>0</v>
      </c>
      <c r="V1013" s="4">
        <v>0</v>
      </c>
      <c r="W1013" s="49">
        <v>0</v>
      </c>
      <c r="X1013" s="4">
        <v>3</v>
      </c>
      <c r="Y1013" s="118" t="s">
        <v>27</v>
      </c>
      <c r="Z1013" s="118" t="s">
        <v>30</v>
      </c>
      <c r="AA1013" s="289">
        <v>0</v>
      </c>
      <c r="AB1013" s="81" t="str">
        <f t="shared" si="175"/>
        <v>PfkA-phe</v>
      </c>
    </row>
    <row r="1014" spans="1:28" x14ac:dyDescent="0.3">
      <c r="A1014" s="15" t="s">
        <v>1</v>
      </c>
      <c r="B1014" s="265" t="s">
        <v>126</v>
      </c>
      <c r="C1014" s="47">
        <v>0.17169745050315499</v>
      </c>
      <c r="D1014" s="47">
        <v>0.139567881996705</v>
      </c>
      <c r="E1014" s="47">
        <v>3.3262693575337697E-2</v>
      </c>
      <c r="F1014" s="47">
        <v>0.32987381416615102</v>
      </c>
      <c r="G1014" s="47">
        <v>3.3262693575337697E-2</v>
      </c>
      <c r="H1014" s="287">
        <f t="shared" si="165"/>
        <v>3.3262693575337697E-2</v>
      </c>
      <c r="I1014" s="4" t="b">
        <f t="shared" si="166"/>
        <v>0</v>
      </c>
      <c r="J1014" s="4" t="b">
        <f t="shared" si="167"/>
        <v>0</v>
      </c>
      <c r="K1014" s="26">
        <f t="shared" si="168"/>
        <v>0</v>
      </c>
      <c r="L1014" s="4">
        <f t="shared" si="169"/>
        <v>0</v>
      </c>
      <c r="M1014" s="26" t="str">
        <f t="shared" si="170"/>
        <v/>
      </c>
      <c r="N1014" s="288">
        <v>0</v>
      </c>
      <c r="O1014" s="4">
        <v>0</v>
      </c>
      <c r="P1014" s="75">
        <f t="shared" si="171"/>
        <v>0</v>
      </c>
      <c r="Q1014" s="75">
        <f t="shared" si="172"/>
        <v>0</v>
      </c>
      <c r="R1014" s="75">
        <f t="shared" si="173"/>
        <v>0</v>
      </c>
      <c r="S1014" s="4">
        <v>0</v>
      </c>
      <c r="T1014" s="4">
        <v>0</v>
      </c>
      <c r="U1014" s="4">
        <f t="shared" si="174"/>
        <v>0</v>
      </c>
      <c r="V1014" s="4">
        <v>0</v>
      </c>
      <c r="W1014" s="49">
        <v>0</v>
      </c>
      <c r="X1014" s="4">
        <v>2</v>
      </c>
      <c r="Y1014" s="118" t="s">
        <v>20</v>
      </c>
      <c r="Z1014" s="118" t="s">
        <v>30</v>
      </c>
      <c r="AA1014" s="289">
        <v>0.24756300000000001</v>
      </c>
      <c r="AB1014" s="81" t="str">
        <f t="shared" si="175"/>
        <v>MaeA-f6p</v>
      </c>
    </row>
    <row r="1015" spans="1:28" x14ac:dyDescent="0.3">
      <c r="A1015" s="15" t="s">
        <v>14</v>
      </c>
      <c r="B1015" s="265" t="s">
        <v>222</v>
      </c>
      <c r="C1015" s="47">
        <v>5.5819955242366902E-2</v>
      </c>
      <c r="D1015" s="47">
        <v>5.7244948819780997E-2</v>
      </c>
      <c r="E1015" s="47">
        <v>3.34331574363117E-2</v>
      </c>
      <c r="F1015" s="47">
        <v>0.11367289984671</v>
      </c>
      <c r="G1015" s="47">
        <v>3.34331574363117E-2</v>
      </c>
      <c r="H1015" s="287">
        <f t="shared" si="165"/>
        <v>3.34331574363117E-2</v>
      </c>
      <c r="I1015" s="4" t="b">
        <f t="shared" si="166"/>
        <v>0</v>
      </c>
      <c r="J1015" s="4" t="b">
        <f t="shared" si="167"/>
        <v>0</v>
      </c>
      <c r="K1015" s="26">
        <f t="shared" si="168"/>
        <v>0</v>
      </c>
      <c r="L1015" s="4">
        <f t="shared" si="169"/>
        <v>0</v>
      </c>
      <c r="M1015" s="26" t="str">
        <f t="shared" si="170"/>
        <v/>
      </c>
      <c r="N1015" s="288">
        <v>0</v>
      </c>
      <c r="O1015" s="4">
        <v>0</v>
      </c>
      <c r="P1015" s="75">
        <f t="shared" si="171"/>
        <v>0</v>
      </c>
      <c r="Q1015" s="75">
        <f t="shared" si="172"/>
        <v>0</v>
      </c>
      <c r="R1015" s="75">
        <f t="shared" si="173"/>
        <v>0</v>
      </c>
      <c r="S1015" s="4">
        <v>0</v>
      </c>
      <c r="T1015" s="4">
        <v>0</v>
      </c>
      <c r="U1015" s="4">
        <f t="shared" si="174"/>
        <v>0</v>
      </c>
      <c r="V1015" s="4">
        <v>0</v>
      </c>
      <c r="W1015" s="49">
        <v>0</v>
      </c>
      <c r="X1015" s="4">
        <v>3</v>
      </c>
      <c r="Y1015" s="118" t="s">
        <v>27</v>
      </c>
      <c r="Z1015" s="118" t="s">
        <v>30</v>
      </c>
      <c r="AA1015" s="289">
        <v>0</v>
      </c>
      <c r="AB1015" s="81" t="str">
        <f t="shared" si="175"/>
        <v>PfkA-phepyr</v>
      </c>
    </row>
    <row r="1016" spans="1:28" x14ac:dyDescent="0.3">
      <c r="A1016" s="15" t="s">
        <v>8</v>
      </c>
      <c r="B1016" s="265" t="s">
        <v>293</v>
      </c>
      <c r="C1016" s="47">
        <v>0.19998841321862099</v>
      </c>
      <c r="D1016" s="47">
        <v>0.20472407490761901</v>
      </c>
      <c r="E1016" s="47">
        <v>3.4388372529211002E-2</v>
      </c>
      <c r="F1016" s="47">
        <v>0.38778550302252501</v>
      </c>
      <c r="G1016" s="47">
        <v>3.4388372529211002E-2</v>
      </c>
      <c r="H1016" s="287">
        <f t="shared" si="165"/>
        <v>3.4388372529211002E-2</v>
      </c>
      <c r="I1016" s="4" t="b">
        <f t="shared" si="166"/>
        <v>0</v>
      </c>
      <c r="J1016" s="4" t="b">
        <f t="shared" si="167"/>
        <v>0</v>
      </c>
      <c r="K1016" s="26">
        <f t="shared" si="168"/>
        <v>0</v>
      </c>
      <c r="L1016" s="4">
        <f t="shared" si="169"/>
        <v>0</v>
      </c>
      <c r="M1016" s="26" t="str">
        <f t="shared" si="170"/>
        <v/>
      </c>
      <c r="N1016" s="288">
        <v>0</v>
      </c>
      <c r="O1016" s="4">
        <v>0</v>
      </c>
      <c r="P1016" s="75">
        <f t="shared" si="171"/>
        <v>0</v>
      </c>
      <c r="Q1016" s="75">
        <f t="shared" si="172"/>
        <v>0</v>
      </c>
      <c r="R1016" s="75">
        <f t="shared" si="173"/>
        <v>0</v>
      </c>
      <c r="S1016" s="4">
        <v>0</v>
      </c>
      <c r="T1016" s="4">
        <v>0</v>
      </c>
      <c r="U1016" s="4">
        <f t="shared" si="174"/>
        <v>0</v>
      </c>
      <c r="V1016" s="4">
        <v>0</v>
      </c>
      <c r="W1016" s="49">
        <v>0</v>
      </c>
      <c r="X1016" s="4">
        <v>2</v>
      </c>
      <c r="Y1016" s="118" t="s">
        <v>24</v>
      </c>
      <c r="Z1016" s="118" t="s">
        <v>31</v>
      </c>
      <c r="AA1016" s="289">
        <v>0.30769200000000002</v>
      </c>
      <c r="AB1016" s="81" t="str">
        <f t="shared" si="175"/>
        <v>Eno-hser</v>
      </c>
    </row>
    <row r="1017" spans="1:28" x14ac:dyDescent="0.3">
      <c r="A1017" s="15" t="s">
        <v>134</v>
      </c>
      <c r="B1017" s="265" t="s">
        <v>67</v>
      </c>
      <c r="C1017" s="47">
        <v>6.8171282140776404E-2</v>
      </c>
      <c r="D1017" s="47">
        <v>7.0695206626355506E-2</v>
      </c>
      <c r="E1017" s="47">
        <v>3.4625951918833497E-2</v>
      </c>
      <c r="F1017" s="47">
        <v>9.3187567075001101E-2</v>
      </c>
      <c r="G1017" s="47">
        <v>3.4625951918833497E-2</v>
      </c>
      <c r="H1017" s="287">
        <f t="shared" si="165"/>
        <v>3.4625951918833497E-2</v>
      </c>
      <c r="I1017" s="4" t="b">
        <f t="shared" si="166"/>
        <v>0</v>
      </c>
      <c r="J1017" s="4" t="b">
        <f t="shared" si="167"/>
        <v>0</v>
      </c>
      <c r="K1017" s="26">
        <f t="shared" si="168"/>
        <v>0</v>
      </c>
      <c r="L1017" s="4">
        <f t="shared" si="169"/>
        <v>0</v>
      </c>
      <c r="M1017" s="26" t="str">
        <f t="shared" si="170"/>
        <v/>
      </c>
      <c r="N1017" s="288">
        <v>0</v>
      </c>
      <c r="O1017" s="4">
        <v>0</v>
      </c>
      <c r="P1017" s="75">
        <f t="shared" si="171"/>
        <v>0</v>
      </c>
      <c r="Q1017" s="75">
        <f t="shared" si="172"/>
        <v>0</v>
      </c>
      <c r="R1017" s="75">
        <f t="shared" si="173"/>
        <v>0</v>
      </c>
      <c r="S1017" s="4">
        <v>0</v>
      </c>
      <c r="T1017" s="4">
        <v>0</v>
      </c>
      <c r="U1017" s="4">
        <f t="shared" si="174"/>
        <v>0</v>
      </c>
      <c r="V1017" s="4">
        <v>0</v>
      </c>
      <c r="W1017" s="49">
        <v>0</v>
      </c>
      <c r="X1017" s="4">
        <v>1</v>
      </c>
      <c r="Y1017" s="118" t="s">
        <v>29</v>
      </c>
      <c r="Z1017" s="118" t="s">
        <v>30</v>
      </c>
      <c r="AA1017" s="289">
        <v>0.15248200000000001</v>
      </c>
      <c r="AB1017" s="81" t="str">
        <f t="shared" si="175"/>
        <v>MaeB-ru5p</v>
      </c>
    </row>
    <row r="1018" spans="1:28" x14ac:dyDescent="0.3">
      <c r="A1018" s="15" t="s">
        <v>3</v>
      </c>
      <c r="B1018" s="265" t="s">
        <v>133</v>
      </c>
      <c r="C1018" s="47">
        <v>5.2466387578209102E-2</v>
      </c>
      <c r="D1018" s="47">
        <v>5.1146148933830099E-2</v>
      </c>
      <c r="E1018" s="47">
        <v>3.5010633960370401E-2</v>
      </c>
      <c r="F1018" s="47">
        <v>6.6412245027308303E-2</v>
      </c>
      <c r="G1018" s="47">
        <v>3.5010633960370401E-2</v>
      </c>
      <c r="H1018" s="287">
        <f t="shared" si="165"/>
        <v>3.5010633960370401E-2</v>
      </c>
      <c r="I1018" s="4" t="b">
        <f t="shared" si="166"/>
        <v>0</v>
      </c>
      <c r="J1018" s="4" t="b">
        <f t="shared" si="167"/>
        <v>0</v>
      </c>
      <c r="K1018" s="26">
        <f t="shared" si="168"/>
        <v>0</v>
      </c>
      <c r="L1018" s="4">
        <f t="shared" si="169"/>
        <v>0</v>
      </c>
      <c r="M1018" s="26" t="str">
        <f t="shared" si="170"/>
        <v/>
      </c>
      <c r="N1018" s="288">
        <v>0</v>
      </c>
      <c r="O1018" s="4">
        <v>0</v>
      </c>
      <c r="P1018" s="75">
        <f t="shared" si="171"/>
        <v>0</v>
      </c>
      <c r="Q1018" s="75">
        <f t="shared" si="172"/>
        <v>0</v>
      </c>
      <c r="R1018" s="75">
        <f t="shared" si="173"/>
        <v>0</v>
      </c>
      <c r="S1018" s="4">
        <v>0</v>
      </c>
      <c r="T1018" s="4">
        <v>0</v>
      </c>
      <c r="U1018" s="4">
        <f t="shared" si="174"/>
        <v>0</v>
      </c>
      <c r="V1018" s="4">
        <v>0</v>
      </c>
      <c r="W1018" s="49">
        <v>0</v>
      </c>
      <c r="X1018" s="4">
        <v>1</v>
      </c>
      <c r="Y1018" s="118" t="s">
        <v>21</v>
      </c>
      <c r="Z1018" s="118" t="s">
        <v>31</v>
      </c>
      <c r="AA1018" s="289">
        <v>0.32596700000000001</v>
      </c>
      <c r="AB1018" s="81" t="str">
        <f t="shared" si="175"/>
        <v>Edd-akg</v>
      </c>
    </row>
    <row r="1019" spans="1:28" x14ac:dyDescent="0.3">
      <c r="A1019" s="15" t="s">
        <v>14</v>
      </c>
      <c r="B1019" s="265" t="s">
        <v>233</v>
      </c>
      <c r="C1019" s="47">
        <v>0.15780634295489701</v>
      </c>
      <c r="D1019" s="47">
        <v>0.16737274788696199</v>
      </c>
      <c r="E1019" s="47">
        <v>3.5810143038213497E-2</v>
      </c>
      <c r="F1019" s="47">
        <v>0.21232408691033899</v>
      </c>
      <c r="G1019" s="47">
        <v>3.5810143038213497E-2</v>
      </c>
      <c r="H1019" s="287">
        <f t="shared" si="165"/>
        <v>3.5810143038213497E-2</v>
      </c>
      <c r="I1019" s="4" t="b">
        <f t="shared" si="166"/>
        <v>0</v>
      </c>
      <c r="J1019" s="4" t="b">
        <f t="shared" si="167"/>
        <v>0</v>
      </c>
      <c r="K1019" s="26">
        <f t="shared" si="168"/>
        <v>0</v>
      </c>
      <c r="L1019" s="4">
        <f t="shared" si="169"/>
        <v>0</v>
      </c>
      <c r="M1019" s="26" t="str">
        <f t="shared" si="170"/>
        <v/>
      </c>
      <c r="N1019" s="288">
        <v>0</v>
      </c>
      <c r="O1019" s="4">
        <v>0</v>
      </c>
      <c r="P1019" s="75">
        <f t="shared" si="171"/>
        <v>0</v>
      </c>
      <c r="Q1019" s="75">
        <f t="shared" si="172"/>
        <v>0</v>
      </c>
      <c r="R1019" s="75">
        <f t="shared" si="173"/>
        <v>0</v>
      </c>
      <c r="S1019" s="4">
        <v>0</v>
      </c>
      <c r="T1019" s="4">
        <v>0</v>
      </c>
      <c r="U1019" s="4">
        <f t="shared" si="174"/>
        <v>0</v>
      </c>
      <c r="V1019" s="4">
        <v>0</v>
      </c>
      <c r="W1019" s="49">
        <v>0</v>
      </c>
      <c r="X1019" s="4">
        <v>3</v>
      </c>
      <c r="Y1019" s="118" t="s">
        <v>27</v>
      </c>
      <c r="Z1019" s="118" t="s">
        <v>30</v>
      </c>
      <c r="AA1019" s="289">
        <v>0</v>
      </c>
      <c r="AB1019" s="81" t="str">
        <f t="shared" si="175"/>
        <v>PfkA-gly</v>
      </c>
    </row>
    <row r="1020" spans="1:28" x14ac:dyDescent="0.3">
      <c r="A1020" s="15" t="s">
        <v>3</v>
      </c>
      <c r="B1020" s="265" t="s">
        <v>165</v>
      </c>
      <c r="C1020" s="47">
        <v>5.9010556120017002E-2</v>
      </c>
      <c r="D1020" s="47">
        <v>6.2265240897403699E-2</v>
      </c>
      <c r="E1020" s="47">
        <v>3.7125678618895402E-2</v>
      </c>
      <c r="F1020" s="47">
        <v>8.0152962213442702E-2</v>
      </c>
      <c r="G1020" s="47">
        <v>3.7125678618895402E-2</v>
      </c>
      <c r="H1020" s="287">
        <f t="shared" si="165"/>
        <v>3.7125678618895402E-2</v>
      </c>
      <c r="I1020" s="4" t="b">
        <f t="shared" si="166"/>
        <v>0</v>
      </c>
      <c r="J1020" s="4" t="b">
        <f t="shared" si="167"/>
        <v>0</v>
      </c>
      <c r="K1020" s="26">
        <f t="shared" si="168"/>
        <v>0</v>
      </c>
      <c r="L1020" s="4">
        <f t="shared" si="169"/>
        <v>0</v>
      </c>
      <c r="M1020" s="26" t="str">
        <f t="shared" si="170"/>
        <v/>
      </c>
      <c r="N1020" s="288">
        <v>0</v>
      </c>
      <c r="O1020" s="4">
        <v>0</v>
      </c>
      <c r="P1020" s="75">
        <f t="shared" si="171"/>
        <v>0</v>
      </c>
      <c r="Q1020" s="75">
        <f t="shared" si="172"/>
        <v>0</v>
      </c>
      <c r="R1020" s="75">
        <f t="shared" si="173"/>
        <v>0</v>
      </c>
      <c r="S1020" s="4">
        <v>0</v>
      </c>
      <c r="T1020" s="4">
        <v>0</v>
      </c>
      <c r="U1020" s="4">
        <f t="shared" si="174"/>
        <v>0</v>
      </c>
      <c r="V1020" s="4">
        <v>0</v>
      </c>
      <c r="W1020" s="49">
        <v>0</v>
      </c>
      <c r="X1020" s="4">
        <v>1</v>
      </c>
      <c r="Y1020" s="118" t="s">
        <v>21</v>
      </c>
      <c r="Z1020" s="118" t="s">
        <v>31</v>
      </c>
      <c r="AA1020" s="289">
        <v>0.31221700000000002</v>
      </c>
      <c r="AB1020" s="81" t="str">
        <f t="shared" si="175"/>
        <v>Edd-bpg</v>
      </c>
    </row>
    <row r="1021" spans="1:28" x14ac:dyDescent="0.3">
      <c r="A1021" s="15" t="s">
        <v>13</v>
      </c>
      <c r="B1021" s="265" t="s">
        <v>285</v>
      </c>
      <c r="C1021" s="47">
        <v>0.236562335862887</v>
      </c>
      <c r="D1021" s="47">
        <v>0.33250481733437398</v>
      </c>
      <c r="E1021" s="47">
        <v>3.9872287710693698E-2</v>
      </c>
      <c r="F1021" s="47">
        <v>0.48736719509571302</v>
      </c>
      <c r="G1021" s="47">
        <v>3.9872287710693698E-2</v>
      </c>
      <c r="H1021" s="287">
        <f t="shared" si="165"/>
        <v>3.9872287710693698E-2</v>
      </c>
      <c r="I1021" s="4" t="b">
        <f t="shared" si="166"/>
        <v>0</v>
      </c>
      <c r="J1021" s="4" t="b">
        <f t="shared" si="167"/>
        <v>0</v>
      </c>
      <c r="K1021" s="26">
        <f t="shared" si="168"/>
        <v>0</v>
      </c>
      <c r="L1021" s="4">
        <f t="shared" si="169"/>
        <v>0</v>
      </c>
      <c r="M1021" s="26" t="str">
        <f t="shared" si="170"/>
        <v/>
      </c>
      <c r="N1021" s="288">
        <v>0</v>
      </c>
      <c r="O1021" s="4">
        <v>0</v>
      </c>
      <c r="P1021" s="75">
        <f t="shared" si="171"/>
        <v>0</v>
      </c>
      <c r="Q1021" s="75">
        <f t="shared" si="172"/>
        <v>0</v>
      </c>
      <c r="R1021" s="75">
        <f t="shared" si="173"/>
        <v>0</v>
      </c>
      <c r="S1021" s="4">
        <v>0</v>
      </c>
      <c r="T1021" s="4">
        <v>0</v>
      </c>
      <c r="U1021" s="4">
        <f t="shared" si="174"/>
        <v>0</v>
      </c>
      <c r="V1021" s="4">
        <v>0</v>
      </c>
      <c r="W1021" s="49">
        <v>0</v>
      </c>
      <c r="X1021" s="4">
        <v>2</v>
      </c>
      <c r="Y1021" s="118" t="s">
        <v>26</v>
      </c>
      <c r="Z1021" s="118" t="s">
        <v>31</v>
      </c>
      <c r="AA1021" s="289">
        <v>0.35135100000000002</v>
      </c>
      <c r="AB1021" s="81" t="str">
        <f t="shared" si="175"/>
        <v>AceA-asn</v>
      </c>
    </row>
    <row r="1022" spans="1:28" x14ac:dyDescent="0.3">
      <c r="A1022" s="15" t="s">
        <v>3</v>
      </c>
      <c r="B1022" s="265" t="s">
        <v>123</v>
      </c>
      <c r="C1022" s="47">
        <v>4.5643037467841298E-2</v>
      </c>
      <c r="D1022" s="47">
        <v>4.5554300689476003E-2</v>
      </c>
      <c r="E1022" s="47">
        <v>4.1346144937090802E-2</v>
      </c>
      <c r="F1022" s="47">
        <v>4.9750217483955098E-2</v>
      </c>
      <c r="G1022" s="47">
        <v>4.1346144937090802E-2</v>
      </c>
      <c r="H1022" s="287">
        <f t="shared" si="165"/>
        <v>4.1346144937090802E-2</v>
      </c>
      <c r="I1022" s="4" t="b">
        <f t="shared" si="166"/>
        <v>0</v>
      </c>
      <c r="J1022" s="4" t="b">
        <f t="shared" si="167"/>
        <v>0</v>
      </c>
      <c r="K1022" s="26">
        <f t="shared" si="168"/>
        <v>0</v>
      </c>
      <c r="L1022" s="4">
        <f t="shared" si="169"/>
        <v>0</v>
      </c>
      <c r="M1022" s="26" t="str">
        <f t="shared" si="170"/>
        <v/>
      </c>
      <c r="N1022" s="288">
        <v>0</v>
      </c>
      <c r="O1022" s="4">
        <v>0</v>
      </c>
      <c r="P1022" s="75">
        <f t="shared" si="171"/>
        <v>0</v>
      </c>
      <c r="Q1022" s="75">
        <f t="shared" si="172"/>
        <v>0</v>
      </c>
      <c r="R1022" s="75">
        <f t="shared" si="173"/>
        <v>0</v>
      </c>
      <c r="S1022" s="4">
        <v>0</v>
      </c>
      <c r="T1022" s="4">
        <v>0</v>
      </c>
      <c r="U1022" s="4">
        <f t="shared" si="174"/>
        <v>0</v>
      </c>
      <c r="V1022" s="4">
        <v>-1</v>
      </c>
      <c r="W1022" s="49">
        <v>0</v>
      </c>
      <c r="X1022" s="4">
        <v>1</v>
      </c>
      <c r="Y1022" s="118" t="s">
        <v>21</v>
      </c>
      <c r="Z1022" s="118" t="s">
        <v>31</v>
      </c>
      <c r="AA1022" s="289">
        <v>0.19791700000000001</v>
      </c>
      <c r="AB1022" s="81" t="str">
        <f t="shared" si="175"/>
        <v>Edd-succ</v>
      </c>
    </row>
    <row r="1023" spans="1:28" x14ac:dyDescent="0.3">
      <c r="A1023" s="15" t="s">
        <v>130</v>
      </c>
      <c r="B1023" s="265" t="s">
        <v>105</v>
      </c>
      <c r="C1023" s="47">
        <v>8.1231175242484702E-2</v>
      </c>
      <c r="D1023" s="47">
        <v>6.6859488882571497E-2</v>
      </c>
      <c r="E1023" s="47">
        <v>4.3086427122336103E-2</v>
      </c>
      <c r="F1023" s="47">
        <v>0.118958451351415</v>
      </c>
      <c r="G1023" s="47">
        <v>4.3086427122336103E-2</v>
      </c>
      <c r="H1023" s="287">
        <f t="shared" si="165"/>
        <v>4.3086427122336103E-2</v>
      </c>
      <c r="I1023" s="4" t="b">
        <f t="shared" si="166"/>
        <v>0</v>
      </c>
      <c r="J1023" s="4" t="b">
        <f t="shared" si="167"/>
        <v>0</v>
      </c>
      <c r="K1023" s="26">
        <f t="shared" si="168"/>
        <v>0</v>
      </c>
      <c r="L1023" s="4">
        <f t="shared" si="169"/>
        <v>0</v>
      </c>
      <c r="M1023" s="26" t="str">
        <f t="shared" si="170"/>
        <v/>
      </c>
      <c r="N1023" s="288">
        <v>0</v>
      </c>
      <c r="O1023" s="4">
        <v>0</v>
      </c>
      <c r="P1023" s="75">
        <f t="shared" si="171"/>
        <v>0</v>
      </c>
      <c r="Q1023" s="75">
        <f t="shared" si="172"/>
        <v>0</v>
      </c>
      <c r="R1023" s="75">
        <f t="shared" si="173"/>
        <v>0</v>
      </c>
      <c r="S1023" s="4">
        <v>0</v>
      </c>
      <c r="T1023" s="4">
        <v>0</v>
      </c>
      <c r="U1023" s="4">
        <f t="shared" si="174"/>
        <v>0</v>
      </c>
      <c r="V1023" s="4">
        <v>0</v>
      </c>
      <c r="W1023" s="49">
        <v>0</v>
      </c>
      <c r="X1023" s="4">
        <v>1</v>
      </c>
      <c r="Y1023" s="118" t="s">
        <v>22</v>
      </c>
      <c r="Z1023" s="118" t="s">
        <v>30</v>
      </c>
      <c r="AA1023" s="289">
        <v>0.222222</v>
      </c>
      <c r="AB1023" s="81" t="str">
        <f t="shared" si="175"/>
        <v>Icd-2pg</v>
      </c>
    </row>
    <row r="1024" spans="1:28" x14ac:dyDescent="0.3">
      <c r="A1024" s="15" t="s">
        <v>134</v>
      </c>
      <c r="B1024" s="265" t="s">
        <v>285</v>
      </c>
      <c r="C1024" s="47">
        <v>0.28626996295957502</v>
      </c>
      <c r="D1024" s="47">
        <v>0.258182708369044</v>
      </c>
      <c r="E1024" s="47">
        <v>4.3748730813177497E-2</v>
      </c>
      <c r="F1024" s="47">
        <v>0.53653795942897997</v>
      </c>
      <c r="G1024" s="47">
        <v>4.3748730813177497E-2</v>
      </c>
      <c r="H1024" s="287">
        <f t="shared" si="165"/>
        <v>4.3748730813177497E-2</v>
      </c>
      <c r="I1024" s="4" t="b">
        <f t="shared" si="166"/>
        <v>0</v>
      </c>
      <c r="J1024" s="4" t="b">
        <f t="shared" si="167"/>
        <v>0</v>
      </c>
      <c r="K1024" s="26">
        <f t="shared" si="168"/>
        <v>0</v>
      </c>
      <c r="L1024" s="4">
        <f t="shared" si="169"/>
        <v>0</v>
      </c>
      <c r="M1024" s="26" t="str">
        <f t="shared" si="170"/>
        <v/>
      </c>
      <c r="N1024" s="288">
        <v>0</v>
      </c>
      <c r="O1024" s="4">
        <v>0</v>
      </c>
      <c r="P1024" s="75">
        <f t="shared" si="171"/>
        <v>0</v>
      </c>
      <c r="Q1024" s="75">
        <f t="shared" si="172"/>
        <v>0</v>
      </c>
      <c r="R1024" s="75">
        <f t="shared" si="173"/>
        <v>0</v>
      </c>
      <c r="S1024" s="4">
        <v>0</v>
      </c>
      <c r="T1024" s="4">
        <v>0</v>
      </c>
      <c r="U1024" s="4">
        <f t="shared" si="174"/>
        <v>0</v>
      </c>
      <c r="V1024" s="4">
        <v>0</v>
      </c>
      <c r="W1024" s="49">
        <v>0</v>
      </c>
      <c r="X1024" s="4">
        <v>1</v>
      </c>
      <c r="Y1024" s="118" t="s">
        <v>29</v>
      </c>
      <c r="Z1024" s="118" t="s">
        <v>30</v>
      </c>
      <c r="AA1024" s="289">
        <v>0.33333299999999999</v>
      </c>
      <c r="AB1024" s="81" t="str">
        <f t="shared" si="175"/>
        <v>MaeB-asn</v>
      </c>
    </row>
    <row r="1025" spans="1:28" x14ac:dyDescent="0.3">
      <c r="A1025" s="15" t="s">
        <v>3</v>
      </c>
      <c r="B1025" s="265" t="s">
        <v>77</v>
      </c>
      <c r="C1025" s="47">
        <v>5.0739432348094901E-2</v>
      </c>
      <c r="D1025" s="47">
        <v>4.9750217483955098E-2</v>
      </c>
      <c r="E1025" s="47">
        <v>4.4152945512863903E-2</v>
      </c>
      <c r="F1025" s="47">
        <v>5.6716406976776101E-2</v>
      </c>
      <c r="G1025" s="47">
        <v>4.4152945512863903E-2</v>
      </c>
      <c r="H1025" s="287">
        <f t="shared" si="165"/>
        <v>4.4152945512863903E-2</v>
      </c>
      <c r="I1025" s="4" t="b">
        <f t="shared" si="166"/>
        <v>0</v>
      </c>
      <c r="J1025" s="4" t="b">
        <f t="shared" si="167"/>
        <v>0</v>
      </c>
      <c r="K1025" s="26">
        <f t="shared" si="168"/>
        <v>0</v>
      </c>
      <c r="L1025" s="4">
        <f t="shared" si="169"/>
        <v>0</v>
      </c>
      <c r="M1025" s="26" t="str">
        <f t="shared" si="170"/>
        <v/>
      </c>
      <c r="N1025" s="288">
        <v>0</v>
      </c>
      <c r="O1025" s="4">
        <v>0</v>
      </c>
      <c r="P1025" s="75">
        <f t="shared" si="171"/>
        <v>0</v>
      </c>
      <c r="Q1025" s="75">
        <f t="shared" si="172"/>
        <v>0</v>
      </c>
      <c r="R1025" s="75">
        <f t="shared" si="173"/>
        <v>0</v>
      </c>
      <c r="S1025" s="4">
        <v>0</v>
      </c>
      <c r="T1025" s="4">
        <v>0</v>
      </c>
      <c r="U1025" s="4">
        <f t="shared" si="174"/>
        <v>0</v>
      </c>
      <c r="V1025" s="4">
        <v>0</v>
      </c>
      <c r="W1025" s="49">
        <v>0</v>
      </c>
      <c r="X1025" s="4">
        <v>1</v>
      </c>
      <c r="Y1025" s="118" t="s">
        <v>21</v>
      </c>
      <c r="Z1025" s="118" t="s">
        <v>31</v>
      </c>
      <c r="AA1025" s="289">
        <v>0.214421</v>
      </c>
      <c r="AB1025" s="81" t="str">
        <f t="shared" si="175"/>
        <v>Edd-nad+</v>
      </c>
    </row>
    <row r="1026" spans="1:28" x14ac:dyDescent="0.3">
      <c r="A1026" s="15" t="s">
        <v>10</v>
      </c>
      <c r="B1026" s="265" t="s">
        <v>291</v>
      </c>
      <c r="C1026" s="47">
        <v>0.27134227155454599</v>
      </c>
      <c r="D1026" s="47">
        <v>0.27489436529643002</v>
      </c>
      <c r="E1026" s="47">
        <v>4.5103587931879699E-2</v>
      </c>
      <c r="F1026" s="47">
        <v>0.51069759043797602</v>
      </c>
      <c r="G1026" s="47">
        <v>4.5103587931879699E-2</v>
      </c>
      <c r="H1026" s="287">
        <f t="shared" ref="H1026:H1089" si="176">ABS(G1026)</f>
        <v>4.5103587931879699E-2</v>
      </c>
      <c r="I1026" s="4" t="b">
        <f t="shared" ref="I1026:I1089" si="177">H1026&gt;1.131</f>
        <v>0</v>
      </c>
      <c r="J1026" s="4" t="b">
        <f t="shared" ref="J1026:J1089" si="178">H1026&gt;(1.131/2)</f>
        <v>0</v>
      </c>
      <c r="K1026" s="26">
        <f t="shared" ref="K1026:K1089" si="179">IF(AND(C1026&lt;0,I1026=TRUE),"inhibitor",IF(AND(C1026&gt;0,I1026=TRUE),"activator",))</f>
        <v>0</v>
      </c>
      <c r="L1026" s="4">
        <f t="shared" ref="L1026:L1089" si="180">IF(AND(OR(K1026="inhibitor",K1026="activator"),H1026&gt;2),"strong",)</f>
        <v>0</v>
      </c>
      <c r="M1026" s="26" t="str">
        <f t="shared" ref="M1026:M1089" si="181">IF(AND(OR(K1026="inhibitor",K1026="activator"),AND(S1026=0,T1026=0,V1026=0)),"novel",IF(OR(K1026="inhibitor",K1026="activator"),"known",""))</f>
        <v/>
      </c>
      <c r="N1026" s="288">
        <v>0</v>
      </c>
      <c r="O1026" s="4">
        <v>0</v>
      </c>
      <c r="P1026" s="75">
        <f t="shared" ref="P1026:P1089" si="182">IF(OR(S1026&lt;&gt;0,T1026&lt;&gt;0,U1026&lt;&gt;0),1,0)</f>
        <v>0</v>
      </c>
      <c r="Q1026" s="75">
        <f t="shared" ref="Q1026:Q1089" si="183">IF(AND(S1026&lt;&gt;0,T1026=0),1,0)</f>
        <v>0</v>
      </c>
      <c r="R1026" s="75">
        <f t="shared" ref="R1026:R1089" si="184">IF(AND(S1026=0,T1026&lt;&gt;0),1,0)</f>
        <v>0</v>
      </c>
      <c r="S1026" s="4">
        <v>0</v>
      </c>
      <c r="T1026" s="4">
        <v>0</v>
      </c>
      <c r="U1026" s="4">
        <f t="shared" ref="U1026:U1089" si="185">IF(AND(S1026&lt;&gt;0,T1026&lt;&gt;0),1,0)</f>
        <v>0</v>
      </c>
      <c r="V1026" s="4">
        <v>0</v>
      </c>
      <c r="W1026" s="49">
        <v>0</v>
      </c>
      <c r="X1026" s="4">
        <v>1</v>
      </c>
      <c r="Y1026" s="118" t="s">
        <v>22</v>
      </c>
      <c r="Z1026" s="118" t="s">
        <v>31</v>
      </c>
      <c r="AA1026" s="289">
        <v>0.18181800000000001</v>
      </c>
      <c r="AB1026" s="81" t="str">
        <f t="shared" si="175"/>
        <v>Eda-leu</v>
      </c>
    </row>
    <row r="1027" spans="1:28" x14ac:dyDescent="0.3">
      <c r="A1027" s="15" t="s">
        <v>6</v>
      </c>
      <c r="B1027" s="265" t="s">
        <v>239</v>
      </c>
      <c r="C1027" s="47">
        <v>6.4134468649381701E-2</v>
      </c>
      <c r="D1027" s="47">
        <v>7.6583225707375704E-2</v>
      </c>
      <c r="E1027" s="47">
        <v>4.53425454554712E-2</v>
      </c>
      <c r="F1027" s="47">
        <v>9.7189089387872907E-2</v>
      </c>
      <c r="G1027" s="47">
        <v>4.53425454554712E-2</v>
      </c>
      <c r="H1027" s="287">
        <f t="shared" si="176"/>
        <v>4.53425454554712E-2</v>
      </c>
      <c r="I1027" s="4" t="b">
        <f t="shared" si="177"/>
        <v>0</v>
      </c>
      <c r="J1027" s="4" t="b">
        <f t="shared" si="178"/>
        <v>0</v>
      </c>
      <c r="K1027" s="26">
        <f t="shared" si="179"/>
        <v>0</v>
      </c>
      <c r="L1027" s="4">
        <f t="shared" si="180"/>
        <v>0</v>
      </c>
      <c r="M1027" s="26" t="str">
        <f t="shared" si="181"/>
        <v/>
      </c>
      <c r="N1027" s="288">
        <v>0</v>
      </c>
      <c r="O1027" s="4">
        <v>0</v>
      </c>
      <c r="P1027" s="75">
        <f t="shared" si="182"/>
        <v>0</v>
      </c>
      <c r="Q1027" s="75">
        <f t="shared" si="183"/>
        <v>0</v>
      </c>
      <c r="R1027" s="75">
        <f t="shared" si="184"/>
        <v>0</v>
      </c>
      <c r="S1027" s="4">
        <v>0</v>
      </c>
      <c r="T1027" s="4">
        <v>0</v>
      </c>
      <c r="U1027" s="4">
        <f t="shared" si="185"/>
        <v>0</v>
      </c>
      <c r="V1027" s="4">
        <v>0</v>
      </c>
      <c r="W1027" s="49">
        <v>0</v>
      </c>
      <c r="X1027" s="4">
        <v>3</v>
      </c>
      <c r="Y1027" s="118" t="s">
        <v>23</v>
      </c>
      <c r="Z1027" s="118" t="s">
        <v>30</v>
      </c>
      <c r="AA1027" s="289">
        <v>0.538462</v>
      </c>
      <c r="AB1027" s="81" t="str">
        <f t="shared" ref="AB1027:AB1090" si="186">A1027&amp;"-"&amp;B1027</f>
        <v>GltA-asp</v>
      </c>
    </row>
    <row r="1028" spans="1:28" x14ac:dyDescent="0.3">
      <c r="A1028" s="15" t="s">
        <v>10</v>
      </c>
      <c r="B1028" s="265" t="s">
        <v>250</v>
      </c>
      <c r="C1028" s="47">
        <v>8.4475062560591396E-2</v>
      </c>
      <c r="D1028" s="47">
        <v>8.2926432403394396E-2</v>
      </c>
      <c r="E1028" s="47">
        <v>4.6339301104548501E-2</v>
      </c>
      <c r="F1028" s="47">
        <v>0.12505662400066</v>
      </c>
      <c r="G1028" s="47">
        <v>4.6339301104548501E-2</v>
      </c>
      <c r="H1028" s="287">
        <f t="shared" si="176"/>
        <v>4.6339301104548501E-2</v>
      </c>
      <c r="I1028" s="4" t="b">
        <f t="shared" si="177"/>
        <v>0</v>
      </c>
      <c r="J1028" s="4" t="b">
        <f t="shared" si="178"/>
        <v>0</v>
      </c>
      <c r="K1028" s="26">
        <f t="shared" si="179"/>
        <v>0</v>
      </c>
      <c r="L1028" s="4">
        <f t="shared" si="180"/>
        <v>0</v>
      </c>
      <c r="M1028" s="26" t="str">
        <f t="shared" si="181"/>
        <v/>
      </c>
      <c r="N1028" s="288">
        <v>0</v>
      </c>
      <c r="O1028" s="4">
        <v>0</v>
      </c>
      <c r="P1028" s="75">
        <f t="shared" si="182"/>
        <v>0</v>
      </c>
      <c r="Q1028" s="75">
        <f t="shared" si="183"/>
        <v>0</v>
      </c>
      <c r="R1028" s="75">
        <f t="shared" si="184"/>
        <v>0</v>
      </c>
      <c r="S1028" s="4">
        <v>0</v>
      </c>
      <c r="T1028" s="4">
        <v>0</v>
      </c>
      <c r="U1028" s="4">
        <f t="shared" si="185"/>
        <v>0</v>
      </c>
      <c r="V1028" s="4">
        <v>0</v>
      </c>
      <c r="W1028" s="49">
        <v>0</v>
      </c>
      <c r="X1028" s="4">
        <v>1</v>
      </c>
      <c r="Y1028" s="118" t="s">
        <v>22</v>
      </c>
      <c r="Z1028" s="118" t="s">
        <v>31</v>
      </c>
      <c r="AA1028" s="289">
        <v>0.15506300000000001</v>
      </c>
      <c r="AB1028" s="81" t="str">
        <f t="shared" si="186"/>
        <v>Eda-fad</v>
      </c>
    </row>
    <row r="1029" spans="1:28" x14ac:dyDescent="0.3">
      <c r="A1029" s="15" t="s">
        <v>15</v>
      </c>
      <c r="B1029" s="265" t="s">
        <v>210</v>
      </c>
      <c r="C1029" s="47">
        <v>6.5027656927622496E-2</v>
      </c>
      <c r="D1029" s="47">
        <v>8.5425111714058297E-2</v>
      </c>
      <c r="E1029" s="47">
        <v>4.6598886389397499E-2</v>
      </c>
      <c r="F1029" s="47">
        <v>0.111995035561529</v>
      </c>
      <c r="G1029" s="47">
        <v>4.6598886389397499E-2</v>
      </c>
      <c r="H1029" s="287">
        <f t="shared" si="176"/>
        <v>4.6598886389397499E-2</v>
      </c>
      <c r="I1029" s="4" t="b">
        <f t="shared" si="177"/>
        <v>0</v>
      </c>
      <c r="J1029" s="4" t="b">
        <f t="shared" si="178"/>
        <v>0</v>
      </c>
      <c r="K1029" s="26">
        <f t="shared" si="179"/>
        <v>0</v>
      </c>
      <c r="L1029" s="4">
        <f t="shared" si="180"/>
        <v>0</v>
      </c>
      <c r="M1029" s="26" t="str">
        <f t="shared" si="181"/>
        <v/>
      </c>
      <c r="N1029" s="288">
        <v>0</v>
      </c>
      <c r="O1029" s="4">
        <v>0</v>
      </c>
      <c r="P1029" s="75">
        <f t="shared" si="182"/>
        <v>0</v>
      </c>
      <c r="Q1029" s="75">
        <f t="shared" si="183"/>
        <v>0</v>
      </c>
      <c r="R1029" s="75">
        <f t="shared" si="184"/>
        <v>0</v>
      </c>
      <c r="S1029" s="4">
        <v>0</v>
      </c>
      <c r="T1029" s="4">
        <v>0</v>
      </c>
      <c r="U1029" s="4">
        <f t="shared" si="185"/>
        <v>0</v>
      </c>
      <c r="V1029" s="4">
        <v>0</v>
      </c>
      <c r="W1029" s="49">
        <v>0</v>
      </c>
      <c r="X1029" s="4">
        <v>2</v>
      </c>
      <c r="Y1029" s="118" t="s">
        <v>28</v>
      </c>
      <c r="Z1029" s="118" t="s">
        <v>30</v>
      </c>
      <c r="AA1029" s="289">
        <v>0.65662699999999996</v>
      </c>
      <c r="AB1029" s="81" t="str">
        <f t="shared" si="186"/>
        <v>PckA-udp</v>
      </c>
    </row>
    <row r="1030" spans="1:28" x14ac:dyDescent="0.3">
      <c r="A1030" s="15" t="s">
        <v>58</v>
      </c>
      <c r="B1030" s="265" t="s">
        <v>78</v>
      </c>
      <c r="C1030" s="47">
        <v>8.4595278201410204E-2</v>
      </c>
      <c r="D1030" s="47">
        <v>8.5170942641264499E-2</v>
      </c>
      <c r="E1030" s="47">
        <v>4.6956965539106797E-2</v>
      </c>
      <c r="F1030" s="47">
        <v>0.11023770329131399</v>
      </c>
      <c r="G1030" s="47">
        <v>4.6956965539106797E-2</v>
      </c>
      <c r="H1030" s="287">
        <f t="shared" si="176"/>
        <v>4.6956965539106797E-2</v>
      </c>
      <c r="I1030" s="4" t="b">
        <f t="shared" si="177"/>
        <v>0</v>
      </c>
      <c r="J1030" s="4" t="b">
        <f t="shared" si="178"/>
        <v>0</v>
      </c>
      <c r="K1030" s="26">
        <f t="shared" si="179"/>
        <v>0</v>
      </c>
      <c r="L1030" s="4">
        <f t="shared" si="180"/>
        <v>0</v>
      </c>
      <c r="M1030" s="26" t="str">
        <f t="shared" si="181"/>
        <v/>
      </c>
      <c r="N1030" s="288">
        <v>0</v>
      </c>
      <c r="O1030" s="4">
        <v>0</v>
      </c>
      <c r="P1030" s="75">
        <f t="shared" si="182"/>
        <v>0</v>
      </c>
      <c r="Q1030" s="75">
        <f t="shared" si="183"/>
        <v>0</v>
      </c>
      <c r="R1030" s="75">
        <f t="shared" si="184"/>
        <v>0</v>
      </c>
      <c r="S1030" s="4">
        <v>0</v>
      </c>
      <c r="T1030" s="4">
        <v>0</v>
      </c>
      <c r="U1030" s="4">
        <f t="shared" si="185"/>
        <v>0</v>
      </c>
      <c r="V1030" s="4">
        <v>0</v>
      </c>
      <c r="W1030" s="49">
        <v>0</v>
      </c>
      <c r="X1030" s="4">
        <v>3</v>
      </c>
      <c r="Y1030" s="118" t="s">
        <v>19</v>
      </c>
      <c r="Z1030" s="118" t="s">
        <v>30</v>
      </c>
      <c r="AA1030" s="289">
        <v>0.11801200000000001</v>
      </c>
      <c r="AB1030" s="81" t="str">
        <f t="shared" si="186"/>
        <v>Gnd-pyr</v>
      </c>
    </row>
    <row r="1031" spans="1:28" x14ac:dyDescent="0.3">
      <c r="A1031" s="15" t="s">
        <v>5</v>
      </c>
      <c r="B1031" s="265" t="s">
        <v>65</v>
      </c>
      <c r="C1031" s="47">
        <v>8.893926484544E-2</v>
      </c>
      <c r="D1031" s="47">
        <v>8.8463169203628803E-2</v>
      </c>
      <c r="E1031" s="47">
        <v>4.8142493624737201E-2</v>
      </c>
      <c r="F1031" s="47">
        <v>0.110883635780303</v>
      </c>
      <c r="G1031" s="47">
        <v>4.8142493624737201E-2</v>
      </c>
      <c r="H1031" s="287">
        <f t="shared" si="176"/>
        <v>4.8142493624737201E-2</v>
      </c>
      <c r="I1031" s="4" t="b">
        <f t="shared" si="177"/>
        <v>0</v>
      </c>
      <c r="J1031" s="4" t="b">
        <f t="shared" si="178"/>
        <v>0</v>
      </c>
      <c r="K1031" s="26">
        <f t="shared" si="179"/>
        <v>0</v>
      </c>
      <c r="L1031" s="4">
        <f t="shared" si="180"/>
        <v>0</v>
      </c>
      <c r="M1031" s="26" t="str">
        <f t="shared" si="181"/>
        <v/>
      </c>
      <c r="N1031" s="288">
        <v>0</v>
      </c>
      <c r="O1031" s="4">
        <v>0</v>
      </c>
      <c r="P1031" s="75">
        <f t="shared" si="182"/>
        <v>0</v>
      </c>
      <c r="Q1031" s="75">
        <f t="shared" si="183"/>
        <v>0</v>
      </c>
      <c r="R1031" s="75">
        <f t="shared" si="184"/>
        <v>0</v>
      </c>
      <c r="S1031" s="4">
        <v>0</v>
      </c>
      <c r="T1031" s="4">
        <v>0</v>
      </c>
      <c r="U1031" s="4">
        <f t="shared" si="185"/>
        <v>0</v>
      </c>
      <c r="V1031" s="4">
        <v>0</v>
      </c>
      <c r="W1031" s="49">
        <v>0</v>
      </c>
      <c r="X1031" s="4">
        <v>3</v>
      </c>
      <c r="Y1031" s="118" t="s">
        <v>23</v>
      </c>
      <c r="Z1031" s="118" t="s">
        <v>30</v>
      </c>
      <c r="AA1031" s="289">
        <v>0.25</v>
      </c>
      <c r="AB1031" s="81" t="str">
        <f t="shared" si="186"/>
        <v>AceB-6pgc</v>
      </c>
    </row>
    <row r="1032" spans="1:28" x14ac:dyDescent="0.3">
      <c r="A1032" s="15" t="s">
        <v>3</v>
      </c>
      <c r="B1032" s="265" t="s">
        <v>239</v>
      </c>
      <c r="C1032" s="47">
        <v>9.8226738926831897E-2</v>
      </c>
      <c r="D1032" s="47">
        <v>9.8824408142337505E-2</v>
      </c>
      <c r="E1032" s="47">
        <v>5.0429797583074698E-2</v>
      </c>
      <c r="F1032" s="47">
        <v>0.14827780623277101</v>
      </c>
      <c r="G1032" s="47">
        <v>5.0429797583074698E-2</v>
      </c>
      <c r="H1032" s="287">
        <f t="shared" si="176"/>
        <v>5.0429797583074698E-2</v>
      </c>
      <c r="I1032" s="4" t="b">
        <f t="shared" si="177"/>
        <v>0</v>
      </c>
      <c r="J1032" s="4" t="b">
        <f t="shared" si="178"/>
        <v>0</v>
      </c>
      <c r="K1032" s="26">
        <f t="shared" si="179"/>
        <v>0</v>
      </c>
      <c r="L1032" s="4">
        <f t="shared" si="180"/>
        <v>0</v>
      </c>
      <c r="M1032" s="26" t="str">
        <f t="shared" si="181"/>
        <v/>
      </c>
      <c r="N1032" s="288">
        <v>0</v>
      </c>
      <c r="O1032" s="4">
        <v>0</v>
      </c>
      <c r="P1032" s="75">
        <f t="shared" si="182"/>
        <v>0</v>
      </c>
      <c r="Q1032" s="75">
        <f t="shared" si="183"/>
        <v>0</v>
      </c>
      <c r="R1032" s="75">
        <f t="shared" si="184"/>
        <v>0</v>
      </c>
      <c r="S1032" s="4">
        <v>0</v>
      </c>
      <c r="T1032" s="4">
        <v>0</v>
      </c>
      <c r="U1032" s="4">
        <f t="shared" si="185"/>
        <v>0</v>
      </c>
      <c r="V1032" s="4">
        <v>-1</v>
      </c>
      <c r="W1032" s="49">
        <v>0</v>
      </c>
      <c r="X1032" s="4">
        <v>1</v>
      </c>
      <c r="Y1032" s="118" t="s">
        <v>21</v>
      </c>
      <c r="Z1032" s="118" t="s">
        <v>31</v>
      </c>
      <c r="AA1032" s="289">
        <v>0.19403000000000001</v>
      </c>
      <c r="AB1032" s="81" t="str">
        <f t="shared" si="186"/>
        <v>Edd-asp</v>
      </c>
    </row>
    <row r="1033" spans="1:28" x14ac:dyDescent="0.3">
      <c r="A1033" s="15" t="s">
        <v>130</v>
      </c>
      <c r="B1033" s="265" t="s">
        <v>86</v>
      </c>
      <c r="C1033" s="47">
        <v>7.4351374988269395E-2</v>
      </c>
      <c r="D1033" s="47">
        <v>7.7138275656788199E-2</v>
      </c>
      <c r="E1033" s="47">
        <v>5.2047294693957802E-2</v>
      </c>
      <c r="F1033" s="47">
        <v>9.4590444616136998E-2</v>
      </c>
      <c r="G1033" s="47">
        <v>5.2047294693957802E-2</v>
      </c>
      <c r="H1033" s="287">
        <f t="shared" si="176"/>
        <v>5.2047294693957802E-2</v>
      </c>
      <c r="I1033" s="4" t="b">
        <f t="shared" si="177"/>
        <v>0</v>
      </c>
      <c r="J1033" s="4" t="b">
        <f t="shared" si="178"/>
        <v>0</v>
      </c>
      <c r="K1033" s="26">
        <f t="shared" si="179"/>
        <v>0</v>
      </c>
      <c r="L1033" s="4">
        <f t="shared" si="180"/>
        <v>0</v>
      </c>
      <c r="M1033" s="26" t="str">
        <f t="shared" si="181"/>
        <v/>
      </c>
      <c r="N1033" s="288">
        <v>0</v>
      </c>
      <c r="O1033" s="4">
        <v>0</v>
      </c>
      <c r="P1033" s="75">
        <f t="shared" si="182"/>
        <v>0</v>
      </c>
      <c r="Q1033" s="75">
        <f t="shared" si="183"/>
        <v>0</v>
      </c>
      <c r="R1033" s="75">
        <f t="shared" si="184"/>
        <v>0</v>
      </c>
      <c r="S1033" s="4">
        <v>0</v>
      </c>
      <c r="T1033" s="4">
        <v>0</v>
      </c>
      <c r="U1033" s="4">
        <f t="shared" si="185"/>
        <v>0</v>
      </c>
      <c r="V1033" s="4">
        <v>0</v>
      </c>
      <c r="W1033" s="49">
        <v>0</v>
      </c>
      <c r="X1033" s="4">
        <v>1</v>
      </c>
      <c r="Y1033" s="118" t="s">
        <v>22</v>
      </c>
      <c r="Z1033" s="118" t="s">
        <v>30</v>
      </c>
      <c r="AA1033" s="289">
        <v>0.51245600000000002</v>
      </c>
      <c r="AB1033" s="81" t="str">
        <f t="shared" si="186"/>
        <v>Icd-atp</v>
      </c>
    </row>
    <row r="1034" spans="1:28" x14ac:dyDescent="0.3">
      <c r="A1034" s="15" t="s">
        <v>114</v>
      </c>
      <c r="B1034" s="265" t="s">
        <v>157</v>
      </c>
      <c r="C1034" s="47">
        <v>7.6378295059881293E-2</v>
      </c>
      <c r="D1034" s="47">
        <v>0.10738859350317601</v>
      </c>
      <c r="E1034" s="47">
        <v>5.2415543982481702E-2</v>
      </c>
      <c r="F1034" s="47">
        <v>0.182258722084122</v>
      </c>
      <c r="G1034" s="47">
        <v>5.2415543982481702E-2</v>
      </c>
      <c r="H1034" s="287">
        <f t="shared" si="176"/>
        <v>5.2415543982481702E-2</v>
      </c>
      <c r="I1034" s="4" t="b">
        <f t="shared" si="177"/>
        <v>0</v>
      </c>
      <c r="J1034" s="4" t="b">
        <f t="shared" si="178"/>
        <v>0</v>
      </c>
      <c r="K1034" s="26">
        <f t="shared" si="179"/>
        <v>0</v>
      </c>
      <c r="L1034" s="4">
        <f t="shared" si="180"/>
        <v>0</v>
      </c>
      <c r="M1034" s="26" t="str">
        <f t="shared" si="181"/>
        <v/>
      </c>
      <c r="N1034" s="288">
        <v>0</v>
      </c>
      <c r="O1034" s="4">
        <v>0</v>
      </c>
      <c r="P1034" s="75">
        <f t="shared" si="182"/>
        <v>0</v>
      </c>
      <c r="Q1034" s="75">
        <f t="shared" si="183"/>
        <v>0</v>
      </c>
      <c r="R1034" s="75">
        <f t="shared" si="184"/>
        <v>0</v>
      </c>
      <c r="S1034" s="4">
        <v>0</v>
      </c>
      <c r="T1034" s="4">
        <v>0</v>
      </c>
      <c r="U1034" s="4">
        <f t="shared" si="185"/>
        <v>0</v>
      </c>
      <c r="V1034" s="4">
        <v>0</v>
      </c>
      <c r="W1034" s="49">
        <v>0</v>
      </c>
      <c r="X1034" s="4">
        <v>2</v>
      </c>
      <c r="Y1034" s="118" t="s">
        <v>25</v>
      </c>
      <c r="Z1034" s="118" t="s">
        <v>30</v>
      </c>
      <c r="AA1034" s="289">
        <v>0.35951699999999998</v>
      </c>
      <c r="AB1034" s="81" t="str">
        <f t="shared" si="186"/>
        <v>AckA-g6p</v>
      </c>
    </row>
    <row r="1035" spans="1:28" x14ac:dyDescent="0.3">
      <c r="A1035" s="15" t="s">
        <v>2</v>
      </c>
      <c r="B1035" s="265" t="s">
        <v>262</v>
      </c>
      <c r="C1035" s="47">
        <v>0.11370515883860401</v>
      </c>
      <c r="D1035" s="47">
        <v>7.3931929082732606E-2</v>
      </c>
      <c r="E1035" s="47">
        <v>5.2908678512314303E-2</v>
      </c>
      <c r="F1035" s="47">
        <v>0.19100156666361601</v>
      </c>
      <c r="G1035" s="47">
        <v>5.2908678512314303E-2</v>
      </c>
      <c r="H1035" s="287">
        <f t="shared" si="176"/>
        <v>5.2908678512314303E-2</v>
      </c>
      <c r="I1035" s="4" t="b">
        <f t="shared" si="177"/>
        <v>0</v>
      </c>
      <c r="J1035" s="4" t="b">
        <f t="shared" si="178"/>
        <v>0</v>
      </c>
      <c r="K1035" s="26">
        <f t="shared" si="179"/>
        <v>0</v>
      </c>
      <c r="L1035" s="4">
        <f t="shared" si="180"/>
        <v>0</v>
      </c>
      <c r="M1035" s="26" t="str">
        <f t="shared" si="181"/>
        <v/>
      </c>
      <c r="N1035" s="288">
        <v>0</v>
      </c>
      <c r="O1035" s="4">
        <v>0</v>
      </c>
      <c r="P1035" s="75">
        <f t="shared" si="182"/>
        <v>0</v>
      </c>
      <c r="Q1035" s="75">
        <f t="shared" si="183"/>
        <v>0</v>
      </c>
      <c r="R1035" s="75">
        <f t="shared" si="184"/>
        <v>0</v>
      </c>
      <c r="S1035" s="4">
        <v>0</v>
      </c>
      <c r="T1035" s="4">
        <v>0</v>
      </c>
      <c r="U1035" s="4">
        <f t="shared" si="185"/>
        <v>0</v>
      </c>
      <c r="V1035" s="4">
        <v>0</v>
      </c>
      <c r="W1035" s="49">
        <v>0</v>
      </c>
      <c r="X1035" s="4">
        <v>2</v>
      </c>
      <c r="Y1035" s="118" t="s">
        <v>20</v>
      </c>
      <c r="Z1035" s="118" t="s">
        <v>30</v>
      </c>
      <c r="AA1035" s="289">
        <v>0.48255799999999999</v>
      </c>
      <c r="AB1035" s="81" t="str">
        <f t="shared" si="186"/>
        <v>PykA-dtmp</v>
      </c>
    </row>
    <row r="1036" spans="1:28" x14ac:dyDescent="0.3">
      <c r="A1036" s="15" t="s">
        <v>8</v>
      </c>
      <c r="B1036" s="265" t="s">
        <v>222</v>
      </c>
      <c r="C1036" s="47">
        <v>0.19446066979291701</v>
      </c>
      <c r="D1036" s="47">
        <v>0.158669378092439</v>
      </c>
      <c r="E1036" s="47">
        <v>5.38225969184421E-2</v>
      </c>
      <c r="F1036" s="47">
        <v>0.33142034425588202</v>
      </c>
      <c r="G1036" s="47">
        <v>5.38225969184421E-2</v>
      </c>
      <c r="H1036" s="287">
        <f t="shared" si="176"/>
        <v>5.38225969184421E-2</v>
      </c>
      <c r="I1036" s="4" t="b">
        <f t="shared" si="177"/>
        <v>0</v>
      </c>
      <c r="J1036" s="4" t="b">
        <f t="shared" si="178"/>
        <v>0</v>
      </c>
      <c r="K1036" s="26">
        <f t="shared" si="179"/>
        <v>0</v>
      </c>
      <c r="L1036" s="4">
        <f t="shared" si="180"/>
        <v>0</v>
      </c>
      <c r="M1036" s="26" t="str">
        <f t="shared" si="181"/>
        <v/>
      </c>
      <c r="N1036" s="288">
        <v>0</v>
      </c>
      <c r="O1036" s="4">
        <v>0</v>
      </c>
      <c r="P1036" s="75">
        <f t="shared" si="182"/>
        <v>0</v>
      </c>
      <c r="Q1036" s="75">
        <f t="shared" si="183"/>
        <v>0</v>
      </c>
      <c r="R1036" s="75">
        <f t="shared" si="184"/>
        <v>0</v>
      </c>
      <c r="S1036" s="4">
        <v>0</v>
      </c>
      <c r="T1036" s="4">
        <v>0</v>
      </c>
      <c r="U1036" s="4">
        <f t="shared" si="185"/>
        <v>0</v>
      </c>
      <c r="V1036" s="4">
        <v>0</v>
      </c>
      <c r="W1036" s="49">
        <v>0</v>
      </c>
      <c r="X1036" s="4">
        <v>2</v>
      </c>
      <c r="Y1036" s="118" t="s">
        <v>24</v>
      </c>
      <c r="Z1036" s="118" t="s">
        <v>31</v>
      </c>
      <c r="AA1036" s="289">
        <v>0.105263</v>
      </c>
      <c r="AB1036" s="81" t="str">
        <f t="shared" si="186"/>
        <v>Eno-phepyr</v>
      </c>
    </row>
    <row r="1037" spans="1:28" x14ac:dyDescent="0.3">
      <c r="A1037" s="15" t="s">
        <v>10</v>
      </c>
      <c r="B1037" s="265" t="s">
        <v>214</v>
      </c>
      <c r="C1037" s="47">
        <v>8.1433536891260302E-2</v>
      </c>
      <c r="D1037" s="47">
        <v>7.7508250902279197E-2</v>
      </c>
      <c r="E1037" s="47">
        <v>5.3935866441595801E-2</v>
      </c>
      <c r="F1037" s="47">
        <v>0.11282960859603</v>
      </c>
      <c r="G1037" s="47">
        <v>5.3935866441595801E-2</v>
      </c>
      <c r="H1037" s="287">
        <f t="shared" si="176"/>
        <v>5.3935866441595801E-2</v>
      </c>
      <c r="I1037" s="4" t="b">
        <f t="shared" si="177"/>
        <v>0</v>
      </c>
      <c r="J1037" s="4" t="b">
        <f t="shared" si="178"/>
        <v>0</v>
      </c>
      <c r="K1037" s="26">
        <f t="shared" si="179"/>
        <v>0</v>
      </c>
      <c r="L1037" s="4">
        <f t="shared" si="180"/>
        <v>0</v>
      </c>
      <c r="M1037" s="26" t="str">
        <f t="shared" si="181"/>
        <v/>
      </c>
      <c r="N1037" s="288">
        <v>0</v>
      </c>
      <c r="O1037" s="4">
        <v>0</v>
      </c>
      <c r="P1037" s="75">
        <f t="shared" si="182"/>
        <v>0</v>
      </c>
      <c r="Q1037" s="75">
        <f t="shared" si="183"/>
        <v>0</v>
      </c>
      <c r="R1037" s="75">
        <f t="shared" si="184"/>
        <v>0</v>
      </c>
      <c r="S1037" s="4">
        <v>0</v>
      </c>
      <c r="T1037" s="4">
        <v>0</v>
      </c>
      <c r="U1037" s="4">
        <f t="shared" si="185"/>
        <v>0</v>
      </c>
      <c r="V1037" s="4">
        <v>0</v>
      </c>
      <c r="W1037" s="49">
        <v>0</v>
      </c>
      <c r="X1037" s="4">
        <v>1</v>
      </c>
      <c r="Y1037" s="118" t="s">
        <v>22</v>
      </c>
      <c r="Z1037" s="118" t="s">
        <v>31</v>
      </c>
      <c r="AA1037" s="289">
        <v>0.31578899999999999</v>
      </c>
      <c r="AB1037" s="81" t="str">
        <f t="shared" si="186"/>
        <v>Eda-imp</v>
      </c>
    </row>
    <row r="1038" spans="1:28" x14ac:dyDescent="0.3">
      <c r="A1038" s="15" t="s">
        <v>6</v>
      </c>
      <c r="B1038" s="265" t="s">
        <v>84</v>
      </c>
      <c r="C1038" s="47">
        <v>0.14738601415236199</v>
      </c>
      <c r="D1038" s="47">
        <v>7.9064436300813098E-2</v>
      </c>
      <c r="E1038" s="47">
        <v>5.4542117166744099E-2</v>
      </c>
      <c r="F1038" s="47">
        <v>0.324959100272037</v>
      </c>
      <c r="G1038" s="47">
        <v>5.4542117166744099E-2</v>
      </c>
      <c r="H1038" s="287">
        <f t="shared" si="176"/>
        <v>5.4542117166744099E-2</v>
      </c>
      <c r="I1038" s="4" t="b">
        <f t="shared" si="177"/>
        <v>0</v>
      </c>
      <c r="J1038" s="4" t="b">
        <f t="shared" si="178"/>
        <v>0</v>
      </c>
      <c r="K1038" s="26">
        <f t="shared" si="179"/>
        <v>0</v>
      </c>
      <c r="L1038" s="4">
        <f t="shared" si="180"/>
        <v>0</v>
      </c>
      <c r="M1038" s="26" t="str">
        <f t="shared" si="181"/>
        <v/>
      </c>
      <c r="N1038" s="288">
        <v>0</v>
      </c>
      <c r="O1038" s="4">
        <v>0</v>
      </c>
      <c r="P1038" s="75">
        <f t="shared" si="182"/>
        <v>0</v>
      </c>
      <c r="Q1038" s="75">
        <f t="shared" si="183"/>
        <v>0</v>
      </c>
      <c r="R1038" s="75">
        <f t="shared" si="184"/>
        <v>0</v>
      </c>
      <c r="S1038" s="4">
        <v>0</v>
      </c>
      <c r="T1038" s="4">
        <v>0</v>
      </c>
      <c r="U1038" s="4">
        <f t="shared" si="185"/>
        <v>0</v>
      </c>
      <c r="V1038" s="4">
        <v>1</v>
      </c>
      <c r="W1038" s="49">
        <v>0</v>
      </c>
      <c r="X1038" s="4">
        <v>3</v>
      </c>
      <c r="Y1038" s="118" t="s">
        <v>23</v>
      </c>
      <c r="Z1038" s="118" t="s">
        <v>30</v>
      </c>
      <c r="AA1038" s="289">
        <v>0.13333300000000001</v>
      </c>
      <c r="AB1038" s="81" t="str">
        <f t="shared" si="186"/>
        <v>GltA-pep</v>
      </c>
    </row>
    <row r="1039" spans="1:28" x14ac:dyDescent="0.3">
      <c r="A1039" s="15" t="s">
        <v>92</v>
      </c>
      <c r="B1039" s="265" t="s">
        <v>245</v>
      </c>
      <c r="C1039" s="47">
        <v>0.12693903778627899</v>
      </c>
      <c r="D1039" s="47">
        <v>0.116000673469384</v>
      </c>
      <c r="E1039" s="47">
        <v>5.9107954481983901E-2</v>
      </c>
      <c r="F1039" s="47">
        <v>0.18089977487131301</v>
      </c>
      <c r="G1039" s="47">
        <v>5.9107954481983901E-2</v>
      </c>
      <c r="H1039" s="287">
        <f t="shared" si="176"/>
        <v>5.9107954481983901E-2</v>
      </c>
      <c r="I1039" s="4" t="b">
        <f t="shared" si="177"/>
        <v>0</v>
      </c>
      <c r="J1039" s="4" t="b">
        <f t="shared" si="178"/>
        <v>0</v>
      </c>
      <c r="K1039" s="26">
        <f t="shared" si="179"/>
        <v>0</v>
      </c>
      <c r="L1039" s="4">
        <f t="shared" si="180"/>
        <v>0</v>
      </c>
      <c r="M1039" s="26" t="str">
        <f t="shared" si="181"/>
        <v/>
      </c>
      <c r="N1039" s="288">
        <v>0</v>
      </c>
      <c r="O1039" s="4">
        <v>0</v>
      </c>
      <c r="P1039" s="75">
        <f t="shared" si="182"/>
        <v>0</v>
      </c>
      <c r="Q1039" s="75">
        <f t="shared" si="183"/>
        <v>0</v>
      </c>
      <c r="R1039" s="75">
        <f t="shared" si="184"/>
        <v>0</v>
      </c>
      <c r="S1039" s="4">
        <v>0</v>
      </c>
      <c r="T1039" s="4">
        <v>0</v>
      </c>
      <c r="U1039" s="4">
        <f t="shared" si="185"/>
        <v>0</v>
      </c>
      <c r="V1039" s="4">
        <v>0</v>
      </c>
      <c r="W1039" s="49">
        <v>0</v>
      </c>
      <c r="X1039" s="4">
        <v>1</v>
      </c>
      <c r="Y1039" s="118" t="s">
        <v>22</v>
      </c>
      <c r="Z1039" s="118" t="s">
        <v>30</v>
      </c>
      <c r="AA1039" s="289">
        <v>6.8182000000000006E-2</v>
      </c>
      <c r="AB1039" s="81" t="str">
        <f t="shared" si="186"/>
        <v>Ppc-gluth-o</v>
      </c>
    </row>
    <row r="1040" spans="1:28" x14ac:dyDescent="0.3">
      <c r="A1040" s="15" t="s">
        <v>8</v>
      </c>
      <c r="B1040" s="265" t="s">
        <v>187</v>
      </c>
      <c r="C1040" s="47">
        <v>0.147484386165155</v>
      </c>
      <c r="D1040" s="47">
        <v>0.13141196675311401</v>
      </c>
      <c r="E1040" s="47">
        <v>5.9448556715271397E-2</v>
      </c>
      <c r="F1040" s="47">
        <v>0.223311834974214</v>
      </c>
      <c r="G1040" s="47">
        <v>5.9448556715271397E-2</v>
      </c>
      <c r="H1040" s="287">
        <f t="shared" si="176"/>
        <v>5.9448556715271397E-2</v>
      </c>
      <c r="I1040" s="4" t="b">
        <f t="shared" si="177"/>
        <v>0</v>
      </c>
      <c r="J1040" s="4" t="b">
        <f t="shared" si="178"/>
        <v>0</v>
      </c>
      <c r="K1040" s="26">
        <f t="shared" si="179"/>
        <v>0</v>
      </c>
      <c r="L1040" s="4">
        <f t="shared" si="180"/>
        <v>0</v>
      </c>
      <c r="M1040" s="26" t="str">
        <f t="shared" si="181"/>
        <v/>
      </c>
      <c r="N1040" s="288">
        <v>0</v>
      </c>
      <c r="O1040" s="4">
        <v>0</v>
      </c>
      <c r="P1040" s="75">
        <f t="shared" si="182"/>
        <v>0</v>
      </c>
      <c r="Q1040" s="75">
        <f t="shared" si="183"/>
        <v>0</v>
      </c>
      <c r="R1040" s="75">
        <f t="shared" si="184"/>
        <v>0</v>
      </c>
      <c r="S1040" s="4">
        <v>0</v>
      </c>
      <c r="T1040" s="4">
        <v>0</v>
      </c>
      <c r="U1040" s="4">
        <f t="shared" si="185"/>
        <v>0</v>
      </c>
      <c r="V1040" s="4">
        <v>0</v>
      </c>
      <c r="W1040" s="49">
        <v>0</v>
      </c>
      <c r="X1040" s="4">
        <v>2</v>
      </c>
      <c r="Y1040" s="118" t="s">
        <v>24</v>
      </c>
      <c r="Z1040" s="118" t="s">
        <v>31</v>
      </c>
      <c r="AA1040" s="289">
        <v>0.311475</v>
      </c>
      <c r="AB1040" s="81" t="str">
        <f t="shared" si="186"/>
        <v>Eno-fum</v>
      </c>
    </row>
    <row r="1041" spans="1:28" x14ac:dyDescent="0.3">
      <c r="A1041" s="15" t="s">
        <v>2</v>
      </c>
      <c r="B1041" s="265" t="s">
        <v>291</v>
      </c>
      <c r="C1041" s="47">
        <v>0.159252387821917</v>
      </c>
      <c r="D1041" s="47">
        <v>0.116348290556137</v>
      </c>
      <c r="E1041" s="47">
        <v>6.0169877572556603E-2</v>
      </c>
      <c r="F1041" s="47">
        <v>0.33906928468525399</v>
      </c>
      <c r="G1041" s="47">
        <v>6.0169877572556603E-2</v>
      </c>
      <c r="H1041" s="287">
        <f t="shared" si="176"/>
        <v>6.0169877572556603E-2</v>
      </c>
      <c r="I1041" s="4" t="b">
        <f t="shared" si="177"/>
        <v>0</v>
      </c>
      <c r="J1041" s="4" t="b">
        <f t="shared" si="178"/>
        <v>0</v>
      </c>
      <c r="K1041" s="26">
        <f t="shared" si="179"/>
        <v>0</v>
      </c>
      <c r="L1041" s="4">
        <f t="shared" si="180"/>
        <v>0</v>
      </c>
      <c r="M1041" s="26" t="str">
        <f t="shared" si="181"/>
        <v/>
      </c>
      <c r="N1041" s="288">
        <v>0</v>
      </c>
      <c r="O1041" s="4">
        <v>0</v>
      </c>
      <c r="P1041" s="75">
        <f t="shared" si="182"/>
        <v>0</v>
      </c>
      <c r="Q1041" s="75">
        <f t="shared" si="183"/>
        <v>0</v>
      </c>
      <c r="R1041" s="75">
        <f t="shared" si="184"/>
        <v>0</v>
      </c>
      <c r="S1041" s="4">
        <v>0</v>
      </c>
      <c r="T1041" s="4">
        <v>0</v>
      </c>
      <c r="U1041" s="4">
        <f t="shared" si="185"/>
        <v>0</v>
      </c>
      <c r="V1041" s="4">
        <v>0</v>
      </c>
      <c r="W1041" s="49">
        <v>0</v>
      </c>
      <c r="X1041" s="4">
        <v>2</v>
      </c>
      <c r="Y1041" s="118" t="s">
        <v>20</v>
      </c>
      <c r="Z1041" s="118" t="s">
        <v>30</v>
      </c>
      <c r="AA1041" s="289">
        <v>0.18181800000000001</v>
      </c>
      <c r="AB1041" s="81" t="str">
        <f t="shared" si="186"/>
        <v>PykA-leu</v>
      </c>
    </row>
    <row r="1042" spans="1:28" x14ac:dyDescent="0.3">
      <c r="A1042" s="15" t="s">
        <v>130</v>
      </c>
      <c r="B1042" s="265" t="s">
        <v>204</v>
      </c>
      <c r="C1042" s="47">
        <v>6.2737893199866807E-2</v>
      </c>
      <c r="D1042" s="47">
        <v>6.24317768417628E-2</v>
      </c>
      <c r="E1042" s="47">
        <v>6.0952847915849699E-2</v>
      </c>
      <c r="F1042" s="47">
        <v>6.3909191247262007E-2</v>
      </c>
      <c r="G1042" s="47">
        <v>6.0952847915849699E-2</v>
      </c>
      <c r="H1042" s="287">
        <f t="shared" si="176"/>
        <v>6.0952847915849699E-2</v>
      </c>
      <c r="I1042" s="4" t="b">
        <f t="shared" si="177"/>
        <v>0</v>
      </c>
      <c r="J1042" s="4" t="b">
        <f t="shared" si="178"/>
        <v>0</v>
      </c>
      <c r="K1042" s="26">
        <f t="shared" si="179"/>
        <v>0</v>
      </c>
      <c r="L1042" s="4">
        <f t="shared" si="180"/>
        <v>0</v>
      </c>
      <c r="M1042" s="26" t="str">
        <f t="shared" si="181"/>
        <v/>
      </c>
      <c r="N1042" s="288">
        <v>0</v>
      </c>
      <c r="O1042" s="4">
        <v>0</v>
      </c>
      <c r="P1042" s="75">
        <f t="shared" si="182"/>
        <v>0</v>
      </c>
      <c r="Q1042" s="75">
        <f t="shared" si="183"/>
        <v>0</v>
      </c>
      <c r="R1042" s="75">
        <f t="shared" si="184"/>
        <v>0</v>
      </c>
      <c r="S1042" s="4">
        <v>0</v>
      </c>
      <c r="T1042" s="4">
        <v>0</v>
      </c>
      <c r="U1042" s="4">
        <f t="shared" si="185"/>
        <v>0</v>
      </c>
      <c r="V1042" s="4">
        <v>0</v>
      </c>
      <c r="W1042" s="49">
        <v>0</v>
      </c>
      <c r="X1042" s="4">
        <v>1</v>
      </c>
      <c r="Y1042" s="118" t="s">
        <v>22</v>
      </c>
      <c r="Z1042" s="118" t="s">
        <v>30</v>
      </c>
      <c r="AA1042" s="289">
        <v>0.38543500000000003</v>
      </c>
      <c r="AB1042" s="81" t="str">
        <f t="shared" si="186"/>
        <v>Icd-cdp</v>
      </c>
    </row>
    <row r="1043" spans="1:28" x14ac:dyDescent="0.3">
      <c r="A1043" s="15" t="s">
        <v>3</v>
      </c>
      <c r="B1043" s="265" t="s">
        <v>66</v>
      </c>
      <c r="C1043" s="47">
        <v>9.0944031166013101E-2</v>
      </c>
      <c r="D1043" s="47">
        <v>8.5612552611231796E-2</v>
      </c>
      <c r="E1043" s="47">
        <v>6.2265240897403699E-2</v>
      </c>
      <c r="F1043" s="47">
        <v>0.11126714137140099</v>
      </c>
      <c r="G1043" s="47">
        <v>6.2265240897403699E-2</v>
      </c>
      <c r="H1043" s="287">
        <f t="shared" si="176"/>
        <v>6.2265240897403699E-2</v>
      </c>
      <c r="I1043" s="4" t="b">
        <f t="shared" si="177"/>
        <v>0</v>
      </c>
      <c r="J1043" s="4" t="b">
        <f t="shared" si="178"/>
        <v>0</v>
      </c>
      <c r="K1043" s="26">
        <f t="shared" si="179"/>
        <v>0</v>
      </c>
      <c r="L1043" s="4">
        <f t="shared" si="180"/>
        <v>0</v>
      </c>
      <c r="M1043" s="26" t="str">
        <f t="shared" si="181"/>
        <v/>
      </c>
      <c r="N1043" s="288">
        <v>0</v>
      </c>
      <c r="O1043" s="4">
        <v>0</v>
      </c>
      <c r="P1043" s="75">
        <f t="shared" si="182"/>
        <v>0</v>
      </c>
      <c r="Q1043" s="75">
        <f t="shared" si="183"/>
        <v>0</v>
      </c>
      <c r="R1043" s="75">
        <f t="shared" si="184"/>
        <v>0</v>
      </c>
      <c r="S1043" s="4">
        <v>0</v>
      </c>
      <c r="T1043" s="4">
        <v>0</v>
      </c>
      <c r="U1043" s="4">
        <f t="shared" si="185"/>
        <v>0</v>
      </c>
      <c r="V1043" s="4">
        <v>0</v>
      </c>
      <c r="W1043" s="49">
        <v>0</v>
      </c>
      <c r="X1043" s="4">
        <v>1</v>
      </c>
      <c r="Y1043" s="118" t="s">
        <v>21</v>
      </c>
      <c r="Z1043" s="118" t="s">
        <v>31</v>
      </c>
      <c r="AA1043" s="289">
        <v>0.199295</v>
      </c>
      <c r="AB1043" s="81" t="str">
        <f t="shared" si="186"/>
        <v>Edd-nadp+</v>
      </c>
    </row>
    <row r="1044" spans="1:28" x14ac:dyDescent="0.3">
      <c r="A1044" s="15" t="s">
        <v>10</v>
      </c>
      <c r="B1044" s="265" t="s">
        <v>79</v>
      </c>
      <c r="C1044" s="47">
        <v>0.33762038424617802</v>
      </c>
      <c r="D1044" s="47">
        <v>0.28592148373851201</v>
      </c>
      <c r="E1044" s="47">
        <v>6.2295061915715502E-2</v>
      </c>
      <c r="F1044" s="47">
        <v>0.56728419564867005</v>
      </c>
      <c r="G1044" s="47">
        <v>6.2295061915715502E-2</v>
      </c>
      <c r="H1044" s="287">
        <f t="shared" si="176"/>
        <v>6.2295061915715502E-2</v>
      </c>
      <c r="I1044" s="4" t="b">
        <f t="shared" si="177"/>
        <v>0</v>
      </c>
      <c r="J1044" s="4" t="b">
        <f t="shared" si="178"/>
        <v>0</v>
      </c>
      <c r="K1044" s="26">
        <f t="shared" si="179"/>
        <v>0</v>
      </c>
      <c r="L1044" s="4">
        <f t="shared" si="180"/>
        <v>0</v>
      </c>
      <c r="M1044" s="26" t="str">
        <f t="shared" si="181"/>
        <v/>
      </c>
      <c r="N1044" s="288">
        <v>0</v>
      </c>
      <c r="O1044" s="4">
        <v>0</v>
      </c>
      <c r="P1044" s="75">
        <f t="shared" si="182"/>
        <v>0</v>
      </c>
      <c r="Q1044" s="75">
        <f t="shared" si="183"/>
        <v>0</v>
      </c>
      <c r="R1044" s="75">
        <f t="shared" si="184"/>
        <v>0</v>
      </c>
      <c r="S1044" s="4">
        <v>0</v>
      </c>
      <c r="T1044" s="4">
        <v>0</v>
      </c>
      <c r="U1044" s="4">
        <f t="shared" si="185"/>
        <v>0</v>
      </c>
      <c r="V1044" s="4">
        <v>0</v>
      </c>
      <c r="W1044" s="49">
        <v>0</v>
      </c>
      <c r="X1044" s="4">
        <v>1</v>
      </c>
      <c r="Y1044" s="118" t="s">
        <v>22</v>
      </c>
      <c r="Z1044" s="118" t="s">
        <v>31</v>
      </c>
      <c r="AA1044" s="289">
        <v>0.17757000000000001</v>
      </c>
      <c r="AB1044" s="81" t="str">
        <f t="shared" si="186"/>
        <v>Eda-nadh</v>
      </c>
    </row>
    <row r="1045" spans="1:28" x14ac:dyDescent="0.3">
      <c r="A1045" s="15" t="s">
        <v>16</v>
      </c>
      <c r="B1045" s="265" t="s">
        <v>293</v>
      </c>
      <c r="C1045" s="47">
        <v>0.11705815914384</v>
      </c>
      <c r="D1045" s="47">
        <v>0.117552220251333</v>
      </c>
      <c r="E1045" s="47">
        <v>6.5728956400293095E-2</v>
      </c>
      <c r="F1045" s="47">
        <v>0.16628320304715699</v>
      </c>
      <c r="G1045" s="47">
        <v>6.5728956400293095E-2</v>
      </c>
      <c r="H1045" s="287">
        <f t="shared" si="176"/>
        <v>6.5728956400293095E-2</v>
      </c>
      <c r="I1045" s="4" t="b">
        <f t="shared" si="177"/>
        <v>0</v>
      </c>
      <c r="J1045" s="4" t="b">
        <f t="shared" si="178"/>
        <v>0</v>
      </c>
      <c r="K1045" s="26">
        <f t="shared" si="179"/>
        <v>0</v>
      </c>
      <c r="L1045" s="4">
        <f t="shared" si="180"/>
        <v>0</v>
      </c>
      <c r="M1045" s="26" t="str">
        <f t="shared" si="181"/>
        <v/>
      </c>
      <c r="N1045" s="288">
        <v>0</v>
      </c>
      <c r="O1045" s="4">
        <v>0</v>
      </c>
      <c r="P1045" s="75">
        <f t="shared" si="182"/>
        <v>0</v>
      </c>
      <c r="Q1045" s="75">
        <f t="shared" si="183"/>
        <v>0</v>
      </c>
      <c r="R1045" s="75">
        <f t="shared" si="184"/>
        <v>0</v>
      </c>
      <c r="S1045" s="4">
        <v>0</v>
      </c>
      <c r="T1045" s="4">
        <v>0</v>
      </c>
      <c r="U1045" s="4">
        <f t="shared" si="185"/>
        <v>0</v>
      </c>
      <c r="V1045" s="4">
        <v>0</v>
      </c>
      <c r="W1045" s="49">
        <v>0</v>
      </c>
      <c r="X1045" s="4">
        <v>1</v>
      </c>
      <c r="Y1045" s="118" t="s">
        <v>21</v>
      </c>
      <c r="Z1045" s="118" t="s">
        <v>31</v>
      </c>
      <c r="AA1045" s="289">
        <v>0.13861399999999999</v>
      </c>
      <c r="AB1045" s="81" t="str">
        <f t="shared" si="186"/>
        <v>Fbp-hser</v>
      </c>
    </row>
    <row r="1046" spans="1:28" x14ac:dyDescent="0.3">
      <c r="A1046" s="15" t="s">
        <v>5</v>
      </c>
      <c r="B1046" s="265" t="s">
        <v>126</v>
      </c>
      <c r="C1046" s="47">
        <v>9.5990726175625096E-2</v>
      </c>
      <c r="D1046" s="47">
        <v>9.8021484843253098E-2</v>
      </c>
      <c r="E1046" s="47">
        <v>6.6089305117542796E-2</v>
      </c>
      <c r="F1046" s="47">
        <v>0.13166531953869801</v>
      </c>
      <c r="G1046" s="47">
        <v>6.6089305117542796E-2</v>
      </c>
      <c r="H1046" s="287">
        <f t="shared" si="176"/>
        <v>6.6089305117542796E-2</v>
      </c>
      <c r="I1046" s="4" t="b">
        <f t="shared" si="177"/>
        <v>0</v>
      </c>
      <c r="J1046" s="4" t="b">
        <f t="shared" si="178"/>
        <v>0</v>
      </c>
      <c r="K1046" s="26">
        <f t="shared" si="179"/>
        <v>0</v>
      </c>
      <c r="L1046" s="4">
        <f t="shared" si="180"/>
        <v>0</v>
      </c>
      <c r="M1046" s="26" t="str">
        <f t="shared" si="181"/>
        <v/>
      </c>
      <c r="N1046" s="288">
        <v>0</v>
      </c>
      <c r="O1046" s="4">
        <v>0</v>
      </c>
      <c r="P1046" s="75">
        <f t="shared" si="182"/>
        <v>0</v>
      </c>
      <c r="Q1046" s="75">
        <f t="shared" si="183"/>
        <v>0</v>
      </c>
      <c r="R1046" s="75">
        <f t="shared" si="184"/>
        <v>0</v>
      </c>
      <c r="S1046" s="4">
        <v>0</v>
      </c>
      <c r="T1046" s="4">
        <v>0</v>
      </c>
      <c r="U1046" s="4">
        <f t="shared" si="185"/>
        <v>0</v>
      </c>
      <c r="V1046" s="4">
        <v>0</v>
      </c>
      <c r="W1046" s="49">
        <v>0</v>
      </c>
      <c r="X1046" s="4">
        <v>3</v>
      </c>
      <c r="Y1046" s="118" t="s">
        <v>23</v>
      </c>
      <c r="Z1046" s="118" t="s">
        <v>30</v>
      </c>
      <c r="AA1046" s="289">
        <v>0.235955</v>
      </c>
      <c r="AB1046" s="81" t="str">
        <f t="shared" si="186"/>
        <v>AceB-f6p</v>
      </c>
    </row>
    <row r="1047" spans="1:28" x14ac:dyDescent="0.3">
      <c r="A1047" s="15" t="s">
        <v>14</v>
      </c>
      <c r="B1047" s="265" t="s">
        <v>301</v>
      </c>
      <c r="C1047" s="47">
        <v>0.23827356430588001</v>
      </c>
      <c r="D1047" s="47">
        <v>0.192119410222647</v>
      </c>
      <c r="E1047" s="47">
        <v>7.1740712887455801E-2</v>
      </c>
      <c r="F1047" s="47">
        <v>0.418049302481867</v>
      </c>
      <c r="G1047" s="47">
        <v>7.1740712887455801E-2</v>
      </c>
      <c r="H1047" s="287">
        <f t="shared" si="176"/>
        <v>7.1740712887455801E-2</v>
      </c>
      <c r="I1047" s="4" t="b">
        <f t="shared" si="177"/>
        <v>0</v>
      </c>
      <c r="J1047" s="4" t="b">
        <f t="shared" si="178"/>
        <v>0</v>
      </c>
      <c r="K1047" s="26">
        <f t="shared" si="179"/>
        <v>0</v>
      </c>
      <c r="L1047" s="4">
        <f t="shared" si="180"/>
        <v>0</v>
      </c>
      <c r="M1047" s="26" t="str">
        <f t="shared" si="181"/>
        <v/>
      </c>
      <c r="N1047" s="288">
        <v>0</v>
      </c>
      <c r="O1047" s="4">
        <v>0</v>
      </c>
      <c r="P1047" s="75">
        <f t="shared" si="182"/>
        <v>0</v>
      </c>
      <c r="Q1047" s="75">
        <f t="shared" si="183"/>
        <v>0</v>
      </c>
      <c r="R1047" s="75">
        <f t="shared" si="184"/>
        <v>0</v>
      </c>
      <c r="S1047" s="4">
        <v>0</v>
      </c>
      <c r="T1047" s="4">
        <v>0</v>
      </c>
      <c r="U1047" s="4">
        <f t="shared" si="185"/>
        <v>0</v>
      </c>
      <c r="V1047" s="4">
        <v>0</v>
      </c>
      <c r="W1047" s="49">
        <v>0</v>
      </c>
      <c r="X1047" s="4">
        <v>3</v>
      </c>
      <c r="Y1047" s="118" t="s">
        <v>27</v>
      </c>
      <c r="Z1047" s="118" t="s">
        <v>30</v>
      </c>
      <c r="AA1047" s="289">
        <v>0</v>
      </c>
      <c r="AB1047" s="81" t="str">
        <f t="shared" si="186"/>
        <v>PfkA-cystath</v>
      </c>
    </row>
    <row r="1048" spans="1:28" x14ac:dyDescent="0.3">
      <c r="A1048" s="15" t="s">
        <v>10</v>
      </c>
      <c r="B1048" s="265" t="s">
        <v>67</v>
      </c>
      <c r="C1048" s="47">
        <v>7.2447565474053996E-2</v>
      </c>
      <c r="D1048" s="47">
        <v>7.3376424571953106E-2</v>
      </c>
      <c r="E1048" s="47">
        <v>7.1996515293256499E-2</v>
      </c>
      <c r="F1048" s="47">
        <v>7.3376424571953106E-2</v>
      </c>
      <c r="G1048" s="47">
        <v>7.1996515293256499E-2</v>
      </c>
      <c r="H1048" s="287">
        <f t="shared" si="176"/>
        <v>7.1996515293256499E-2</v>
      </c>
      <c r="I1048" s="4" t="b">
        <f t="shared" si="177"/>
        <v>0</v>
      </c>
      <c r="J1048" s="4" t="b">
        <f t="shared" si="178"/>
        <v>0</v>
      </c>
      <c r="K1048" s="26">
        <f t="shared" si="179"/>
        <v>0</v>
      </c>
      <c r="L1048" s="4">
        <f t="shared" si="180"/>
        <v>0</v>
      </c>
      <c r="M1048" s="26" t="str">
        <f t="shared" si="181"/>
        <v/>
      </c>
      <c r="N1048" s="288">
        <v>0</v>
      </c>
      <c r="O1048" s="4">
        <v>0</v>
      </c>
      <c r="P1048" s="75">
        <f t="shared" si="182"/>
        <v>0</v>
      </c>
      <c r="Q1048" s="75">
        <f t="shared" si="183"/>
        <v>0</v>
      </c>
      <c r="R1048" s="75">
        <f t="shared" si="184"/>
        <v>0</v>
      </c>
      <c r="S1048" s="4">
        <v>0</v>
      </c>
      <c r="T1048" s="4">
        <v>0</v>
      </c>
      <c r="U1048" s="4">
        <f t="shared" si="185"/>
        <v>0</v>
      </c>
      <c r="V1048" s="4">
        <v>0</v>
      </c>
      <c r="W1048" s="49">
        <v>0</v>
      </c>
      <c r="X1048" s="4">
        <v>1</v>
      </c>
      <c r="Y1048" s="118" t="s">
        <v>22</v>
      </c>
      <c r="Z1048" s="118" t="s">
        <v>31</v>
      </c>
      <c r="AA1048" s="289">
        <v>0.47368399999999999</v>
      </c>
      <c r="AB1048" s="81" t="str">
        <f t="shared" si="186"/>
        <v>Eda-ru5p</v>
      </c>
    </row>
    <row r="1049" spans="1:28" x14ac:dyDescent="0.3">
      <c r="A1049" s="15" t="s">
        <v>14</v>
      </c>
      <c r="B1049" s="265" t="s">
        <v>123</v>
      </c>
      <c r="C1049" s="47">
        <v>0.23114205668087201</v>
      </c>
      <c r="D1049" s="47">
        <v>0.19982019342629401</v>
      </c>
      <c r="E1049" s="47">
        <v>7.2701375194455201E-2</v>
      </c>
      <c r="F1049" s="47">
        <v>0.34487254997946498</v>
      </c>
      <c r="G1049" s="47">
        <v>7.2701375194455201E-2</v>
      </c>
      <c r="H1049" s="287">
        <f t="shared" si="176"/>
        <v>7.2701375194455201E-2</v>
      </c>
      <c r="I1049" s="4" t="b">
        <f t="shared" si="177"/>
        <v>0</v>
      </c>
      <c r="J1049" s="4" t="b">
        <f t="shared" si="178"/>
        <v>0</v>
      </c>
      <c r="K1049" s="26">
        <f t="shared" si="179"/>
        <v>0</v>
      </c>
      <c r="L1049" s="4">
        <f t="shared" si="180"/>
        <v>0</v>
      </c>
      <c r="M1049" s="26" t="str">
        <f t="shared" si="181"/>
        <v/>
      </c>
      <c r="N1049" s="288">
        <v>0</v>
      </c>
      <c r="O1049" s="4">
        <v>0</v>
      </c>
      <c r="P1049" s="75">
        <f t="shared" si="182"/>
        <v>0</v>
      </c>
      <c r="Q1049" s="75">
        <f t="shared" si="183"/>
        <v>0</v>
      </c>
      <c r="R1049" s="75">
        <f t="shared" si="184"/>
        <v>0</v>
      </c>
      <c r="S1049" s="4">
        <v>0</v>
      </c>
      <c r="T1049" s="4">
        <v>0</v>
      </c>
      <c r="U1049" s="4">
        <f t="shared" si="185"/>
        <v>0</v>
      </c>
      <c r="V1049" s="4">
        <v>0</v>
      </c>
      <c r="W1049" s="49">
        <v>0</v>
      </c>
      <c r="X1049" s="4">
        <v>3</v>
      </c>
      <c r="Y1049" s="118" t="s">
        <v>27</v>
      </c>
      <c r="Z1049" s="118" t="s">
        <v>30</v>
      </c>
      <c r="AA1049" s="289">
        <v>0</v>
      </c>
      <c r="AB1049" s="81" t="str">
        <f t="shared" si="186"/>
        <v>PfkA-succ</v>
      </c>
    </row>
    <row r="1050" spans="1:28" x14ac:dyDescent="0.3">
      <c r="A1050" s="15" t="s">
        <v>3</v>
      </c>
      <c r="B1050" s="265" t="s">
        <v>287</v>
      </c>
      <c r="C1050" s="47">
        <v>9.9870568555100403E-2</v>
      </c>
      <c r="D1050" s="47">
        <v>9.7464016678134396E-2</v>
      </c>
      <c r="E1050" s="47">
        <v>7.3792939687024106E-2</v>
      </c>
      <c r="F1050" s="47">
        <v>0.119412872781093</v>
      </c>
      <c r="G1050" s="47">
        <v>7.3792939687024106E-2</v>
      </c>
      <c r="H1050" s="287">
        <f t="shared" si="176"/>
        <v>7.3792939687024106E-2</v>
      </c>
      <c r="I1050" s="4" t="b">
        <f t="shared" si="177"/>
        <v>0</v>
      </c>
      <c r="J1050" s="4" t="b">
        <f t="shared" si="178"/>
        <v>0</v>
      </c>
      <c r="K1050" s="26">
        <f t="shared" si="179"/>
        <v>0</v>
      </c>
      <c r="L1050" s="4">
        <f t="shared" si="180"/>
        <v>0</v>
      </c>
      <c r="M1050" s="26" t="str">
        <f t="shared" si="181"/>
        <v/>
      </c>
      <c r="N1050" s="288">
        <v>0</v>
      </c>
      <c r="O1050" s="4">
        <v>0</v>
      </c>
      <c r="P1050" s="75">
        <f t="shared" si="182"/>
        <v>0</v>
      </c>
      <c r="Q1050" s="75">
        <f t="shared" si="183"/>
        <v>0</v>
      </c>
      <c r="R1050" s="75">
        <f t="shared" si="184"/>
        <v>0</v>
      </c>
      <c r="S1050" s="4">
        <v>0</v>
      </c>
      <c r="T1050" s="4">
        <v>0</v>
      </c>
      <c r="U1050" s="4">
        <f t="shared" si="185"/>
        <v>0</v>
      </c>
      <c r="V1050" s="4">
        <v>0</v>
      </c>
      <c r="W1050" s="49">
        <v>0</v>
      </c>
      <c r="X1050" s="4">
        <v>1</v>
      </c>
      <c r="Y1050" s="118" t="s">
        <v>21</v>
      </c>
      <c r="Z1050" s="118" t="s">
        <v>31</v>
      </c>
      <c r="AA1050" s="289">
        <v>0.16883100000000001</v>
      </c>
      <c r="AB1050" s="81" t="str">
        <f t="shared" si="186"/>
        <v>Edd-his</v>
      </c>
    </row>
    <row r="1051" spans="1:28" x14ac:dyDescent="0.3">
      <c r="A1051" s="15" t="s">
        <v>10</v>
      </c>
      <c r="B1051" s="265" t="s">
        <v>264</v>
      </c>
      <c r="C1051" s="47">
        <v>0.14953729587352299</v>
      </c>
      <c r="D1051" s="47">
        <v>0.15515003527767901</v>
      </c>
      <c r="E1051" s="47">
        <v>7.3866520254241494E-2</v>
      </c>
      <c r="F1051" s="47">
        <v>0.24021256843273001</v>
      </c>
      <c r="G1051" s="47">
        <v>7.3866520254241494E-2</v>
      </c>
      <c r="H1051" s="287">
        <f t="shared" si="176"/>
        <v>7.3866520254241494E-2</v>
      </c>
      <c r="I1051" s="4" t="b">
        <f t="shared" si="177"/>
        <v>0</v>
      </c>
      <c r="J1051" s="4" t="b">
        <f t="shared" si="178"/>
        <v>0</v>
      </c>
      <c r="K1051" s="26">
        <f t="shared" si="179"/>
        <v>0</v>
      </c>
      <c r="L1051" s="4">
        <f t="shared" si="180"/>
        <v>0</v>
      </c>
      <c r="M1051" s="26" t="str">
        <f t="shared" si="181"/>
        <v/>
      </c>
      <c r="N1051" s="288">
        <v>0</v>
      </c>
      <c r="O1051" s="4">
        <v>0</v>
      </c>
      <c r="P1051" s="75">
        <f t="shared" si="182"/>
        <v>0</v>
      </c>
      <c r="Q1051" s="75">
        <f t="shared" si="183"/>
        <v>0</v>
      </c>
      <c r="R1051" s="75">
        <f t="shared" si="184"/>
        <v>0</v>
      </c>
      <c r="S1051" s="4">
        <v>0</v>
      </c>
      <c r="T1051" s="4">
        <v>0</v>
      </c>
      <c r="U1051" s="4">
        <f t="shared" si="185"/>
        <v>0</v>
      </c>
      <c r="V1051" s="4">
        <v>0</v>
      </c>
      <c r="W1051" s="49">
        <v>0</v>
      </c>
      <c r="X1051" s="4">
        <v>1</v>
      </c>
      <c r="Y1051" s="118" t="s">
        <v>22</v>
      </c>
      <c r="Z1051" s="118" t="s">
        <v>31</v>
      </c>
      <c r="AA1051" s="289">
        <v>0.26760600000000001</v>
      </c>
      <c r="AB1051" s="81" t="str">
        <f t="shared" si="186"/>
        <v>Eda-dttp</v>
      </c>
    </row>
    <row r="1052" spans="1:28" x14ac:dyDescent="0.3">
      <c r="A1052" s="15" t="s">
        <v>3</v>
      </c>
      <c r="B1052" s="265" t="s">
        <v>269</v>
      </c>
      <c r="C1052" s="47">
        <v>0.111385885404596</v>
      </c>
      <c r="D1052" s="47">
        <v>0.119077829784197</v>
      </c>
      <c r="E1052" s="47">
        <v>7.4138246651769199E-2</v>
      </c>
      <c r="F1052" s="47">
        <v>0.152214220791942</v>
      </c>
      <c r="G1052" s="47">
        <v>7.4138246651769199E-2</v>
      </c>
      <c r="H1052" s="287">
        <f t="shared" si="176"/>
        <v>7.4138246651769199E-2</v>
      </c>
      <c r="I1052" s="4" t="b">
        <f t="shared" si="177"/>
        <v>0</v>
      </c>
      <c r="J1052" s="4" t="b">
        <f t="shared" si="178"/>
        <v>0</v>
      </c>
      <c r="K1052" s="26">
        <f t="shared" si="179"/>
        <v>0</v>
      </c>
      <c r="L1052" s="4">
        <f t="shared" si="180"/>
        <v>0</v>
      </c>
      <c r="M1052" s="26" t="str">
        <f t="shared" si="181"/>
        <v/>
      </c>
      <c r="N1052" s="288">
        <v>0</v>
      </c>
      <c r="O1052" s="4">
        <v>0</v>
      </c>
      <c r="P1052" s="75">
        <f t="shared" si="182"/>
        <v>0</v>
      </c>
      <c r="Q1052" s="75">
        <f t="shared" si="183"/>
        <v>0</v>
      </c>
      <c r="R1052" s="75">
        <f t="shared" si="184"/>
        <v>0</v>
      </c>
      <c r="S1052" s="4">
        <v>0</v>
      </c>
      <c r="T1052" s="4">
        <v>0</v>
      </c>
      <c r="U1052" s="4">
        <f t="shared" si="185"/>
        <v>0</v>
      </c>
      <c r="V1052" s="4">
        <v>0</v>
      </c>
      <c r="W1052" s="49">
        <v>0</v>
      </c>
      <c r="X1052" s="4">
        <v>1</v>
      </c>
      <c r="Y1052" s="118" t="s">
        <v>21</v>
      </c>
      <c r="Z1052" s="118" t="s">
        <v>31</v>
      </c>
      <c r="AA1052" s="289">
        <v>0.61616199999999999</v>
      </c>
      <c r="AB1052" s="81" t="str">
        <f t="shared" si="186"/>
        <v>Edd-gal1p</v>
      </c>
    </row>
    <row r="1053" spans="1:28" x14ac:dyDescent="0.3">
      <c r="A1053" s="15" t="s">
        <v>14</v>
      </c>
      <c r="B1053" s="265" t="s">
        <v>273</v>
      </c>
      <c r="C1053" s="47">
        <v>0.15778925801993501</v>
      </c>
      <c r="D1053" s="47">
        <v>0.119422724426945</v>
      </c>
      <c r="E1053" s="47">
        <v>7.4319256989232002E-2</v>
      </c>
      <c r="F1053" s="47">
        <v>0.23562104885923399</v>
      </c>
      <c r="G1053" s="47">
        <v>7.4319256989232002E-2</v>
      </c>
      <c r="H1053" s="287">
        <f t="shared" si="176"/>
        <v>7.4319256989232002E-2</v>
      </c>
      <c r="I1053" s="4" t="b">
        <f t="shared" si="177"/>
        <v>0</v>
      </c>
      <c r="J1053" s="4" t="b">
        <f t="shared" si="178"/>
        <v>0</v>
      </c>
      <c r="K1053" s="26">
        <f t="shared" si="179"/>
        <v>0</v>
      </c>
      <c r="L1053" s="4">
        <f t="shared" si="180"/>
        <v>0</v>
      </c>
      <c r="M1053" s="26" t="str">
        <f t="shared" si="181"/>
        <v/>
      </c>
      <c r="N1053" s="288">
        <v>0</v>
      </c>
      <c r="O1053" s="4">
        <v>0</v>
      </c>
      <c r="P1053" s="75">
        <f t="shared" si="182"/>
        <v>0</v>
      </c>
      <c r="Q1053" s="75">
        <f t="shared" si="183"/>
        <v>0</v>
      </c>
      <c r="R1053" s="75">
        <f t="shared" si="184"/>
        <v>0</v>
      </c>
      <c r="S1053" s="4">
        <v>0</v>
      </c>
      <c r="T1053" s="4">
        <v>0</v>
      </c>
      <c r="U1053" s="4">
        <f t="shared" si="185"/>
        <v>0</v>
      </c>
      <c r="V1053" s="4">
        <v>0</v>
      </c>
      <c r="W1053" s="49">
        <v>0</v>
      </c>
      <c r="X1053" s="4">
        <v>3</v>
      </c>
      <c r="Y1053" s="118" t="s">
        <v>27</v>
      </c>
      <c r="Z1053" s="118" t="s">
        <v>30</v>
      </c>
      <c r="AA1053" s="289">
        <v>0.28834399999999999</v>
      </c>
      <c r="AB1053" s="81" t="str">
        <f t="shared" si="186"/>
        <v>PfkA-glyc</v>
      </c>
    </row>
    <row r="1054" spans="1:28" x14ac:dyDescent="0.3">
      <c r="A1054" s="15" t="s">
        <v>114</v>
      </c>
      <c r="B1054" s="265" t="s">
        <v>287</v>
      </c>
      <c r="C1054" s="47">
        <v>0.29251398531461598</v>
      </c>
      <c r="D1054" s="47">
        <v>8.1186989517500002E-2</v>
      </c>
      <c r="E1054" s="47">
        <v>7.4448560448532E-2</v>
      </c>
      <c r="F1054" s="47">
        <v>0.60605876380050305</v>
      </c>
      <c r="G1054" s="47">
        <v>7.4448560448532E-2</v>
      </c>
      <c r="H1054" s="287">
        <f t="shared" si="176"/>
        <v>7.4448560448532E-2</v>
      </c>
      <c r="I1054" s="4" t="b">
        <f t="shared" si="177"/>
        <v>0</v>
      </c>
      <c r="J1054" s="4" t="b">
        <f t="shared" si="178"/>
        <v>0</v>
      </c>
      <c r="K1054" s="26">
        <f t="shared" si="179"/>
        <v>0</v>
      </c>
      <c r="L1054" s="4">
        <f t="shared" si="180"/>
        <v>0</v>
      </c>
      <c r="M1054" s="26" t="str">
        <f t="shared" si="181"/>
        <v/>
      </c>
      <c r="N1054" s="288">
        <v>0</v>
      </c>
      <c r="O1054" s="4">
        <v>0</v>
      </c>
      <c r="P1054" s="75">
        <f t="shared" si="182"/>
        <v>0</v>
      </c>
      <c r="Q1054" s="75">
        <f t="shared" si="183"/>
        <v>0</v>
      </c>
      <c r="R1054" s="75">
        <f t="shared" si="184"/>
        <v>0</v>
      </c>
      <c r="S1054" s="4">
        <v>0</v>
      </c>
      <c r="T1054" s="4">
        <v>0</v>
      </c>
      <c r="U1054" s="4">
        <f t="shared" si="185"/>
        <v>0</v>
      </c>
      <c r="V1054" s="4">
        <v>0</v>
      </c>
      <c r="W1054" s="49">
        <v>0</v>
      </c>
      <c r="X1054" s="4">
        <v>2</v>
      </c>
      <c r="Y1054" s="118" t="s">
        <v>25</v>
      </c>
      <c r="Z1054" s="118" t="s">
        <v>30</v>
      </c>
      <c r="AA1054" s="289">
        <v>0.26126100000000002</v>
      </c>
      <c r="AB1054" s="81" t="str">
        <f t="shared" si="186"/>
        <v>AckA-his</v>
      </c>
    </row>
    <row r="1055" spans="1:28" x14ac:dyDescent="0.3">
      <c r="A1055" s="15" t="s">
        <v>8</v>
      </c>
      <c r="B1055" s="265" t="s">
        <v>267</v>
      </c>
      <c r="C1055" s="47">
        <v>0.34083602965665699</v>
      </c>
      <c r="D1055" s="47">
        <v>0.33591141401568397</v>
      </c>
      <c r="E1055" s="47">
        <v>7.4676950476401299E-2</v>
      </c>
      <c r="F1055" s="47">
        <v>0.55481708516190298</v>
      </c>
      <c r="G1055" s="47">
        <v>7.4676950476401299E-2</v>
      </c>
      <c r="H1055" s="287">
        <f t="shared" si="176"/>
        <v>7.4676950476401299E-2</v>
      </c>
      <c r="I1055" s="4" t="b">
        <f t="shared" si="177"/>
        <v>0</v>
      </c>
      <c r="J1055" s="4" t="b">
        <f t="shared" si="178"/>
        <v>0</v>
      </c>
      <c r="K1055" s="26">
        <f t="shared" si="179"/>
        <v>0</v>
      </c>
      <c r="L1055" s="4">
        <f t="shared" si="180"/>
        <v>0</v>
      </c>
      <c r="M1055" s="26" t="str">
        <f t="shared" si="181"/>
        <v/>
      </c>
      <c r="N1055" s="288">
        <v>0</v>
      </c>
      <c r="O1055" s="4">
        <v>0</v>
      </c>
      <c r="P1055" s="75">
        <f t="shared" si="182"/>
        <v>0</v>
      </c>
      <c r="Q1055" s="75">
        <f t="shared" si="183"/>
        <v>0</v>
      </c>
      <c r="R1055" s="75">
        <f t="shared" si="184"/>
        <v>0</v>
      </c>
      <c r="S1055" s="4">
        <v>0</v>
      </c>
      <c r="T1055" s="4">
        <v>0</v>
      </c>
      <c r="U1055" s="4">
        <f t="shared" si="185"/>
        <v>0</v>
      </c>
      <c r="V1055" s="4">
        <v>0</v>
      </c>
      <c r="W1055" s="49">
        <v>0</v>
      </c>
      <c r="X1055" s="4">
        <v>2</v>
      </c>
      <c r="Y1055" s="118" t="s">
        <v>24</v>
      </c>
      <c r="Z1055" s="118" t="s">
        <v>31</v>
      </c>
      <c r="AA1055" s="289">
        <v>0.35416700000000001</v>
      </c>
      <c r="AB1055" s="81" t="str">
        <f t="shared" si="186"/>
        <v>Eno-g1p</v>
      </c>
    </row>
    <row r="1056" spans="1:28" x14ac:dyDescent="0.3">
      <c r="A1056" s="15" t="s">
        <v>14</v>
      </c>
      <c r="B1056" s="265" t="s">
        <v>76</v>
      </c>
      <c r="C1056" s="47">
        <v>0.20398284721780399</v>
      </c>
      <c r="D1056" s="47">
        <v>0.236506843689472</v>
      </c>
      <c r="E1056" s="47">
        <v>7.78546052484069E-2</v>
      </c>
      <c r="F1056" s="47">
        <v>0.35387574653558801</v>
      </c>
      <c r="G1056" s="47">
        <v>7.78546052484069E-2</v>
      </c>
      <c r="H1056" s="287">
        <f t="shared" si="176"/>
        <v>7.78546052484069E-2</v>
      </c>
      <c r="I1056" s="4" t="b">
        <f t="shared" si="177"/>
        <v>0</v>
      </c>
      <c r="J1056" s="4" t="b">
        <f t="shared" si="178"/>
        <v>0</v>
      </c>
      <c r="K1056" s="26">
        <f t="shared" si="179"/>
        <v>0</v>
      </c>
      <c r="L1056" s="4">
        <f t="shared" si="180"/>
        <v>0</v>
      </c>
      <c r="M1056" s="26" t="str">
        <f t="shared" si="181"/>
        <v/>
      </c>
      <c r="N1056" s="288">
        <v>0</v>
      </c>
      <c r="O1056" s="4">
        <v>0</v>
      </c>
      <c r="P1056" s="75">
        <f t="shared" si="182"/>
        <v>0</v>
      </c>
      <c r="Q1056" s="75">
        <f t="shared" si="183"/>
        <v>0</v>
      </c>
      <c r="R1056" s="75">
        <f t="shared" si="184"/>
        <v>0</v>
      </c>
      <c r="S1056" s="4">
        <v>0</v>
      </c>
      <c r="T1056" s="4">
        <v>0</v>
      </c>
      <c r="U1056" s="4">
        <f t="shared" si="185"/>
        <v>0</v>
      </c>
      <c r="V1056" s="4">
        <v>0</v>
      </c>
      <c r="W1056" s="49">
        <v>0</v>
      </c>
      <c r="X1056" s="4">
        <v>3</v>
      </c>
      <c r="Y1056" s="118" t="s">
        <v>27</v>
      </c>
      <c r="Z1056" s="118" t="s">
        <v>30</v>
      </c>
      <c r="AA1056" s="289">
        <v>0</v>
      </c>
      <c r="AB1056" s="81" t="str">
        <f t="shared" si="186"/>
        <v>PfkA-mal</v>
      </c>
    </row>
    <row r="1057" spans="1:28" x14ac:dyDescent="0.3">
      <c r="A1057" s="15" t="s">
        <v>10</v>
      </c>
      <c r="B1057" s="265" t="s">
        <v>157</v>
      </c>
      <c r="C1057" s="47">
        <v>0.17455853883203001</v>
      </c>
      <c r="D1057" s="47">
        <v>0.220751482822866</v>
      </c>
      <c r="E1057" s="47">
        <v>7.8882900878496698E-2</v>
      </c>
      <c r="F1057" s="47">
        <v>0.29891797685239802</v>
      </c>
      <c r="G1057" s="47">
        <v>7.8882900878496698E-2</v>
      </c>
      <c r="H1057" s="287">
        <f t="shared" si="176"/>
        <v>7.8882900878496698E-2</v>
      </c>
      <c r="I1057" s="4" t="b">
        <f t="shared" si="177"/>
        <v>0</v>
      </c>
      <c r="J1057" s="4" t="b">
        <f t="shared" si="178"/>
        <v>0</v>
      </c>
      <c r="K1057" s="26">
        <f t="shared" si="179"/>
        <v>0</v>
      </c>
      <c r="L1057" s="4">
        <f t="shared" si="180"/>
        <v>0</v>
      </c>
      <c r="M1057" s="26" t="str">
        <f t="shared" si="181"/>
        <v/>
      </c>
      <c r="N1057" s="288">
        <v>0</v>
      </c>
      <c r="O1057" s="4">
        <v>0</v>
      </c>
      <c r="P1057" s="75">
        <f t="shared" si="182"/>
        <v>0</v>
      </c>
      <c r="Q1057" s="75">
        <f t="shared" si="183"/>
        <v>0</v>
      </c>
      <c r="R1057" s="75">
        <f t="shared" si="184"/>
        <v>0</v>
      </c>
      <c r="S1057" s="4">
        <v>0</v>
      </c>
      <c r="T1057" s="4">
        <v>0</v>
      </c>
      <c r="U1057" s="4">
        <f t="shared" si="185"/>
        <v>0</v>
      </c>
      <c r="V1057" s="4">
        <v>0</v>
      </c>
      <c r="W1057" s="49">
        <v>0</v>
      </c>
      <c r="X1057" s="4">
        <v>1</v>
      </c>
      <c r="Y1057" s="118" t="s">
        <v>22</v>
      </c>
      <c r="Z1057" s="118" t="s">
        <v>31</v>
      </c>
      <c r="AA1057" s="289">
        <v>0.448598</v>
      </c>
      <c r="AB1057" s="81" t="str">
        <f t="shared" si="186"/>
        <v>Eda-g6p</v>
      </c>
    </row>
    <row r="1058" spans="1:28" x14ac:dyDescent="0.3">
      <c r="A1058" s="15" t="s">
        <v>2</v>
      </c>
      <c r="B1058" s="265" t="s">
        <v>105</v>
      </c>
      <c r="C1058" s="47">
        <v>0.113785670638439</v>
      </c>
      <c r="D1058" s="47">
        <v>9.7646620601110207E-2</v>
      </c>
      <c r="E1058" s="47">
        <v>7.9233499256093395E-2</v>
      </c>
      <c r="F1058" s="47">
        <v>0.13179835781417201</v>
      </c>
      <c r="G1058" s="47">
        <v>7.9233499256093395E-2</v>
      </c>
      <c r="H1058" s="287">
        <f t="shared" si="176"/>
        <v>7.9233499256093395E-2</v>
      </c>
      <c r="I1058" s="4" t="b">
        <f t="shared" si="177"/>
        <v>0</v>
      </c>
      <c r="J1058" s="4" t="b">
        <f t="shared" si="178"/>
        <v>0</v>
      </c>
      <c r="K1058" s="26">
        <f t="shared" si="179"/>
        <v>0</v>
      </c>
      <c r="L1058" s="4">
        <f t="shared" si="180"/>
        <v>0</v>
      </c>
      <c r="M1058" s="26" t="str">
        <f t="shared" si="181"/>
        <v/>
      </c>
      <c r="N1058" s="288">
        <v>0</v>
      </c>
      <c r="O1058" s="4">
        <v>0</v>
      </c>
      <c r="P1058" s="75">
        <f t="shared" si="182"/>
        <v>0</v>
      </c>
      <c r="Q1058" s="75">
        <f t="shared" si="183"/>
        <v>0</v>
      </c>
      <c r="R1058" s="75">
        <f t="shared" si="184"/>
        <v>0</v>
      </c>
      <c r="S1058" s="4">
        <v>0</v>
      </c>
      <c r="T1058" s="4">
        <v>0</v>
      </c>
      <c r="U1058" s="4">
        <f t="shared" si="185"/>
        <v>0</v>
      </c>
      <c r="V1058" s="4">
        <v>0</v>
      </c>
      <c r="W1058" s="49">
        <v>0</v>
      </c>
      <c r="X1058" s="4">
        <v>2</v>
      </c>
      <c r="Y1058" s="118" t="s">
        <v>20</v>
      </c>
      <c r="Z1058" s="118" t="s">
        <v>30</v>
      </c>
      <c r="AA1058" s="289">
        <v>0.26666699999999999</v>
      </c>
      <c r="AB1058" s="81" t="str">
        <f t="shared" si="186"/>
        <v>PykA-2pg</v>
      </c>
    </row>
    <row r="1059" spans="1:28" x14ac:dyDescent="0.3">
      <c r="A1059" s="15" t="s">
        <v>3</v>
      </c>
      <c r="B1059" s="265" t="s">
        <v>267</v>
      </c>
      <c r="C1059" s="47">
        <v>8.6528924623722803E-2</v>
      </c>
      <c r="D1059" s="47">
        <v>8.2414429804840303E-2</v>
      </c>
      <c r="E1059" s="47">
        <v>7.9661194158380896E-2</v>
      </c>
      <c r="F1059" s="47">
        <v>9.2009586586026204E-2</v>
      </c>
      <c r="G1059" s="47">
        <v>7.9661194158380896E-2</v>
      </c>
      <c r="H1059" s="287">
        <f t="shared" si="176"/>
        <v>7.9661194158380896E-2</v>
      </c>
      <c r="I1059" s="4" t="b">
        <f t="shared" si="177"/>
        <v>0</v>
      </c>
      <c r="J1059" s="4" t="b">
        <f t="shared" si="178"/>
        <v>0</v>
      </c>
      <c r="K1059" s="26">
        <f t="shared" si="179"/>
        <v>0</v>
      </c>
      <c r="L1059" s="4">
        <f t="shared" si="180"/>
        <v>0</v>
      </c>
      <c r="M1059" s="26" t="str">
        <f t="shared" si="181"/>
        <v/>
      </c>
      <c r="N1059" s="288">
        <v>0</v>
      </c>
      <c r="O1059" s="4">
        <v>0</v>
      </c>
      <c r="P1059" s="75">
        <f t="shared" si="182"/>
        <v>0</v>
      </c>
      <c r="Q1059" s="75">
        <f t="shared" si="183"/>
        <v>0</v>
      </c>
      <c r="R1059" s="75">
        <f t="shared" si="184"/>
        <v>0</v>
      </c>
      <c r="S1059" s="4">
        <v>0</v>
      </c>
      <c r="T1059" s="4">
        <v>0</v>
      </c>
      <c r="U1059" s="4">
        <f t="shared" si="185"/>
        <v>0</v>
      </c>
      <c r="V1059" s="4">
        <v>0</v>
      </c>
      <c r="W1059" s="49">
        <v>0</v>
      </c>
      <c r="X1059" s="4">
        <v>1</v>
      </c>
      <c r="Y1059" s="118" t="s">
        <v>21</v>
      </c>
      <c r="Z1059" s="118" t="s">
        <v>31</v>
      </c>
      <c r="AA1059" s="289">
        <v>0.62436499999999995</v>
      </c>
      <c r="AB1059" s="81" t="str">
        <f t="shared" si="186"/>
        <v>Edd-g1p</v>
      </c>
    </row>
    <row r="1060" spans="1:28" x14ac:dyDescent="0.3">
      <c r="A1060" s="15" t="s">
        <v>7</v>
      </c>
      <c r="B1060" s="265" t="s">
        <v>102</v>
      </c>
      <c r="C1060" s="47">
        <v>0.298033959015647</v>
      </c>
      <c r="D1060" s="47">
        <v>0.21761511355583901</v>
      </c>
      <c r="E1060" s="47">
        <v>8.0043212392663404E-2</v>
      </c>
      <c r="F1060" s="47">
        <v>0.45512974836522901</v>
      </c>
      <c r="G1060" s="47">
        <v>8.0043212392663404E-2</v>
      </c>
      <c r="H1060" s="287">
        <f t="shared" si="176"/>
        <v>8.0043212392663404E-2</v>
      </c>
      <c r="I1060" s="4" t="b">
        <f t="shared" si="177"/>
        <v>0</v>
      </c>
      <c r="J1060" s="4" t="b">
        <f t="shared" si="178"/>
        <v>0</v>
      </c>
      <c r="K1060" s="26">
        <f t="shared" si="179"/>
        <v>0</v>
      </c>
      <c r="L1060" s="4">
        <f t="shared" si="180"/>
        <v>0</v>
      </c>
      <c r="M1060" s="26" t="str">
        <f t="shared" si="181"/>
        <v/>
      </c>
      <c r="N1060" s="288">
        <v>0</v>
      </c>
      <c r="O1060" s="4">
        <v>0</v>
      </c>
      <c r="P1060" s="75">
        <f t="shared" si="182"/>
        <v>0</v>
      </c>
      <c r="Q1060" s="75">
        <f t="shared" si="183"/>
        <v>0</v>
      </c>
      <c r="R1060" s="75">
        <f t="shared" si="184"/>
        <v>0</v>
      </c>
      <c r="S1060" s="4">
        <v>0</v>
      </c>
      <c r="T1060" s="4">
        <v>0</v>
      </c>
      <c r="U1060" s="4">
        <f t="shared" si="185"/>
        <v>0</v>
      </c>
      <c r="V1060" s="4">
        <v>0</v>
      </c>
      <c r="W1060" s="49">
        <v>0</v>
      </c>
      <c r="X1060" s="4">
        <v>2</v>
      </c>
      <c r="Y1060" s="118" t="s">
        <v>20</v>
      </c>
      <c r="Z1060" s="118" t="s">
        <v>30</v>
      </c>
      <c r="AA1060" s="289">
        <v>0.13333300000000001</v>
      </c>
      <c r="AB1060" s="81" t="str">
        <f t="shared" si="186"/>
        <v>PykF-icit</v>
      </c>
    </row>
    <row r="1061" spans="1:28" x14ac:dyDescent="0.3">
      <c r="A1061" s="15" t="s">
        <v>8</v>
      </c>
      <c r="B1061" s="265" t="s">
        <v>239</v>
      </c>
      <c r="C1061" s="47">
        <v>0.11892101017931</v>
      </c>
      <c r="D1061" s="47">
        <v>0.147875945868369</v>
      </c>
      <c r="E1061" s="47">
        <v>8.0605438091294501E-2</v>
      </c>
      <c r="F1061" s="47">
        <v>0.179809410747897</v>
      </c>
      <c r="G1061" s="47">
        <v>8.0605438091294501E-2</v>
      </c>
      <c r="H1061" s="287">
        <f t="shared" si="176"/>
        <v>8.0605438091294501E-2</v>
      </c>
      <c r="I1061" s="4" t="b">
        <f t="shared" si="177"/>
        <v>0</v>
      </c>
      <c r="J1061" s="4" t="b">
        <f t="shared" si="178"/>
        <v>0</v>
      </c>
      <c r="K1061" s="26">
        <f t="shared" si="179"/>
        <v>0</v>
      </c>
      <c r="L1061" s="4">
        <f t="shared" si="180"/>
        <v>0</v>
      </c>
      <c r="M1061" s="26" t="str">
        <f t="shared" si="181"/>
        <v/>
      </c>
      <c r="N1061" s="288">
        <v>0</v>
      </c>
      <c r="O1061" s="4">
        <v>0</v>
      </c>
      <c r="P1061" s="75">
        <f t="shared" si="182"/>
        <v>0</v>
      </c>
      <c r="Q1061" s="75">
        <f t="shared" si="183"/>
        <v>0</v>
      </c>
      <c r="R1061" s="75">
        <f t="shared" si="184"/>
        <v>0</v>
      </c>
      <c r="S1061" s="4">
        <v>0</v>
      </c>
      <c r="T1061" s="4">
        <v>0</v>
      </c>
      <c r="U1061" s="4">
        <f t="shared" si="185"/>
        <v>0</v>
      </c>
      <c r="V1061" s="4">
        <v>0</v>
      </c>
      <c r="W1061" s="49">
        <v>0</v>
      </c>
      <c r="X1061" s="4">
        <v>2</v>
      </c>
      <c r="Y1061" s="118" t="s">
        <v>24</v>
      </c>
      <c r="Z1061" s="118" t="s">
        <v>31</v>
      </c>
      <c r="AA1061" s="289">
        <v>0.28571400000000002</v>
      </c>
      <c r="AB1061" s="81" t="str">
        <f t="shared" si="186"/>
        <v>Eno-asp</v>
      </c>
    </row>
    <row r="1062" spans="1:28" x14ac:dyDescent="0.3">
      <c r="A1062" s="15" t="s">
        <v>5</v>
      </c>
      <c r="B1062" s="265" t="s">
        <v>220</v>
      </c>
      <c r="C1062" s="47">
        <v>0.28694948204460702</v>
      </c>
      <c r="D1062" s="47">
        <v>0.22148295859638001</v>
      </c>
      <c r="E1062" s="47">
        <v>8.0881990219226499E-2</v>
      </c>
      <c r="F1062" s="47">
        <v>0.42424789970788102</v>
      </c>
      <c r="G1062" s="47">
        <v>8.0881990219226499E-2</v>
      </c>
      <c r="H1062" s="287">
        <f t="shared" si="176"/>
        <v>8.0881990219226499E-2</v>
      </c>
      <c r="I1062" s="4" t="b">
        <f t="shared" si="177"/>
        <v>0</v>
      </c>
      <c r="J1062" s="4" t="b">
        <f t="shared" si="178"/>
        <v>0</v>
      </c>
      <c r="K1062" s="26">
        <f t="shared" si="179"/>
        <v>0</v>
      </c>
      <c r="L1062" s="4">
        <f t="shared" si="180"/>
        <v>0</v>
      </c>
      <c r="M1062" s="26" t="str">
        <f t="shared" si="181"/>
        <v/>
      </c>
      <c r="N1062" s="288">
        <v>0</v>
      </c>
      <c r="O1062" s="4">
        <v>0</v>
      </c>
      <c r="P1062" s="75">
        <f t="shared" si="182"/>
        <v>0</v>
      </c>
      <c r="Q1062" s="75">
        <f t="shared" si="183"/>
        <v>0</v>
      </c>
      <c r="R1062" s="75">
        <f t="shared" si="184"/>
        <v>0</v>
      </c>
      <c r="S1062" s="4">
        <v>0</v>
      </c>
      <c r="T1062" s="4">
        <v>0</v>
      </c>
      <c r="U1062" s="4">
        <f t="shared" si="185"/>
        <v>0</v>
      </c>
      <c r="V1062" s="4">
        <v>0</v>
      </c>
      <c r="W1062" s="49">
        <v>0</v>
      </c>
      <c r="X1062" s="4">
        <v>3</v>
      </c>
      <c r="Y1062" s="118" t="s">
        <v>23</v>
      </c>
      <c r="Z1062" s="118" t="s">
        <v>30</v>
      </c>
      <c r="AA1062" s="289">
        <v>0.21621599999999999</v>
      </c>
      <c r="AB1062" s="81" t="str">
        <f t="shared" si="186"/>
        <v>AceB-prpp</v>
      </c>
    </row>
    <row r="1063" spans="1:28" x14ac:dyDescent="0.3">
      <c r="A1063" s="15" t="s">
        <v>114</v>
      </c>
      <c r="B1063" s="265" t="s">
        <v>237</v>
      </c>
      <c r="C1063" s="47">
        <v>0.419861188442053</v>
      </c>
      <c r="D1063" s="47">
        <v>0.42336491610327498</v>
      </c>
      <c r="E1063" s="47">
        <v>8.4544282277701596E-2</v>
      </c>
      <c r="F1063" s="47">
        <v>0.71944037208543699</v>
      </c>
      <c r="G1063" s="47">
        <v>8.4544282277701596E-2</v>
      </c>
      <c r="H1063" s="287">
        <f t="shared" si="176"/>
        <v>8.4544282277701596E-2</v>
      </c>
      <c r="I1063" s="4" t="b">
        <f t="shared" si="177"/>
        <v>0</v>
      </c>
      <c r="J1063" s="4" t="b">
        <f t="shared" si="178"/>
        <v>0</v>
      </c>
      <c r="K1063" s="26">
        <f t="shared" si="179"/>
        <v>0</v>
      </c>
      <c r="L1063" s="4">
        <f t="shared" si="180"/>
        <v>0</v>
      </c>
      <c r="M1063" s="26" t="str">
        <f t="shared" si="181"/>
        <v/>
      </c>
      <c r="N1063" s="288">
        <v>0</v>
      </c>
      <c r="O1063" s="4">
        <v>0</v>
      </c>
      <c r="P1063" s="75">
        <f t="shared" si="182"/>
        <v>0</v>
      </c>
      <c r="Q1063" s="75">
        <f t="shared" si="183"/>
        <v>0</v>
      </c>
      <c r="R1063" s="75">
        <f t="shared" si="184"/>
        <v>0</v>
      </c>
      <c r="S1063" s="4">
        <v>0</v>
      </c>
      <c r="T1063" s="4">
        <v>0</v>
      </c>
      <c r="U1063" s="4">
        <f t="shared" si="185"/>
        <v>0</v>
      </c>
      <c r="V1063" s="4">
        <v>0</v>
      </c>
      <c r="W1063" s="49">
        <v>0</v>
      </c>
      <c r="X1063" s="4">
        <v>2</v>
      </c>
      <c r="Y1063" s="118" t="s">
        <v>25</v>
      </c>
      <c r="Z1063" s="118" t="s">
        <v>30</v>
      </c>
      <c r="AA1063" s="289">
        <v>0.35802499999999998</v>
      </c>
      <c r="AB1063" s="81" t="str">
        <f t="shared" si="186"/>
        <v>AckA-met</v>
      </c>
    </row>
    <row r="1064" spans="1:28" x14ac:dyDescent="0.3">
      <c r="A1064" s="15" t="s">
        <v>15</v>
      </c>
      <c r="B1064" s="265" t="s">
        <v>262</v>
      </c>
      <c r="C1064" s="47">
        <v>0.177176973015956</v>
      </c>
      <c r="D1064" s="47">
        <v>0.18207182457274301</v>
      </c>
      <c r="E1064" s="47">
        <v>8.5193085149281395E-2</v>
      </c>
      <c r="F1064" s="47">
        <v>0.27186224528198699</v>
      </c>
      <c r="G1064" s="47">
        <v>8.5193085149281395E-2</v>
      </c>
      <c r="H1064" s="287">
        <f t="shared" si="176"/>
        <v>8.5193085149281395E-2</v>
      </c>
      <c r="I1064" s="4" t="b">
        <f t="shared" si="177"/>
        <v>0</v>
      </c>
      <c r="J1064" s="4" t="b">
        <f t="shared" si="178"/>
        <v>0</v>
      </c>
      <c r="K1064" s="26">
        <f t="shared" si="179"/>
        <v>0</v>
      </c>
      <c r="L1064" s="4">
        <f t="shared" si="180"/>
        <v>0</v>
      </c>
      <c r="M1064" s="26" t="str">
        <f t="shared" si="181"/>
        <v/>
      </c>
      <c r="N1064" s="288">
        <v>0</v>
      </c>
      <c r="O1064" s="4">
        <v>0</v>
      </c>
      <c r="P1064" s="75">
        <f t="shared" si="182"/>
        <v>0</v>
      </c>
      <c r="Q1064" s="75">
        <f t="shared" si="183"/>
        <v>0</v>
      </c>
      <c r="R1064" s="75">
        <f t="shared" si="184"/>
        <v>0</v>
      </c>
      <c r="S1064" s="4">
        <v>0</v>
      </c>
      <c r="T1064" s="4">
        <v>0</v>
      </c>
      <c r="U1064" s="4">
        <f t="shared" si="185"/>
        <v>0</v>
      </c>
      <c r="V1064" s="4">
        <v>0</v>
      </c>
      <c r="W1064" s="49">
        <v>0</v>
      </c>
      <c r="X1064" s="4">
        <v>2</v>
      </c>
      <c r="Y1064" s="118" t="s">
        <v>28</v>
      </c>
      <c r="Z1064" s="118" t="s">
        <v>30</v>
      </c>
      <c r="AA1064" s="289">
        <v>0.48255799999999999</v>
      </c>
      <c r="AB1064" s="81" t="str">
        <f t="shared" si="186"/>
        <v>PckA-dtmp</v>
      </c>
    </row>
    <row r="1065" spans="1:28" x14ac:dyDescent="0.3">
      <c r="A1065" s="15" t="s">
        <v>6</v>
      </c>
      <c r="B1065" s="265" t="s">
        <v>165</v>
      </c>
      <c r="C1065" s="47">
        <v>0.169078924997489</v>
      </c>
      <c r="D1065" s="47">
        <v>9.9343195741005794E-2</v>
      </c>
      <c r="E1065" s="47">
        <v>8.5489186660879402E-2</v>
      </c>
      <c r="F1065" s="47">
        <v>0.33558021602860999</v>
      </c>
      <c r="G1065" s="47">
        <v>8.5489186660879402E-2</v>
      </c>
      <c r="H1065" s="287">
        <f t="shared" si="176"/>
        <v>8.5489186660879402E-2</v>
      </c>
      <c r="I1065" s="4" t="b">
        <f t="shared" si="177"/>
        <v>0</v>
      </c>
      <c r="J1065" s="4" t="b">
        <f t="shared" si="178"/>
        <v>0</v>
      </c>
      <c r="K1065" s="26">
        <f t="shared" si="179"/>
        <v>0</v>
      </c>
      <c r="L1065" s="4">
        <f t="shared" si="180"/>
        <v>0</v>
      </c>
      <c r="M1065" s="26" t="str">
        <f t="shared" si="181"/>
        <v/>
      </c>
      <c r="N1065" s="288">
        <v>0</v>
      </c>
      <c r="O1065" s="4">
        <v>0</v>
      </c>
      <c r="P1065" s="75">
        <f t="shared" si="182"/>
        <v>0</v>
      </c>
      <c r="Q1065" s="75">
        <f t="shared" si="183"/>
        <v>0</v>
      </c>
      <c r="R1065" s="75">
        <f t="shared" si="184"/>
        <v>0</v>
      </c>
      <c r="S1065" s="4">
        <v>0</v>
      </c>
      <c r="T1065" s="4">
        <v>0</v>
      </c>
      <c r="U1065" s="4">
        <f t="shared" si="185"/>
        <v>0</v>
      </c>
      <c r="V1065" s="4">
        <v>0</v>
      </c>
      <c r="W1065" s="49">
        <v>0</v>
      </c>
      <c r="X1065" s="4">
        <v>3</v>
      </c>
      <c r="Y1065" s="118" t="s">
        <v>23</v>
      </c>
      <c r="Z1065" s="118" t="s">
        <v>30</v>
      </c>
      <c r="AA1065" s="289">
        <v>0.18181800000000001</v>
      </c>
      <c r="AB1065" s="81" t="str">
        <f t="shared" si="186"/>
        <v>GltA-bpg</v>
      </c>
    </row>
    <row r="1066" spans="1:28" x14ac:dyDescent="0.3">
      <c r="A1066" s="15" t="s">
        <v>3</v>
      </c>
      <c r="B1066" s="265" t="s">
        <v>79</v>
      </c>
      <c r="C1066" s="47">
        <v>0.109061190304155</v>
      </c>
      <c r="D1066" s="47">
        <v>0.14169315289947701</v>
      </c>
      <c r="E1066" s="47">
        <v>8.6534456519875E-2</v>
      </c>
      <c r="F1066" s="47">
        <v>0.146963277630766</v>
      </c>
      <c r="G1066" s="47">
        <v>8.6534456519875E-2</v>
      </c>
      <c r="H1066" s="287">
        <f t="shared" si="176"/>
        <v>8.6534456519875E-2</v>
      </c>
      <c r="I1066" s="4" t="b">
        <f t="shared" si="177"/>
        <v>0</v>
      </c>
      <c r="J1066" s="4" t="b">
        <f t="shared" si="178"/>
        <v>0</v>
      </c>
      <c r="K1066" s="26">
        <f t="shared" si="179"/>
        <v>0</v>
      </c>
      <c r="L1066" s="4">
        <f t="shared" si="180"/>
        <v>0</v>
      </c>
      <c r="M1066" s="26" t="str">
        <f t="shared" si="181"/>
        <v/>
      </c>
      <c r="N1066" s="288">
        <v>0</v>
      </c>
      <c r="O1066" s="4">
        <v>0</v>
      </c>
      <c r="P1066" s="75">
        <f t="shared" si="182"/>
        <v>0</v>
      </c>
      <c r="Q1066" s="75">
        <f t="shared" si="183"/>
        <v>0</v>
      </c>
      <c r="R1066" s="75">
        <f t="shared" si="184"/>
        <v>0</v>
      </c>
      <c r="S1066" s="4">
        <v>0</v>
      </c>
      <c r="T1066" s="4">
        <v>0</v>
      </c>
      <c r="U1066" s="4">
        <f t="shared" si="185"/>
        <v>0</v>
      </c>
      <c r="V1066" s="4">
        <v>0</v>
      </c>
      <c r="W1066" s="49">
        <v>0</v>
      </c>
      <c r="X1066" s="4">
        <v>1</v>
      </c>
      <c r="Y1066" s="118" t="s">
        <v>21</v>
      </c>
      <c r="Z1066" s="118" t="s">
        <v>31</v>
      </c>
      <c r="AA1066" s="289">
        <v>0.214421</v>
      </c>
      <c r="AB1066" s="81" t="str">
        <f t="shared" si="186"/>
        <v>Edd-nadh</v>
      </c>
    </row>
    <row r="1067" spans="1:28" x14ac:dyDescent="0.3">
      <c r="A1067" s="15" t="s">
        <v>114</v>
      </c>
      <c r="B1067" s="265" t="s">
        <v>94</v>
      </c>
      <c r="C1067" s="47">
        <v>7.8444904733798698E-2</v>
      </c>
      <c r="D1067" s="47">
        <v>9.1592504596306995E-2</v>
      </c>
      <c r="E1067" s="47">
        <v>8.7616309959327301E-2</v>
      </c>
      <c r="F1067" s="47">
        <v>9.6877107724574599E-2</v>
      </c>
      <c r="G1067" s="47">
        <v>8.7616309959327301E-2</v>
      </c>
      <c r="H1067" s="287">
        <f t="shared" si="176"/>
        <v>8.7616309959327301E-2</v>
      </c>
      <c r="I1067" s="4" t="b">
        <f t="shared" si="177"/>
        <v>0</v>
      </c>
      <c r="J1067" s="4" t="b">
        <f t="shared" si="178"/>
        <v>0</v>
      </c>
      <c r="K1067" s="26">
        <f t="shared" si="179"/>
        <v>0</v>
      </c>
      <c r="L1067" s="4">
        <f t="shared" si="180"/>
        <v>0</v>
      </c>
      <c r="M1067" s="26" t="str">
        <f t="shared" si="181"/>
        <v/>
      </c>
      <c r="N1067" s="288">
        <v>0</v>
      </c>
      <c r="O1067" s="4">
        <v>0</v>
      </c>
      <c r="P1067" s="75">
        <f t="shared" si="182"/>
        <v>0</v>
      </c>
      <c r="Q1067" s="75">
        <f t="shared" si="183"/>
        <v>0</v>
      </c>
      <c r="R1067" s="75">
        <f t="shared" si="184"/>
        <v>0</v>
      </c>
      <c r="S1067" s="4">
        <v>0</v>
      </c>
      <c r="T1067" s="4">
        <v>0</v>
      </c>
      <c r="U1067" s="4">
        <f t="shared" si="185"/>
        <v>0</v>
      </c>
      <c r="V1067" s="4">
        <v>0</v>
      </c>
      <c r="W1067" s="49">
        <v>0</v>
      </c>
      <c r="X1067" s="4">
        <v>2</v>
      </c>
      <c r="Y1067" s="118" t="s">
        <v>25</v>
      </c>
      <c r="Z1067" s="118" t="s">
        <v>30</v>
      </c>
      <c r="AA1067" s="289">
        <v>0.35802499999999998</v>
      </c>
      <c r="AB1067" s="81" t="str">
        <f t="shared" si="186"/>
        <v>AckA-oaa</v>
      </c>
    </row>
    <row r="1068" spans="1:28" x14ac:dyDescent="0.3">
      <c r="A1068" s="15" t="s">
        <v>10</v>
      </c>
      <c r="B1068" s="265" t="s">
        <v>98</v>
      </c>
      <c r="C1068" s="47">
        <v>9.5251010416665699E-2</v>
      </c>
      <c r="D1068" s="47">
        <v>9.4919481549610302E-2</v>
      </c>
      <c r="E1068" s="47">
        <v>8.7735922935716706E-2</v>
      </c>
      <c r="F1068" s="47">
        <v>0.10266139459894399</v>
      </c>
      <c r="G1068" s="47">
        <v>8.7735922935716706E-2</v>
      </c>
      <c r="H1068" s="287">
        <f t="shared" si="176"/>
        <v>8.7735922935716706E-2</v>
      </c>
      <c r="I1068" s="4" t="b">
        <f t="shared" si="177"/>
        <v>0</v>
      </c>
      <c r="J1068" s="4" t="b">
        <f t="shared" si="178"/>
        <v>0</v>
      </c>
      <c r="K1068" s="26">
        <f t="shared" si="179"/>
        <v>0</v>
      </c>
      <c r="L1068" s="4">
        <f t="shared" si="180"/>
        <v>0</v>
      </c>
      <c r="M1068" s="26" t="str">
        <f t="shared" si="181"/>
        <v/>
      </c>
      <c r="N1068" s="288">
        <v>0</v>
      </c>
      <c r="O1068" s="4">
        <v>0</v>
      </c>
      <c r="P1068" s="75">
        <f t="shared" si="182"/>
        <v>0</v>
      </c>
      <c r="Q1068" s="75">
        <f t="shared" si="183"/>
        <v>0</v>
      </c>
      <c r="R1068" s="75">
        <f t="shared" si="184"/>
        <v>0</v>
      </c>
      <c r="S1068" s="4">
        <v>0</v>
      </c>
      <c r="T1068" s="4">
        <v>0</v>
      </c>
      <c r="U1068" s="4">
        <f t="shared" si="185"/>
        <v>0</v>
      </c>
      <c r="V1068" s="4">
        <v>0</v>
      </c>
      <c r="W1068" s="49">
        <v>0</v>
      </c>
      <c r="X1068" s="4">
        <v>1</v>
      </c>
      <c r="Y1068" s="118" t="s">
        <v>22</v>
      </c>
      <c r="Z1068" s="118" t="s">
        <v>31</v>
      </c>
      <c r="AA1068" s="289">
        <v>0.10929899999999999</v>
      </c>
      <c r="AB1068" s="81" t="str">
        <f t="shared" si="186"/>
        <v>Eda-accoa</v>
      </c>
    </row>
    <row r="1069" spans="1:28" x14ac:dyDescent="0.3">
      <c r="A1069" s="15" t="s">
        <v>10</v>
      </c>
      <c r="B1069" s="265" t="s">
        <v>231</v>
      </c>
      <c r="C1069" s="47">
        <v>0.137056067073659</v>
      </c>
      <c r="D1069" s="47">
        <v>0.13205718093195101</v>
      </c>
      <c r="E1069" s="47">
        <v>8.8935669400608E-2</v>
      </c>
      <c r="F1069" s="47">
        <v>0.16428466186464</v>
      </c>
      <c r="G1069" s="47">
        <v>8.8935669400608E-2</v>
      </c>
      <c r="H1069" s="287">
        <f t="shared" si="176"/>
        <v>8.8935669400608E-2</v>
      </c>
      <c r="I1069" s="4" t="b">
        <f t="shared" si="177"/>
        <v>0</v>
      </c>
      <c r="J1069" s="4" t="b">
        <f t="shared" si="178"/>
        <v>0</v>
      </c>
      <c r="K1069" s="26">
        <f t="shared" si="179"/>
        <v>0</v>
      </c>
      <c r="L1069" s="4">
        <f t="shared" si="180"/>
        <v>0</v>
      </c>
      <c r="M1069" s="26" t="str">
        <f t="shared" si="181"/>
        <v/>
      </c>
      <c r="N1069" s="288">
        <v>0</v>
      </c>
      <c r="O1069" s="4">
        <v>0</v>
      </c>
      <c r="P1069" s="75">
        <f t="shared" si="182"/>
        <v>0</v>
      </c>
      <c r="Q1069" s="75">
        <f t="shared" si="183"/>
        <v>0</v>
      </c>
      <c r="R1069" s="75">
        <f t="shared" si="184"/>
        <v>0</v>
      </c>
      <c r="S1069" s="4">
        <v>0</v>
      </c>
      <c r="T1069" s="4">
        <v>0</v>
      </c>
      <c r="U1069" s="4">
        <f t="shared" si="185"/>
        <v>0</v>
      </c>
      <c r="V1069" s="4">
        <v>0</v>
      </c>
      <c r="W1069" s="49">
        <v>0</v>
      </c>
      <c r="X1069" s="4">
        <v>1</v>
      </c>
      <c r="Y1069" s="118" t="s">
        <v>22</v>
      </c>
      <c r="Z1069" s="118" t="s">
        <v>31</v>
      </c>
      <c r="AA1069" s="289">
        <v>0.2</v>
      </c>
      <c r="AB1069" s="81" t="str">
        <f t="shared" si="186"/>
        <v>Eda-hcys</v>
      </c>
    </row>
    <row r="1070" spans="1:28" x14ac:dyDescent="0.3">
      <c r="A1070" s="15" t="s">
        <v>8</v>
      </c>
      <c r="B1070" s="265" t="s">
        <v>210</v>
      </c>
      <c r="C1070" s="47">
        <v>0.512769375272912</v>
      </c>
      <c r="D1070" s="47">
        <v>0.52026059208798603</v>
      </c>
      <c r="E1070" s="47">
        <v>8.9172484056029705E-2</v>
      </c>
      <c r="F1070" s="47">
        <v>0.96284076825784903</v>
      </c>
      <c r="G1070" s="47">
        <v>8.9172484056029705E-2</v>
      </c>
      <c r="H1070" s="287">
        <f t="shared" si="176"/>
        <v>8.9172484056029705E-2</v>
      </c>
      <c r="I1070" s="4" t="b">
        <f t="shared" si="177"/>
        <v>0</v>
      </c>
      <c r="J1070" s="4" t="b">
        <f t="shared" si="178"/>
        <v>0</v>
      </c>
      <c r="K1070" s="26">
        <f t="shared" si="179"/>
        <v>0</v>
      </c>
      <c r="L1070" s="4">
        <f t="shared" si="180"/>
        <v>0</v>
      </c>
      <c r="M1070" s="26" t="str">
        <f t="shared" si="181"/>
        <v/>
      </c>
      <c r="N1070" s="288">
        <v>0</v>
      </c>
      <c r="O1070" s="4">
        <v>0</v>
      </c>
      <c r="P1070" s="75">
        <f t="shared" si="182"/>
        <v>0</v>
      </c>
      <c r="Q1070" s="75">
        <f t="shared" si="183"/>
        <v>0</v>
      </c>
      <c r="R1070" s="75">
        <f t="shared" si="184"/>
        <v>0</v>
      </c>
      <c r="S1070" s="4">
        <v>0</v>
      </c>
      <c r="T1070" s="4">
        <v>0</v>
      </c>
      <c r="U1070" s="4">
        <f t="shared" si="185"/>
        <v>0</v>
      </c>
      <c r="V1070" s="4">
        <v>0</v>
      </c>
      <c r="W1070" s="49">
        <v>0</v>
      </c>
      <c r="X1070" s="4">
        <v>2</v>
      </c>
      <c r="Y1070" s="118" t="s">
        <v>24</v>
      </c>
      <c r="Z1070" s="118" t="s">
        <v>31</v>
      </c>
      <c r="AA1070" s="289">
        <v>0.22449</v>
      </c>
      <c r="AB1070" s="81" t="str">
        <f t="shared" si="186"/>
        <v>Eno-udp</v>
      </c>
    </row>
    <row r="1071" spans="1:28" x14ac:dyDescent="0.3">
      <c r="A1071" s="15" t="s">
        <v>15</v>
      </c>
      <c r="B1071" s="265" t="s">
        <v>245</v>
      </c>
      <c r="C1071" s="47">
        <v>0.12867597890236601</v>
      </c>
      <c r="D1071" s="47">
        <v>0.13023289305312499</v>
      </c>
      <c r="E1071" s="47">
        <v>8.9339348947272607E-2</v>
      </c>
      <c r="F1071" s="47">
        <v>0.16356635572066999</v>
      </c>
      <c r="G1071" s="47">
        <v>8.9339348947272607E-2</v>
      </c>
      <c r="H1071" s="287">
        <f t="shared" si="176"/>
        <v>8.9339348947272607E-2</v>
      </c>
      <c r="I1071" s="4" t="b">
        <f t="shared" si="177"/>
        <v>0</v>
      </c>
      <c r="J1071" s="4" t="b">
        <f t="shared" si="178"/>
        <v>0</v>
      </c>
      <c r="K1071" s="26">
        <f t="shared" si="179"/>
        <v>0</v>
      </c>
      <c r="L1071" s="4">
        <f t="shared" si="180"/>
        <v>0</v>
      </c>
      <c r="M1071" s="26" t="str">
        <f t="shared" si="181"/>
        <v/>
      </c>
      <c r="N1071" s="288">
        <v>0</v>
      </c>
      <c r="O1071" s="4">
        <v>0</v>
      </c>
      <c r="P1071" s="75">
        <f t="shared" si="182"/>
        <v>0</v>
      </c>
      <c r="Q1071" s="75">
        <f t="shared" si="183"/>
        <v>0</v>
      </c>
      <c r="R1071" s="75">
        <f t="shared" si="184"/>
        <v>0</v>
      </c>
      <c r="S1071" s="4">
        <v>0</v>
      </c>
      <c r="T1071" s="4">
        <v>0</v>
      </c>
      <c r="U1071" s="4">
        <f t="shared" si="185"/>
        <v>0</v>
      </c>
      <c r="V1071" s="4">
        <v>0</v>
      </c>
      <c r="W1071" s="49">
        <v>0</v>
      </c>
      <c r="X1071" s="4">
        <v>2</v>
      </c>
      <c r="Y1071" s="118" t="s">
        <v>28</v>
      </c>
      <c r="Z1071" s="118" t="s">
        <v>30</v>
      </c>
      <c r="AA1071" s="289">
        <v>4.8779999999999997E-2</v>
      </c>
      <c r="AB1071" s="81" t="str">
        <f t="shared" si="186"/>
        <v>PckA-gluth-o</v>
      </c>
    </row>
    <row r="1072" spans="1:28" x14ac:dyDescent="0.3">
      <c r="A1072" s="15" t="s">
        <v>14</v>
      </c>
      <c r="B1072" s="265" t="s">
        <v>293</v>
      </c>
      <c r="C1072" s="47">
        <v>0.29992636100138098</v>
      </c>
      <c r="D1072" s="47">
        <v>0.22846125728636801</v>
      </c>
      <c r="E1072" s="47">
        <v>9.0331434370464495E-2</v>
      </c>
      <c r="F1072" s="47">
        <v>0.54449390565706002</v>
      </c>
      <c r="G1072" s="47">
        <v>9.0331434370464495E-2</v>
      </c>
      <c r="H1072" s="287">
        <f t="shared" si="176"/>
        <v>9.0331434370464495E-2</v>
      </c>
      <c r="I1072" s="4" t="b">
        <f t="shared" si="177"/>
        <v>0</v>
      </c>
      <c r="J1072" s="4" t="b">
        <f t="shared" si="178"/>
        <v>0</v>
      </c>
      <c r="K1072" s="26">
        <f t="shared" si="179"/>
        <v>0</v>
      </c>
      <c r="L1072" s="4">
        <f t="shared" si="180"/>
        <v>0</v>
      </c>
      <c r="M1072" s="26" t="str">
        <f t="shared" si="181"/>
        <v/>
      </c>
      <c r="N1072" s="288">
        <v>0</v>
      </c>
      <c r="O1072" s="4">
        <v>0</v>
      </c>
      <c r="P1072" s="75">
        <f t="shared" si="182"/>
        <v>0</v>
      </c>
      <c r="Q1072" s="75">
        <f t="shared" si="183"/>
        <v>0</v>
      </c>
      <c r="R1072" s="75">
        <f t="shared" si="184"/>
        <v>0</v>
      </c>
      <c r="S1072" s="4">
        <v>0</v>
      </c>
      <c r="T1072" s="4">
        <v>0</v>
      </c>
      <c r="U1072" s="4">
        <f t="shared" si="185"/>
        <v>0</v>
      </c>
      <c r="V1072" s="4">
        <v>0</v>
      </c>
      <c r="W1072" s="49">
        <v>0</v>
      </c>
      <c r="X1072" s="4">
        <v>3</v>
      </c>
      <c r="Y1072" s="118" t="s">
        <v>27</v>
      </c>
      <c r="Z1072" s="118" t="s">
        <v>30</v>
      </c>
      <c r="AA1072" s="289">
        <v>0.13861399999999999</v>
      </c>
      <c r="AB1072" s="81" t="str">
        <f t="shared" si="186"/>
        <v>PfkA-hser</v>
      </c>
    </row>
    <row r="1073" spans="1:28" x14ac:dyDescent="0.3">
      <c r="A1073" s="15" t="s">
        <v>10</v>
      </c>
      <c r="B1073" s="265" t="s">
        <v>239</v>
      </c>
      <c r="C1073" s="47">
        <v>0.272914378712034</v>
      </c>
      <c r="D1073" s="47">
        <v>0.25258181691562098</v>
      </c>
      <c r="E1073" s="47">
        <v>9.07332961630445E-2</v>
      </c>
      <c r="F1073" s="47">
        <v>0.43110826956214299</v>
      </c>
      <c r="G1073" s="47">
        <v>9.07332961630445E-2</v>
      </c>
      <c r="H1073" s="287">
        <f t="shared" si="176"/>
        <v>9.07332961630445E-2</v>
      </c>
      <c r="I1073" s="4" t="b">
        <f t="shared" si="177"/>
        <v>0</v>
      </c>
      <c r="J1073" s="4" t="b">
        <f t="shared" si="178"/>
        <v>0</v>
      </c>
      <c r="K1073" s="26">
        <f t="shared" si="179"/>
        <v>0</v>
      </c>
      <c r="L1073" s="4">
        <f t="shared" si="180"/>
        <v>0</v>
      </c>
      <c r="M1073" s="26" t="str">
        <f t="shared" si="181"/>
        <v/>
      </c>
      <c r="N1073" s="288">
        <v>0</v>
      </c>
      <c r="O1073" s="4">
        <v>0</v>
      </c>
      <c r="P1073" s="75">
        <f t="shared" si="182"/>
        <v>0</v>
      </c>
      <c r="Q1073" s="75">
        <f t="shared" si="183"/>
        <v>0</v>
      </c>
      <c r="R1073" s="75">
        <f t="shared" si="184"/>
        <v>0</v>
      </c>
      <c r="S1073" s="4">
        <v>0</v>
      </c>
      <c r="T1073" s="4">
        <v>0</v>
      </c>
      <c r="U1073" s="4">
        <f t="shared" si="185"/>
        <v>0</v>
      </c>
      <c r="V1073" s="4">
        <v>0</v>
      </c>
      <c r="W1073" s="49">
        <v>0</v>
      </c>
      <c r="X1073" s="4">
        <v>1</v>
      </c>
      <c r="Y1073" s="118" t="s">
        <v>22</v>
      </c>
      <c r="Z1073" s="118" t="s">
        <v>31</v>
      </c>
      <c r="AA1073" s="289">
        <v>0.18181800000000001</v>
      </c>
      <c r="AB1073" s="81" t="str">
        <f t="shared" si="186"/>
        <v>Eda-asp</v>
      </c>
    </row>
    <row r="1074" spans="1:28" x14ac:dyDescent="0.3">
      <c r="A1074" s="15" t="s">
        <v>13</v>
      </c>
      <c r="B1074" s="265" t="s">
        <v>79</v>
      </c>
      <c r="C1074" s="47">
        <v>0.12136832864283099</v>
      </c>
      <c r="D1074" s="47">
        <v>0.17976607512130299</v>
      </c>
      <c r="E1074" s="47">
        <v>9.2965934481781906E-2</v>
      </c>
      <c r="F1074" s="47">
        <v>0.188575677524911</v>
      </c>
      <c r="G1074" s="47">
        <v>9.2965934481781906E-2</v>
      </c>
      <c r="H1074" s="287">
        <f t="shared" si="176"/>
        <v>9.2965934481781906E-2</v>
      </c>
      <c r="I1074" s="4" t="b">
        <f t="shared" si="177"/>
        <v>0</v>
      </c>
      <c r="J1074" s="4" t="b">
        <f t="shared" si="178"/>
        <v>0</v>
      </c>
      <c r="K1074" s="26">
        <f t="shared" si="179"/>
        <v>0</v>
      </c>
      <c r="L1074" s="4">
        <f t="shared" si="180"/>
        <v>0</v>
      </c>
      <c r="M1074" s="26" t="str">
        <f t="shared" si="181"/>
        <v/>
      </c>
      <c r="N1074" s="288">
        <v>0</v>
      </c>
      <c r="O1074" s="4">
        <v>0</v>
      </c>
      <c r="P1074" s="75">
        <f t="shared" si="182"/>
        <v>0</v>
      </c>
      <c r="Q1074" s="75">
        <f t="shared" si="183"/>
        <v>0</v>
      </c>
      <c r="R1074" s="75">
        <f t="shared" si="184"/>
        <v>0</v>
      </c>
      <c r="S1074" s="4">
        <v>0</v>
      </c>
      <c r="T1074" s="4">
        <v>0</v>
      </c>
      <c r="U1074" s="4">
        <f t="shared" si="185"/>
        <v>0</v>
      </c>
      <c r="V1074" s="4">
        <v>0</v>
      </c>
      <c r="W1074" s="49">
        <v>0</v>
      </c>
      <c r="X1074" s="4">
        <v>2</v>
      </c>
      <c r="Y1074" s="118" t="s">
        <v>26</v>
      </c>
      <c r="Z1074" s="118" t="s">
        <v>31</v>
      </c>
      <c r="AA1074" s="289">
        <v>0</v>
      </c>
      <c r="AB1074" s="81" t="str">
        <f t="shared" si="186"/>
        <v>AceA-nadh</v>
      </c>
    </row>
    <row r="1075" spans="1:28" x14ac:dyDescent="0.3">
      <c r="A1075" s="15" t="s">
        <v>15</v>
      </c>
      <c r="B1075" s="265" t="s">
        <v>123</v>
      </c>
      <c r="C1075" s="47">
        <v>0.21326001847668999</v>
      </c>
      <c r="D1075" s="47">
        <v>0.17956182493470699</v>
      </c>
      <c r="E1075" s="47">
        <v>9.3671063909613897E-2</v>
      </c>
      <c r="F1075" s="47">
        <v>0.390243412016617</v>
      </c>
      <c r="G1075" s="47">
        <v>9.3671063909613897E-2</v>
      </c>
      <c r="H1075" s="287">
        <f t="shared" si="176"/>
        <v>9.3671063909613897E-2</v>
      </c>
      <c r="I1075" s="4" t="b">
        <f t="shared" si="177"/>
        <v>0</v>
      </c>
      <c r="J1075" s="4" t="b">
        <f t="shared" si="178"/>
        <v>0</v>
      </c>
      <c r="K1075" s="26">
        <f t="shared" si="179"/>
        <v>0</v>
      </c>
      <c r="L1075" s="4">
        <f t="shared" si="180"/>
        <v>0</v>
      </c>
      <c r="M1075" s="26" t="str">
        <f t="shared" si="181"/>
        <v/>
      </c>
      <c r="N1075" s="288">
        <v>0</v>
      </c>
      <c r="O1075" s="4">
        <v>0</v>
      </c>
      <c r="P1075" s="75">
        <f t="shared" si="182"/>
        <v>0</v>
      </c>
      <c r="Q1075" s="75">
        <f t="shared" si="183"/>
        <v>0</v>
      </c>
      <c r="R1075" s="75">
        <f t="shared" si="184"/>
        <v>0</v>
      </c>
      <c r="S1075" s="4">
        <v>0</v>
      </c>
      <c r="T1075" s="4">
        <v>0</v>
      </c>
      <c r="U1075" s="4">
        <f t="shared" si="185"/>
        <v>0</v>
      </c>
      <c r="V1075" s="4">
        <v>0</v>
      </c>
      <c r="W1075" s="49">
        <v>0</v>
      </c>
      <c r="X1075" s="4">
        <v>2</v>
      </c>
      <c r="Y1075" s="118" t="s">
        <v>28</v>
      </c>
      <c r="Z1075" s="118" t="s">
        <v>30</v>
      </c>
      <c r="AA1075" s="289">
        <v>0.222222</v>
      </c>
      <c r="AB1075" s="81" t="str">
        <f t="shared" si="186"/>
        <v>PckA-succ</v>
      </c>
    </row>
    <row r="1076" spans="1:28" x14ac:dyDescent="0.3">
      <c r="A1076" s="15" t="s">
        <v>14</v>
      </c>
      <c r="B1076" s="265" t="s">
        <v>202</v>
      </c>
      <c r="C1076" s="47">
        <v>0.186295436258784</v>
      </c>
      <c r="D1076" s="47">
        <v>0.101451580864963</v>
      </c>
      <c r="E1076" s="47">
        <v>9.6017694814334406E-2</v>
      </c>
      <c r="F1076" s="47">
        <v>0.288100467980278</v>
      </c>
      <c r="G1076" s="47">
        <v>9.6017694814334406E-2</v>
      </c>
      <c r="H1076" s="287">
        <f t="shared" si="176"/>
        <v>9.6017694814334406E-2</v>
      </c>
      <c r="I1076" s="4" t="b">
        <f t="shared" si="177"/>
        <v>0</v>
      </c>
      <c r="J1076" s="4" t="b">
        <f t="shared" si="178"/>
        <v>0</v>
      </c>
      <c r="K1076" s="26">
        <f t="shared" si="179"/>
        <v>0</v>
      </c>
      <c r="L1076" s="4">
        <f t="shared" si="180"/>
        <v>0</v>
      </c>
      <c r="M1076" s="26" t="str">
        <f t="shared" si="181"/>
        <v/>
      </c>
      <c r="N1076" s="288">
        <v>0</v>
      </c>
      <c r="O1076" s="4">
        <v>0</v>
      </c>
      <c r="P1076" s="75">
        <f t="shared" si="182"/>
        <v>0</v>
      </c>
      <c r="Q1076" s="75">
        <f t="shared" si="183"/>
        <v>0</v>
      </c>
      <c r="R1076" s="75">
        <f t="shared" si="184"/>
        <v>0</v>
      </c>
      <c r="S1076" s="4">
        <v>0</v>
      </c>
      <c r="T1076" s="4">
        <v>0</v>
      </c>
      <c r="U1076" s="4">
        <f t="shared" si="185"/>
        <v>0</v>
      </c>
      <c r="V1076" s="4">
        <v>0</v>
      </c>
      <c r="W1076" s="49">
        <v>0</v>
      </c>
      <c r="X1076" s="4">
        <v>3</v>
      </c>
      <c r="Y1076" s="118" t="s">
        <v>27</v>
      </c>
      <c r="Z1076" s="118" t="s">
        <v>30</v>
      </c>
      <c r="AA1076" s="289">
        <v>0.53614499999999998</v>
      </c>
      <c r="AB1076" s="81" t="str">
        <f t="shared" si="186"/>
        <v>PfkA-cmp</v>
      </c>
    </row>
    <row r="1077" spans="1:28" x14ac:dyDescent="0.3">
      <c r="A1077" s="15" t="s">
        <v>15</v>
      </c>
      <c r="B1077" s="265" t="s">
        <v>275</v>
      </c>
      <c r="C1077" s="47">
        <v>0.14285406721892999</v>
      </c>
      <c r="D1077" s="47">
        <v>0.151514144783782</v>
      </c>
      <c r="E1077" s="47">
        <v>9.7684349679430099E-2</v>
      </c>
      <c r="F1077" s="47">
        <v>0.20034292657894501</v>
      </c>
      <c r="G1077" s="47">
        <v>9.7684349679430099E-2</v>
      </c>
      <c r="H1077" s="287">
        <f t="shared" si="176"/>
        <v>9.7684349679430099E-2</v>
      </c>
      <c r="I1077" s="4" t="b">
        <f t="shared" si="177"/>
        <v>0</v>
      </c>
      <c r="J1077" s="4" t="b">
        <f t="shared" si="178"/>
        <v>0</v>
      </c>
      <c r="K1077" s="26">
        <f t="shared" si="179"/>
        <v>0</v>
      </c>
      <c r="L1077" s="4">
        <f t="shared" si="180"/>
        <v>0</v>
      </c>
      <c r="M1077" s="26" t="str">
        <f t="shared" si="181"/>
        <v/>
      </c>
      <c r="N1077" s="288">
        <v>0</v>
      </c>
      <c r="O1077" s="4">
        <v>0</v>
      </c>
      <c r="P1077" s="75">
        <f t="shared" si="182"/>
        <v>0</v>
      </c>
      <c r="Q1077" s="75">
        <f t="shared" si="183"/>
        <v>0</v>
      </c>
      <c r="R1077" s="75">
        <f t="shared" si="184"/>
        <v>0</v>
      </c>
      <c r="S1077" s="4">
        <v>0</v>
      </c>
      <c r="T1077" s="4">
        <v>0</v>
      </c>
      <c r="U1077" s="4">
        <f t="shared" si="185"/>
        <v>0</v>
      </c>
      <c r="V1077" s="4">
        <v>0</v>
      </c>
      <c r="W1077" s="49">
        <v>0</v>
      </c>
      <c r="X1077" s="4">
        <v>2</v>
      </c>
      <c r="Y1077" s="118" t="s">
        <v>28</v>
      </c>
      <c r="Z1077" s="118" t="s">
        <v>30</v>
      </c>
      <c r="AA1077" s="289">
        <v>0.288136</v>
      </c>
      <c r="AB1077" s="81" t="str">
        <f t="shared" si="186"/>
        <v>PckA-glyc3p</v>
      </c>
    </row>
    <row r="1078" spans="1:28" x14ac:dyDescent="0.3">
      <c r="A1078" s="15" t="s">
        <v>8</v>
      </c>
      <c r="B1078" s="265" t="s">
        <v>241</v>
      </c>
      <c r="C1078" s="47">
        <v>0.23163888741685101</v>
      </c>
      <c r="D1078" s="47">
        <v>0.14657942149002801</v>
      </c>
      <c r="E1078" s="47">
        <v>9.8103831247122006E-2</v>
      </c>
      <c r="F1078" s="47">
        <v>0.39021521902863598</v>
      </c>
      <c r="G1078" s="47">
        <v>9.8103831247122006E-2</v>
      </c>
      <c r="H1078" s="287">
        <f t="shared" si="176"/>
        <v>9.8103831247122006E-2</v>
      </c>
      <c r="I1078" s="4" t="b">
        <f t="shared" si="177"/>
        <v>0</v>
      </c>
      <c r="J1078" s="4" t="b">
        <f t="shared" si="178"/>
        <v>0</v>
      </c>
      <c r="K1078" s="26">
        <f t="shared" si="179"/>
        <v>0</v>
      </c>
      <c r="L1078" s="4">
        <f t="shared" si="180"/>
        <v>0</v>
      </c>
      <c r="M1078" s="26" t="str">
        <f t="shared" si="181"/>
        <v/>
      </c>
      <c r="N1078" s="288">
        <v>0</v>
      </c>
      <c r="O1078" s="4">
        <v>0</v>
      </c>
      <c r="P1078" s="75">
        <f t="shared" si="182"/>
        <v>0</v>
      </c>
      <c r="Q1078" s="75">
        <f t="shared" si="183"/>
        <v>0</v>
      </c>
      <c r="R1078" s="75">
        <f t="shared" si="184"/>
        <v>0</v>
      </c>
      <c r="S1078" s="4">
        <v>0</v>
      </c>
      <c r="T1078" s="4">
        <v>0</v>
      </c>
      <c r="U1078" s="4">
        <f t="shared" si="185"/>
        <v>0</v>
      </c>
      <c r="V1078" s="4">
        <v>0</v>
      </c>
      <c r="W1078" s="49">
        <v>0</v>
      </c>
      <c r="X1078" s="4">
        <v>2</v>
      </c>
      <c r="Y1078" s="118" t="s">
        <v>24</v>
      </c>
      <c r="Z1078" s="118" t="s">
        <v>31</v>
      </c>
      <c r="AA1078" s="289">
        <v>0.230769</v>
      </c>
      <c r="AB1078" s="81" t="str">
        <f t="shared" si="186"/>
        <v>Eno-carb-p</v>
      </c>
    </row>
    <row r="1079" spans="1:28" x14ac:dyDescent="0.3">
      <c r="A1079" s="15" t="s">
        <v>7</v>
      </c>
      <c r="B1079" s="265" t="s">
        <v>202</v>
      </c>
      <c r="C1079" s="47">
        <v>0.30420438153780299</v>
      </c>
      <c r="D1079" s="47">
        <v>0.376028235909799</v>
      </c>
      <c r="E1079" s="47">
        <v>0.100653933497137</v>
      </c>
      <c r="F1079" s="47">
        <v>0.50817769738652896</v>
      </c>
      <c r="G1079" s="47">
        <v>0.100653933497137</v>
      </c>
      <c r="H1079" s="287">
        <f t="shared" si="176"/>
        <v>0.100653933497137</v>
      </c>
      <c r="I1079" s="4" t="b">
        <f t="shared" si="177"/>
        <v>0</v>
      </c>
      <c r="J1079" s="4" t="b">
        <f t="shared" si="178"/>
        <v>0</v>
      </c>
      <c r="K1079" s="26">
        <f t="shared" si="179"/>
        <v>0</v>
      </c>
      <c r="L1079" s="4">
        <f t="shared" si="180"/>
        <v>0</v>
      </c>
      <c r="M1079" s="26" t="str">
        <f t="shared" si="181"/>
        <v/>
      </c>
      <c r="N1079" s="288">
        <v>0</v>
      </c>
      <c r="O1079" s="4">
        <v>0</v>
      </c>
      <c r="P1079" s="75">
        <f t="shared" si="182"/>
        <v>0</v>
      </c>
      <c r="Q1079" s="75">
        <f t="shared" si="183"/>
        <v>0</v>
      </c>
      <c r="R1079" s="75">
        <f t="shared" si="184"/>
        <v>0</v>
      </c>
      <c r="S1079" s="4">
        <v>0</v>
      </c>
      <c r="T1079" s="4">
        <v>0</v>
      </c>
      <c r="U1079" s="4">
        <f t="shared" si="185"/>
        <v>0</v>
      </c>
      <c r="V1079" s="4">
        <v>0</v>
      </c>
      <c r="W1079" s="49">
        <v>0</v>
      </c>
      <c r="X1079" s="4">
        <v>2</v>
      </c>
      <c r="Y1079" s="118" t="s">
        <v>20</v>
      </c>
      <c r="Z1079" s="118" t="s">
        <v>30</v>
      </c>
      <c r="AA1079" s="289">
        <v>0.53614499999999998</v>
      </c>
      <c r="AB1079" s="81" t="str">
        <f t="shared" si="186"/>
        <v>PykF-cmp</v>
      </c>
    </row>
    <row r="1080" spans="1:28" x14ac:dyDescent="0.3">
      <c r="A1080" s="15" t="s">
        <v>3</v>
      </c>
      <c r="B1080" s="265" t="s">
        <v>94</v>
      </c>
      <c r="C1080" s="47">
        <v>0.120631115129348</v>
      </c>
      <c r="D1080" s="47">
        <v>0.120605005950737</v>
      </c>
      <c r="E1080" s="47">
        <v>0.101868443369151</v>
      </c>
      <c r="F1080" s="47">
        <v>0.136473489022088</v>
      </c>
      <c r="G1080" s="47">
        <v>0.101868443369151</v>
      </c>
      <c r="H1080" s="287">
        <f t="shared" si="176"/>
        <v>0.101868443369151</v>
      </c>
      <c r="I1080" s="4" t="b">
        <f t="shared" si="177"/>
        <v>0</v>
      </c>
      <c r="J1080" s="4" t="b">
        <f t="shared" si="178"/>
        <v>0</v>
      </c>
      <c r="K1080" s="26">
        <f t="shared" si="179"/>
        <v>0</v>
      </c>
      <c r="L1080" s="4">
        <f t="shared" si="180"/>
        <v>0</v>
      </c>
      <c r="M1080" s="26" t="str">
        <f t="shared" si="181"/>
        <v/>
      </c>
      <c r="N1080" s="288">
        <v>0</v>
      </c>
      <c r="O1080" s="4">
        <v>0</v>
      </c>
      <c r="P1080" s="75">
        <f t="shared" si="182"/>
        <v>0</v>
      </c>
      <c r="Q1080" s="75">
        <f t="shared" si="183"/>
        <v>0</v>
      </c>
      <c r="R1080" s="75">
        <f t="shared" si="184"/>
        <v>0</v>
      </c>
      <c r="S1080" s="4">
        <v>0</v>
      </c>
      <c r="T1080" s="4">
        <v>0</v>
      </c>
      <c r="U1080" s="4">
        <f t="shared" si="185"/>
        <v>0</v>
      </c>
      <c r="V1080" s="4">
        <v>0</v>
      </c>
      <c r="W1080" s="49">
        <v>0</v>
      </c>
      <c r="X1080" s="4">
        <v>1</v>
      </c>
      <c r="Y1080" s="118" t="s">
        <v>21</v>
      </c>
      <c r="Z1080" s="118" t="s">
        <v>31</v>
      </c>
      <c r="AA1080" s="289">
        <v>0.27777800000000002</v>
      </c>
      <c r="AB1080" s="81" t="str">
        <f t="shared" si="186"/>
        <v>Edd-oaa</v>
      </c>
    </row>
    <row r="1081" spans="1:28" x14ac:dyDescent="0.3">
      <c r="A1081" s="15" t="s">
        <v>10</v>
      </c>
      <c r="B1081" s="265" t="s">
        <v>208</v>
      </c>
      <c r="C1081" s="47">
        <v>0.12883901731953801</v>
      </c>
      <c r="D1081" s="47">
        <v>0.13282170798930101</v>
      </c>
      <c r="E1081" s="47">
        <v>0.102053749149437</v>
      </c>
      <c r="F1081" s="47">
        <v>0.16165036104851899</v>
      </c>
      <c r="G1081" s="47">
        <v>0.102053749149437</v>
      </c>
      <c r="H1081" s="287">
        <f t="shared" si="176"/>
        <v>0.102053749149437</v>
      </c>
      <c r="I1081" s="4" t="b">
        <f t="shared" si="177"/>
        <v>0</v>
      </c>
      <c r="J1081" s="4" t="b">
        <f t="shared" si="178"/>
        <v>0</v>
      </c>
      <c r="K1081" s="26">
        <f t="shared" si="179"/>
        <v>0</v>
      </c>
      <c r="L1081" s="4">
        <f t="shared" si="180"/>
        <v>0</v>
      </c>
      <c r="M1081" s="26" t="str">
        <f t="shared" si="181"/>
        <v/>
      </c>
      <c r="N1081" s="288">
        <v>0</v>
      </c>
      <c r="O1081" s="4">
        <v>0</v>
      </c>
      <c r="P1081" s="75">
        <f t="shared" si="182"/>
        <v>0</v>
      </c>
      <c r="Q1081" s="75">
        <f t="shared" si="183"/>
        <v>0</v>
      </c>
      <c r="R1081" s="75">
        <f t="shared" si="184"/>
        <v>0</v>
      </c>
      <c r="S1081" s="4">
        <v>0</v>
      </c>
      <c r="T1081" s="4">
        <v>0</v>
      </c>
      <c r="U1081" s="4">
        <f t="shared" si="185"/>
        <v>0</v>
      </c>
      <c r="V1081" s="4">
        <v>0</v>
      </c>
      <c r="W1081" s="49">
        <v>0</v>
      </c>
      <c r="X1081" s="4">
        <v>1</v>
      </c>
      <c r="Y1081" s="118" t="s">
        <v>22</v>
      </c>
      <c r="Z1081" s="118" t="s">
        <v>31</v>
      </c>
      <c r="AA1081" s="289">
        <v>0.35036499999999998</v>
      </c>
      <c r="AB1081" s="81" t="str">
        <f t="shared" si="186"/>
        <v>Eda-ump</v>
      </c>
    </row>
    <row r="1082" spans="1:28" x14ac:dyDescent="0.3">
      <c r="A1082" s="15" t="s">
        <v>15</v>
      </c>
      <c r="B1082" s="265" t="s">
        <v>199</v>
      </c>
      <c r="C1082" s="47">
        <v>0.170243784387413</v>
      </c>
      <c r="D1082" s="47">
        <v>0.41484238888318697</v>
      </c>
      <c r="E1082" s="47">
        <v>0.103743703563657</v>
      </c>
      <c r="F1082" s="47">
        <v>0.47222307702785599</v>
      </c>
      <c r="G1082" s="47">
        <v>0.103743703563657</v>
      </c>
      <c r="H1082" s="287">
        <f t="shared" si="176"/>
        <v>0.103743703563657</v>
      </c>
      <c r="I1082" s="4" t="b">
        <f t="shared" si="177"/>
        <v>0</v>
      </c>
      <c r="J1082" s="4" t="b">
        <f t="shared" si="178"/>
        <v>0</v>
      </c>
      <c r="K1082" s="26">
        <f t="shared" si="179"/>
        <v>0</v>
      </c>
      <c r="L1082" s="4">
        <f t="shared" si="180"/>
        <v>0</v>
      </c>
      <c r="M1082" s="26" t="str">
        <f t="shared" si="181"/>
        <v/>
      </c>
      <c r="N1082" s="288">
        <v>0</v>
      </c>
      <c r="O1082" s="4">
        <v>0</v>
      </c>
      <c r="P1082" s="75">
        <f t="shared" si="182"/>
        <v>0</v>
      </c>
      <c r="Q1082" s="75">
        <f t="shared" si="183"/>
        <v>0</v>
      </c>
      <c r="R1082" s="75">
        <f t="shared" si="184"/>
        <v>0</v>
      </c>
      <c r="S1082" s="4">
        <v>0</v>
      </c>
      <c r="T1082" s="4">
        <v>0</v>
      </c>
      <c r="U1082" s="4">
        <f t="shared" si="185"/>
        <v>0</v>
      </c>
      <c r="V1082" s="4">
        <v>0</v>
      </c>
      <c r="W1082" s="49">
        <v>0</v>
      </c>
      <c r="X1082" s="4">
        <v>2</v>
      </c>
      <c r="Y1082" s="118" t="s">
        <v>28</v>
      </c>
      <c r="Z1082" s="118" t="s">
        <v>30</v>
      </c>
      <c r="AA1082" s="289">
        <v>0.90340900000000002</v>
      </c>
      <c r="AB1082" s="81" t="str">
        <f t="shared" si="186"/>
        <v>PckA-gtp</v>
      </c>
    </row>
    <row r="1083" spans="1:28" x14ac:dyDescent="0.3">
      <c r="A1083" s="15" t="s">
        <v>3</v>
      </c>
      <c r="B1083" s="265" t="s">
        <v>225</v>
      </c>
      <c r="C1083" s="47">
        <v>0.18263887423602301</v>
      </c>
      <c r="D1083" s="47">
        <v>0.18332475333197201</v>
      </c>
      <c r="E1083" s="47">
        <v>0.10729779576777999</v>
      </c>
      <c r="F1083" s="47">
        <v>0.277635902933207</v>
      </c>
      <c r="G1083" s="47">
        <v>0.10729779576777999</v>
      </c>
      <c r="H1083" s="287">
        <f t="shared" si="176"/>
        <v>0.10729779576777999</v>
      </c>
      <c r="I1083" s="4" t="b">
        <f t="shared" si="177"/>
        <v>0</v>
      </c>
      <c r="J1083" s="4" t="b">
        <f t="shared" si="178"/>
        <v>0</v>
      </c>
      <c r="K1083" s="26">
        <f t="shared" si="179"/>
        <v>0</v>
      </c>
      <c r="L1083" s="4">
        <f t="shared" si="180"/>
        <v>0</v>
      </c>
      <c r="M1083" s="26" t="str">
        <f t="shared" si="181"/>
        <v/>
      </c>
      <c r="N1083" s="288">
        <v>0</v>
      </c>
      <c r="O1083" s="4">
        <v>0</v>
      </c>
      <c r="P1083" s="75">
        <f t="shared" si="182"/>
        <v>0</v>
      </c>
      <c r="Q1083" s="75">
        <f t="shared" si="183"/>
        <v>0</v>
      </c>
      <c r="R1083" s="75">
        <f t="shared" si="184"/>
        <v>0</v>
      </c>
      <c r="S1083" s="4">
        <v>0</v>
      </c>
      <c r="T1083" s="4">
        <v>0</v>
      </c>
      <c r="U1083" s="4">
        <f t="shared" si="185"/>
        <v>0</v>
      </c>
      <c r="V1083" s="4">
        <v>0</v>
      </c>
      <c r="W1083" s="49">
        <v>0</v>
      </c>
      <c r="X1083" s="4">
        <v>1</v>
      </c>
      <c r="Y1083" s="118" t="s">
        <v>21</v>
      </c>
      <c r="Z1083" s="118" t="s">
        <v>31</v>
      </c>
      <c r="AA1083" s="289">
        <v>0.56097600000000003</v>
      </c>
      <c r="AB1083" s="81" t="str">
        <f t="shared" si="186"/>
        <v>Edd-glca-6p</v>
      </c>
    </row>
    <row r="1084" spans="1:28" x14ac:dyDescent="0.3">
      <c r="A1084" s="15" t="s">
        <v>10</v>
      </c>
      <c r="B1084" s="265" t="s">
        <v>259</v>
      </c>
      <c r="C1084" s="47">
        <v>0.142259245492633</v>
      </c>
      <c r="D1084" s="47">
        <v>0.14249473245963401</v>
      </c>
      <c r="E1084" s="47">
        <v>0.10918017467478</v>
      </c>
      <c r="F1084" s="47">
        <v>0.181820197314214</v>
      </c>
      <c r="G1084" s="47">
        <v>0.10918017467478</v>
      </c>
      <c r="H1084" s="287">
        <f t="shared" si="176"/>
        <v>0.10918017467478</v>
      </c>
      <c r="I1084" s="4" t="b">
        <f t="shared" si="177"/>
        <v>0</v>
      </c>
      <c r="J1084" s="4" t="b">
        <f t="shared" si="178"/>
        <v>0</v>
      </c>
      <c r="K1084" s="26">
        <f t="shared" si="179"/>
        <v>0</v>
      </c>
      <c r="L1084" s="4">
        <f t="shared" si="180"/>
        <v>0</v>
      </c>
      <c r="M1084" s="26" t="str">
        <f t="shared" si="181"/>
        <v/>
      </c>
      <c r="N1084" s="288">
        <v>0</v>
      </c>
      <c r="O1084" s="4">
        <v>0</v>
      </c>
      <c r="P1084" s="75">
        <f t="shared" si="182"/>
        <v>0</v>
      </c>
      <c r="Q1084" s="75">
        <f t="shared" si="183"/>
        <v>0</v>
      </c>
      <c r="R1084" s="75">
        <f t="shared" si="184"/>
        <v>0</v>
      </c>
      <c r="S1084" s="4">
        <v>0</v>
      </c>
      <c r="T1084" s="4">
        <v>0</v>
      </c>
      <c r="U1084" s="4">
        <f t="shared" si="185"/>
        <v>0</v>
      </c>
      <c r="V1084" s="4">
        <v>0</v>
      </c>
      <c r="W1084" s="49">
        <v>0</v>
      </c>
      <c r="X1084" s="4">
        <v>1</v>
      </c>
      <c r="Y1084" s="118" t="s">
        <v>22</v>
      </c>
      <c r="Z1084" s="118" t="s">
        <v>31</v>
      </c>
      <c r="AA1084" s="289">
        <v>0.14285700000000001</v>
      </c>
      <c r="AB1084" s="81" t="str">
        <f t="shared" si="186"/>
        <v>Eda-acon</v>
      </c>
    </row>
    <row r="1085" spans="1:28" x14ac:dyDescent="0.3">
      <c r="A1085" s="15" t="s">
        <v>3</v>
      </c>
      <c r="B1085" s="265" t="s">
        <v>126</v>
      </c>
      <c r="C1085" s="47">
        <v>0.13404540105586699</v>
      </c>
      <c r="D1085" s="47">
        <v>0.134499297343427</v>
      </c>
      <c r="E1085" s="47">
        <v>0.109928213163103</v>
      </c>
      <c r="F1085" s="47">
        <v>0.159953673426562</v>
      </c>
      <c r="G1085" s="47">
        <v>0.109928213163103</v>
      </c>
      <c r="H1085" s="287">
        <f t="shared" si="176"/>
        <v>0.109928213163103</v>
      </c>
      <c r="I1085" s="4" t="b">
        <f t="shared" si="177"/>
        <v>0</v>
      </c>
      <c r="J1085" s="4" t="b">
        <f t="shared" si="178"/>
        <v>0</v>
      </c>
      <c r="K1085" s="26">
        <f t="shared" si="179"/>
        <v>0</v>
      </c>
      <c r="L1085" s="4">
        <f t="shared" si="180"/>
        <v>0</v>
      </c>
      <c r="M1085" s="26" t="str">
        <f t="shared" si="181"/>
        <v/>
      </c>
      <c r="N1085" s="288">
        <v>0</v>
      </c>
      <c r="O1085" s="4">
        <v>0</v>
      </c>
      <c r="P1085" s="75">
        <f t="shared" si="182"/>
        <v>0</v>
      </c>
      <c r="Q1085" s="75">
        <f t="shared" si="183"/>
        <v>0</v>
      </c>
      <c r="R1085" s="75">
        <f t="shared" si="184"/>
        <v>0</v>
      </c>
      <c r="S1085" s="4">
        <v>0</v>
      </c>
      <c r="T1085" s="4">
        <v>0</v>
      </c>
      <c r="U1085" s="4">
        <f t="shared" si="185"/>
        <v>0</v>
      </c>
      <c r="V1085" s="4">
        <v>0</v>
      </c>
      <c r="W1085" s="49">
        <v>0</v>
      </c>
      <c r="X1085" s="4">
        <v>1</v>
      </c>
      <c r="Y1085" s="118" t="s">
        <v>21</v>
      </c>
      <c r="Z1085" s="118" t="s">
        <v>31</v>
      </c>
      <c r="AA1085" s="289">
        <v>0.64102599999999998</v>
      </c>
      <c r="AB1085" s="81" t="str">
        <f t="shared" si="186"/>
        <v>Edd-f6p</v>
      </c>
    </row>
    <row r="1086" spans="1:28" x14ac:dyDescent="0.3">
      <c r="A1086" s="15" t="s">
        <v>3</v>
      </c>
      <c r="B1086" s="265" t="s">
        <v>127</v>
      </c>
      <c r="C1086" s="47">
        <v>0.124020033567458</v>
      </c>
      <c r="D1086" s="47">
        <v>0.127238098283184</v>
      </c>
      <c r="E1086" s="47">
        <v>0.109928213163103</v>
      </c>
      <c r="F1086" s="47">
        <v>0.136473489022088</v>
      </c>
      <c r="G1086" s="47">
        <v>0.109928213163103</v>
      </c>
      <c r="H1086" s="287">
        <f t="shared" si="176"/>
        <v>0.109928213163103</v>
      </c>
      <c r="I1086" s="4" t="b">
        <f t="shared" si="177"/>
        <v>0</v>
      </c>
      <c r="J1086" s="4" t="b">
        <f t="shared" si="178"/>
        <v>0</v>
      </c>
      <c r="K1086" s="26">
        <f t="shared" si="179"/>
        <v>0</v>
      </c>
      <c r="L1086" s="4">
        <f t="shared" si="180"/>
        <v>0</v>
      </c>
      <c r="M1086" s="26" t="str">
        <f t="shared" si="181"/>
        <v/>
      </c>
      <c r="N1086" s="288">
        <v>0</v>
      </c>
      <c r="O1086" s="4">
        <v>0</v>
      </c>
      <c r="P1086" s="75">
        <f t="shared" si="182"/>
        <v>0</v>
      </c>
      <c r="Q1086" s="75">
        <f t="shared" si="183"/>
        <v>0</v>
      </c>
      <c r="R1086" s="75">
        <f t="shared" si="184"/>
        <v>0</v>
      </c>
      <c r="S1086" s="4">
        <v>0</v>
      </c>
      <c r="T1086" s="4">
        <v>0</v>
      </c>
      <c r="U1086" s="4">
        <f t="shared" si="185"/>
        <v>0</v>
      </c>
      <c r="V1086" s="4">
        <v>1</v>
      </c>
      <c r="W1086" s="49">
        <v>0</v>
      </c>
      <c r="X1086" s="4">
        <v>1</v>
      </c>
      <c r="Y1086" s="118" t="s">
        <v>21</v>
      </c>
      <c r="Z1086" s="118" t="s">
        <v>31</v>
      </c>
      <c r="AA1086" s="289">
        <v>0.53191500000000003</v>
      </c>
      <c r="AB1086" s="81" t="str">
        <f t="shared" si="186"/>
        <v>Edd-fbp</v>
      </c>
    </row>
    <row r="1087" spans="1:28" x14ac:dyDescent="0.3">
      <c r="A1087" s="15" t="s">
        <v>16</v>
      </c>
      <c r="B1087" s="265" t="s">
        <v>297</v>
      </c>
      <c r="C1087" s="47">
        <v>0.150689320354812</v>
      </c>
      <c r="D1087" s="47">
        <v>0.121565282757956</v>
      </c>
      <c r="E1087" s="47">
        <v>0.110838876164898</v>
      </c>
      <c r="F1087" s="47">
        <v>0.15131247778839599</v>
      </c>
      <c r="G1087" s="47">
        <v>0.110838876164898</v>
      </c>
      <c r="H1087" s="287">
        <f t="shared" si="176"/>
        <v>0.110838876164898</v>
      </c>
      <c r="I1087" s="4" t="b">
        <f t="shared" si="177"/>
        <v>0</v>
      </c>
      <c r="J1087" s="4" t="b">
        <f t="shared" si="178"/>
        <v>0</v>
      </c>
      <c r="K1087" s="26">
        <f t="shared" si="179"/>
        <v>0</v>
      </c>
      <c r="L1087" s="4">
        <f t="shared" si="180"/>
        <v>0</v>
      </c>
      <c r="M1087" s="26" t="str">
        <f t="shared" si="181"/>
        <v/>
      </c>
      <c r="N1087" s="288">
        <v>0</v>
      </c>
      <c r="O1087" s="4">
        <v>0</v>
      </c>
      <c r="P1087" s="75">
        <f t="shared" si="182"/>
        <v>0</v>
      </c>
      <c r="Q1087" s="75">
        <f t="shared" si="183"/>
        <v>0</v>
      </c>
      <c r="R1087" s="75">
        <f t="shared" si="184"/>
        <v>0</v>
      </c>
      <c r="S1087" s="4">
        <v>0</v>
      </c>
      <c r="T1087" s="4">
        <v>0</v>
      </c>
      <c r="U1087" s="4">
        <f t="shared" si="185"/>
        <v>0</v>
      </c>
      <c r="V1087" s="4">
        <v>0</v>
      </c>
      <c r="W1087" s="49">
        <v>0</v>
      </c>
      <c r="X1087" s="4">
        <v>1</v>
      </c>
      <c r="Y1087" s="118" t="s">
        <v>21</v>
      </c>
      <c r="Z1087" s="118" t="s">
        <v>31</v>
      </c>
      <c r="AA1087" s="289">
        <v>0.26126100000000002</v>
      </c>
      <c r="AB1087" s="81" t="str">
        <f t="shared" si="186"/>
        <v>Fbp-shik</v>
      </c>
    </row>
    <row r="1088" spans="1:28" x14ac:dyDescent="0.3">
      <c r="A1088" s="15" t="s">
        <v>3</v>
      </c>
      <c r="B1088" s="265" t="s">
        <v>167</v>
      </c>
      <c r="C1088" s="47">
        <v>0.126593824634439</v>
      </c>
      <c r="D1088" s="47">
        <v>0.127238098283184</v>
      </c>
      <c r="E1088" s="47">
        <v>0.11126714137140099</v>
      </c>
      <c r="F1088" s="47">
        <v>0.14303418719005301</v>
      </c>
      <c r="G1088" s="47">
        <v>0.11126714137140099</v>
      </c>
      <c r="H1088" s="287">
        <f t="shared" si="176"/>
        <v>0.11126714137140099</v>
      </c>
      <c r="I1088" s="4" t="b">
        <f t="shared" si="177"/>
        <v>0</v>
      </c>
      <c r="J1088" s="4" t="b">
        <f t="shared" si="178"/>
        <v>0</v>
      </c>
      <c r="K1088" s="26">
        <f t="shared" si="179"/>
        <v>0</v>
      </c>
      <c r="L1088" s="4">
        <f t="shared" si="180"/>
        <v>0</v>
      </c>
      <c r="M1088" s="26" t="str">
        <f t="shared" si="181"/>
        <v/>
      </c>
      <c r="N1088" s="288">
        <v>0</v>
      </c>
      <c r="O1088" s="4">
        <v>0</v>
      </c>
      <c r="P1088" s="75">
        <f t="shared" si="182"/>
        <v>0</v>
      </c>
      <c r="Q1088" s="75">
        <f t="shared" si="183"/>
        <v>0</v>
      </c>
      <c r="R1088" s="75">
        <f t="shared" si="184"/>
        <v>0</v>
      </c>
      <c r="S1088" s="4">
        <v>0</v>
      </c>
      <c r="T1088" s="4">
        <v>0</v>
      </c>
      <c r="U1088" s="4">
        <f t="shared" si="185"/>
        <v>0</v>
      </c>
      <c r="V1088" s="4">
        <v>0</v>
      </c>
      <c r="W1088" s="49">
        <v>0</v>
      </c>
      <c r="X1088" s="4">
        <v>1</v>
      </c>
      <c r="Y1088" s="118" t="s">
        <v>21</v>
      </c>
      <c r="Z1088" s="118" t="s">
        <v>31</v>
      </c>
      <c r="AA1088" s="289">
        <v>0.38888899999999998</v>
      </c>
      <c r="AB1088" s="81" t="str">
        <f t="shared" si="186"/>
        <v>Edd-3pg</v>
      </c>
    </row>
    <row r="1089" spans="1:28" x14ac:dyDescent="0.3">
      <c r="A1089" s="15" t="s">
        <v>3</v>
      </c>
      <c r="B1089" s="265" t="s">
        <v>163</v>
      </c>
      <c r="C1089" s="47">
        <v>0.12887217479521401</v>
      </c>
      <c r="D1089" s="47">
        <v>0.127238098283184</v>
      </c>
      <c r="E1089" s="47">
        <v>0.11126714137140099</v>
      </c>
      <c r="F1089" s="47">
        <v>0.14434275421027801</v>
      </c>
      <c r="G1089" s="47">
        <v>0.11126714137140099</v>
      </c>
      <c r="H1089" s="287">
        <f t="shared" si="176"/>
        <v>0.11126714137140099</v>
      </c>
      <c r="I1089" s="4" t="b">
        <f t="shared" si="177"/>
        <v>0</v>
      </c>
      <c r="J1089" s="4" t="b">
        <f t="shared" si="178"/>
        <v>0</v>
      </c>
      <c r="K1089" s="26">
        <f t="shared" si="179"/>
        <v>0</v>
      </c>
      <c r="L1089" s="4">
        <f t="shared" si="180"/>
        <v>0</v>
      </c>
      <c r="M1089" s="26" t="str">
        <f t="shared" si="181"/>
        <v/>
      </c>
      <c r="N1089" s="288">
        <v>0</v>
      </c>
      <c r="O1089" s="4">
        <v>0</v>
      </c>
      <c r="P1089" s="75">
        <f t="shared" si="182"/>
        <v>0</v>
      </c>
      <c r="Q1089" s="75">
        <f t="shared" si="183"/>
        <v>0</v>
      </c>
      <c r="R1089" s="75">
        <f t="shared" si="184"/>
        <v>0</v>
      </c>
      <c r="S1089" s="4">
        <v>0</v>
      </c>
      <c r="T1089" s="4">
        <v>0</v>
      </c>
      <c r="U1089" s="4">
        <f t="shared" si="185"/>
        <v>0</v>
      </c>
      <c r="V1089" s="4">
        <v>0</v>
      </c>
      <c r="W1089" s="49">
        <v>0</v>
      </c>
      <c r="X1089" s="4">
        <v>1</v>
      </c>
      <c r="Y1089" s="118" t="s">
        <v>21</v>
      </c>
      <c r="Z1089" s="118" t="s">
        <v>31</v>
      </c>
      <c r="AA1089" s="289">
        <v>0.26463700000000001</v>
      </c>
      <c r="AB1089" s="81" t="str">
        <f t="shared" si="186"/>
        <v>Edd-udpg</v>
      </c>
    </row>
    <row r="1090" spans="1:28" x14ac:dyDescent="0.3">
      <c r="A1090" s="15" t="s">
        <v>15</v>
      </c>
      <c r="B1090" s="265" t="s">
        <v>227</v>
      </c>
      <c r="C1090" s="47">
        <v>0.35301858873901198</v>
      </c>
      <c r="D1090" s="47">
        <v>0.35282948426049998</v>
      </c>
      <c r="E1090" s="47">
        <v>0.111586873917265</v>
      </c>
      <c r="F1090" s="47">
        <v>0.62754927169527797</v>
      </c>
      <c r="G1090" s="47">
        <v>0.111586873917265</v>
      </c>
      <c r="H1090" s="287">
        <f t="shared" ref="H1090:H1153" si="187">ABS(G1090)</f>
        <v>0.111586873917265</v>
      </c>
      <c r="I1090" s="4" t="b">
        <f t="shared" ref="I1090:I1153" si="188">H1090&gt;1.131</f>
        <v>0</v>
      </c>
      <c r="J1090" s="4" t="b">
        <f t="shared" ref="J1090:J1153" si="189">H1090&gt;(1.131/2)</f>
        <v>0</v>
      </c>
      <c r="K1090" s="26">
        <f t="shared" ref="K1090:K1153" si="190">IF(AND(C1090&lt;0,I1090=TRUE),"inhibitor",IF(AND(C1090&gt;0,I1090=TRUE),"activator",))</f>
        <v>0</v>
      </c>
      <c r="L1090" s="4">
        <f t="shared" ref="L1090:L1153" si="191">IF(AND(OR(K1090="inhibitor",K1090="activator"),H1090&gt;2),"strong",)</f>
        <v>0</v>
      </c>
      <c r="M1090" s="26" t="str">
        <f t="shared" ref="M1090:M1153" si="192">IF(AND(OR(K1090="inhibitor",K1090="activator"),AND(S1090=0,T1090=0,V1090=0)),"novel",IF(OR(K1090="inhibitor",K1090="activator"),"known",""))</f>
        <v/>
      </c>
      <c r="N1090" s="288">
        <v>0</v>
      </c>
      <c r="O1090" s="4">
        <v>0</v>
      </c>
      <c r="P1090" s="75">
        <f t="shared" ref="P1090:P1153" si="193">IF(OR(S1090&lt;&gt;0,T1090&lt;&gt;0,U1090&lt;&gt;0),1,0)</f>
        <v>0</v>
      </c>
      <c r="Q1090" s="75">
        <f t="shared" ref="Q1090:Q1153" si="194">IF(AND(S1090&lt;&gt;0,T1090=0),1,0)</f>
        <v>0</v>
      </c>
      <c r="R1090" s="75">
        <f t="shared" ref="R1090:R1153" si="195">IF(AND(S1090=0,T1090&lt;&gt;0),1,0)</f>
        <v>0</v>
      </c>
      <c r="S1090" s="4">
        <v>0</v>
      </c>
      <c r="T1090" s="4">
        <v>0</v>
      </c>
      <c r="U1090" s="4">
        <f t="shared" ref="U1090:U1153" si="196">IF(AND(S1090&lt;&gt;0,T1090&lt;&gt;0),1,0)</f>
        <v>0</v>
      </c>
      <c r="V1090" s="4">
        <v>0</v>
      </c>
      <c r="W1090" s="49">
        <v>0</v>
      </c>
      <c r="X1090" s="4">
        <v>2</v>
      </c>
      <c r="Y1090" s="118" t="s">
        <v>28</v>
      </c>
      <c r="Z1090" s="118" t="s">
        <v>30</v>
      </c>
      <c r="AA1090" s="289">
        <v>0.218837</v>
      </c>
      <c r="AB1090" s="81" t="str">
        <f t="shared" si="186"/>
        <v>PckA-glcnac</v>
      </c>
    </row>
    <row r="1091" spans="1:28" x14ac:dyDescent="0.3">
      <c r="A1091" s="15" t="s">
        <v>10</v>
      </c>
      <c r="B1091" s="265" t="s">
        <v>163</v>
      </c>
      <c r="C1091" s="47">
        <v>0.16896731367536499</v>
      </c>
      <c r="D1091" s="47">
        <v>0.1603518053055</v>
      </c>
      <c r="E1091" s="47">
        <v>0.112830232801834</v>
      </c>
      <c r="F1091" s="47">
        <v>0.23376639142929301</v>
      </c>
      <c r="G1091" s="47">
        <v>0.112830232801834</v>
      </c>
      <c r="H1091" s="287">
        <f t="shared" si="187"/>
        <v>0.112830232801834</v>
      </c>
      <c r="I1091" s="4" t="b">
        <f t="shared" si="188"/>
        <v>0</v>
      </c>
      <c r="J1091" s="4" t="b">
        <f t="shared" si="189"/>
        <v>0</v>
      </c>
      <c r="K1091" s="26">
        <f t="shared" si="190"/>
        <v>0</v>
      </c>
      <c r="L1091" s="4">
        <f t="shared" si="191"/>
        <v>0</v>
      </c>
      <c r="M1091" s="26" t="str">
        <f t="shared" si="192"/>
        <v/>
      </c>
      <c r="N1091" s="288">
        <v>0</v>
      </c>
      <c r="O1091" s="4">
        <v>0</v>
      </c>
      <c r="P1091" s="75">
        <f t="shared" si="193"/>
        <v>0</v>
      </c>
      <c r="Q1091" s="75">
        <f t="shared" si="194"/>
        <v>0</v>
      </c>
      <c r="R1091" s="75">
        <f t="shared" si="195"/>
        <v>0</v>
      </c>
      <c r="S1091" s="4">
        <v>0</v>
      </c>
      <c r="T1091" s="4">
        <v>0</v>
      </c>
      <c r="U1091" s="4">
        <f t="shared" si="196"/>
        <v>0</v>
      </c>
      <c r="V1091" s="4">
        <v>0</v>
      </c>
      <c r="W1091" s="49">
        <v>0</v>
      </c>
      <c r="X1091" s="4">
        <v>1</v>
      </c>
      <c r="Y1091" s="118" t="s">
        <v>22</v>
      </c>
      <c r="Z1091" s="118" t="s">
        <v>31</v>
      </c>
      <c r="AA1091" s="289">
        <v>0.218391</v>
      </c>
      <c r="AB1091" s="81" t="str">
        <f t="shared" ref="AB1091:AB1154" si="197">A1091&amp;"-"&amp;B1091</f>
        <v>Eda-udpg</v>
      </c>
    </row>
    <row r="1092" spans="1:28" x14ac:dyDescent="0.3">
      <c r="A1092" s="15" t="s">
        <v>5</v>
      </c>
      <c r="B1092" s="265" t="s">
        <v>157</v>
      </c>
      <c r="C1092" s="47">
        <v>0.187508502477924</v>
      </c>
      <c r="D1092" s="47">
        <v>0.140444423957228</v>
      </c>
      <c r="E1092" s="47">
        <v>0.11372638554912801</v>
      </c>
      <c r="F1092" s="47">
        <v>0.21229025402676599</v>
      </c>
      <c r="G1092" s="47">
        <v>0.11372638554912801</v>
      </c>
      <c r="H1092" s="287">
        <f t="shared" si="187"/>
        <v>0.11372638554912801</v>
      </c>
      <c r="I1092" s="4" t="b">
        <f t="shared" si="188"/>
        <v>0</v>
      </c>
      <c r="J1092" s="4" t="b">
        <f t="shared" si="189"/>
        <v>0</v>
      </c>
      <c r="K1092" s="26">
        <f t="shared" si="190"/>
        <v>0</v>
      </c>
      <c r="L1092" s="4">
        <f t="shared" si="191"/>
        <v>0</v>
      </c>
      <c r="M1092" s="26" t="str">
        <f t="shared" si="192"/>
        <v/>
      </c>
      <c r="N1092" s="288">
        <v>0</v>
      </c>
      <c r="O1092" s="4">
        <v>0</v>
      </c>
      <c r="P1092" s="75">
        <f t="shared" si="193"/>
        <v>0</v>
      </c>
      <c r="Q1092" s="75">
        <f t="shared" si="194"/>
        <v>0</v>
      </c>
      <c r="R1092" s="75">
        <f t="shared" si="195"/>
        <v>0</v>
      </c>
      <c r="S1092" s="4">
        <v>0</v>
      </c>
      <c r="T1092" s="4">
        <v>0</v>
      </c>
      <c r="U1092" s="4">
        <f t="shared" si="196"/>
        <v>0</v>
      </c>
      <c r="V1092" s="4">
        <v>0</v>
      </c>
      <c r="W1092" s="49">
        <v>0</v>
      </c>
      <c r="X1092" s="4">
        <v>3</v>
      </c>
      <c r="Y1092" s="118" t="s">
        <v>23</v>
      </c>
      <c r="Z1092" s="118" t="s">
        <v>30</v>
      </c>
      <c r="AA1092" s="289">
        <v>0.21771199999999999</v>
      </c>
      <c r="AB1092" s="81" t="str">
        <f t="shared" si="197"/>
        <v>AceB-g6p</v>
      </c>
    </row>
    <row r="1093" spans="1:28" x14ac:dyDescent="0.3">
      <c r="A1093" s="15" t="s">
        <v>130</v>
      </c>
      <c r="B1093" s="265" t="s">
        <v>267</v>
      </c>
      <c r="C1093" s="47">
        <v>0.12846015669253399</v>
      </c>
      <c r="D1093" s="47">
        <v>0.129802626988752</v>
      </c>
      <c r="E1093" s="47">
        <v>0.11401962974782399</v>
      </c>
      <c r="F1093" s="47">
        <v>0.143295638954067</v>
      </c>
      <c r="G1093" s="47">
        <v>0.11401962974782399</v>
      </c>
      <c r="H1093" s="287">
        <f t="shared" si="187"/>
        <v>0.11401962974782399</v>
      </c>
      <c r="I1093" s="4" t="b">
        <f t="shared" si="188"/>
        <v>0</v>
      </c>
      <c r="J1093" s="4" t="b">
        <f t="shared" si="189"/>
        <v>0</v>
      </c>
      <c r="K1093" s="26">
        <f t="shared" si="190"/>
        <v>0</v>
      </c>
      <c r="L1093" s="4">
        <f t="shared" si="191"/>
        <v>0</v>
      </c>
      <c r="M1093" s="26" t="str">
        <f t="shared" si="192"/>
        <v/>
      </c>
      <c r="N1093" s="288">
        <v>0</v>
      </c>
      <c r="O1093" s="4">
        <v>0</v>
      </c>
      <c r="P1093" s="75">
        <f t="shared" si="193"/>
        <v>0</v>
      </c>
      <c r="Q1093" s="75">
        <f t="shared" si="194"/>
        <v>0</v>
      </c>
      <c r="R1093" s="75">
        <f t="shared" si="195"/>
        <v>0</v>
      </c>
      <c r="S1093" s="4">
        <v>0</v>
      </c>
      <c r="T1093" s="4">
        <v>0</v>
      </c>
      <c r="U1093" s="4">
        <f t="shared" si="196"/>
        <v>0</v>
      </c>
      <c r="V1093" s="4">
        <v>0</v>
      </c>
      <c r="W1093" s="49">
        <v>0</v>
      </c>
      <c r="X1093" s="4">
        <v>1</v>
      </c>
      <c r="Y1093" s="118" t="s">
        <v>22</v>
      </c>
      <c r="Z1093" s="118" t="s">
        <v>30</v>
      </c>
      <c r="AA1093" s="289">
        <v>0.184669</v>
      </c>
      <c r="AB1093" s="81" t="str">
        <f t="shared" si="197"/>
        <v>Icd-g1p</v>
      </c>
    </row>
    <row r="1094" spans="1:28" x14ac:dyDescent="0.3">
      <c r="A1094" s="15" t="s">
        <v>6</v>
      </c>
      <c r="B1094" s="265" t="s">
        <v>113</v>
      </c>
      <c r="C1094" s="47">
        <v>0.16719854553465999</v>
      </c>
      <c r="D1094" s="47">
        <v>0.16470937719029599</v>
      </c>
      <c r="E1094" s="47">
        <v>0.114794368431883</v>
      </c>
      <c r="F1094" s="47">
        <v>0.22213761360763101</v>
      </c>
      <c r="G1094" s="47">
        <v>0.114794368431883</v>
      </c>
      <c r="H1094" s="287">
        <f t="shared" si="187"/>
        <v>0.114794368431883</v>
      </c>
      <c r="I1094" s="4" t="b">
        <f t="shared" si="188"/>
        <v>0</v>
      </c>
      <c r="J1094" s="4" t="b">
        <f t="shared" si="189"/>
        <v>0</v>
      </c>
      <c r="K1094" s="26">
        <f t="shared" si="190"/>
        <v>0</v>
      </c>
      <c r="L1094" s="4">
        <f t="shared" si="191"/>
        <v>0</v>
      </c>
      <c r="M1094" s="26" t="str">
        <f t="shared" si="192"/>
        <v/>
      </c>
      <c r="N1094" s="288">
        <v>0</v>
      </c>
      <c r="O1094" s="4">
        <v>0</v>
      </c>
      <c r="P1094" s="75">
        <f t="shared" si="193"/>
        <v>0</v>
      </c>
      <c r="Q1094" s="75">
        <f t="shared" si="194"/>
        <v>0</v>
      </c>
      <c r="R1094" s="75">
        <f t="shared" si="195"/>
        <v>0</v>
      </c>
      <c r="S1094" s="4">
        <v>0</v>
      </c>
      <c r="T1094" s="4">
        <v>0</v>
      </c>
      <c r="U1094" s="4">
        <f t="shared" si="196"/>
        <v>0</v>
      </c>
      <c r="V1094" s="4">
        <v>0</v>
      </c>
      <c r="W1094" s="49">
        <v>0</v>
      </c>
      <c r="X1094" s="4">
        <v>3</v>
      </c>
      <c r="Y1094" s="118" t="s">
        <v>23</v>
      </c>
      <c r="Z1094" s="118" t="s">
        <v>30</v>
      </c>
      <c r="AA1094" s="289">
        <v>0.128107</v>
      </c>
      <c r="AB1094" s="81" t="str">
        <f t="shared" si="197"/>
        <v>GltA-gap</v>
      </c>
    </row>
    <row r="1095" spans="1:28" x14ac:dyDescent="0.3">
      <c r="A1095" s="15" t="s">
        <v>16</v>
      </c>
      <c r="B1095" s="265" t="s">
        <v>79</v>
      </c>
      <c r="C1095" s="47">
        <v>0.15771622336963501</v>
      </c>
      <c r="D1095" s="47">
        <v>0.12955807351148699</v>
      </c>
      <c r="E1095" s="47">
        <v>0.11621204826375001</v>
      </c>
      <c r="F1095" s="47">
        <v>0.172744006683519</v>
      </c>
      <c r="G1095" s="47">
        <v>0.11621204826375001</v>
      </c>
      <c r="H1095" s="287">
        <f t="shared" si="187"/>
        <v>0.11621204826375001</v>
      </c>
      <c r="I1095" s="4" t="b">
        <f t="shared" si="188"/>
        <v>0</v>
      </c>
      <c r="J1095" s="4" t="b">
        <f t="shared" si="189"/>
        <v>0</v>
      </c>
      <c r="K1095" s="26">
        <f t="shared" si="190"/>
        <v>0</v>
      </c>
      <c r="L1095" s="4">
        <f t="shared" si="191"/>
        <v>0</v>
      </c>
      <c r="M1095" s="26" t="str">
        <f t="shared" si="192"/>
        <v/>
      </c>
      <c r="N1095" s="288">
        <v>0</v>
      </c>
      <c r="O1095" s="4">
        <v>0</v>
      </c>
      <c r="P1095" s="75">
        <f t="shared" si="193"/>
        <v>0</v>
      </c>
      <c r="Q1095" s="75">
        <f t="shared" si="194"/>
        <v>0</v>
      </c>
      <c r="R1095" s="75">
        <f t="shared" si="195"/>
        <v>0</v>
      </c>
      <c r="S1095" s="4">
        <v>0</v>
      </c>
      <c r="T1095" s="4">
        <v>0</v>
      </c>
      <c r="U1095" s="4">
        <f t="shared" si="196"/>
        <v>0</v>
      </c>
      <c r="V1095" s="4">
        <v>0</v>
      </c>
      <c r="W1095" s="49">
        <v>0</v>
      </c>
      <c r="X1095" s="4">
        <v>1</v>
      </c>
      <c r="Y1095" s="118" t="s">
        <v>21</v>
      </c>
      <c r="Z1095" s="118" t="s">
        <v>31</v>
      </c>
      <c r="AA1095" s="289">
        <v>0.24756300000000001</v>
      </c>
      <c r="AB1095" s="81" t="str">
        <f t="shared" si="197"/>
        <v>Fbp-nadh</v>
      </c>
    </row>
    <row r="1096" spans="1:28" x14ac:dyDescent="0.3">
      <c r="A1096" s="15" t="s">
        <v>3</v>
      </c>
      <c r="B1096" s="265" t="s">
        <v>175</v>
      </c>
      <c r="C1096" s="47">
        <v>0.15529261216280901</v>
      </c>
      <c r="D1096" s="47">
        <v>0.15476878000798699</v>
      </c>
      <c r="E1096" s="47">
        <v>0.116276044758351</v>
      </c>
      <c r="F1096" s="47">
        <v>0.18909344507189399</v>
      </c>
      <c r="G1096" s="47">
        <v>0.116276044758351</v>
      </c>
      <c r="H1096" s="287">
        <f t="shared" si="187"/>
        <v>0.116276044758351</v>
      </c>
      <c r="I1096" s="4" t="b">
        <f t="shared" si="188"/>
        <v>0</v>
      </c>
      <c r="J1096" s="4" t="b">
        <f t="shared" si="189"/>
        <v>0</v>
      </c>
      <c r="K1096" s="26">
        <f t="shared" si="190"/>
        <v>0</v>
      </c>
      <c r="L1096" s="4">
        <f t="shared" si="191"/>
        <v>0</v>
      </c>
      <c r="M1096" s="26" t="str">
        <f t="shared" si="192"/>
        <v/>
      </c>
      <c r="N1096" s="288">
        <v>0</v>
      </c>
      <c r="O1096" s="4">
        <v>0</v>
      </c>
      <c r="P1096" s="75">
        <f t="shared" si="193"/>
        <v>0</v>
      </c>
      <c r="Q1096" s="75">
        <f t="shared" si="194"/>
        <v>0</v>
      </c>
      <c r="R1096" s="75">
        <f t="shared" si="195"/>
        <v>0</v>
      </c>
      <c r="S1096" s="4">
        <v>0</v>
      </c>
      <c r="T1096" s="4">
        <v>0</v>
      </c>
      <c r="U1096" s="4">
        <f t="shared" si="196"/>
        <v>0</v>
      </c>
      <c r="V1096" s="4">
        <v>0</v>
      </c>
      <c r="W1096" s="49">
        <v>0</v>
      </c>
      <c r="X1096" s="4">
        <v>1</v>
      </c>
      <c r="Y1096" s="118" t="s">
        <v>21</v>
      </c>
      <c r="Z1096" s="118" t="s">
        <v>31</v>
      </c>
      <c r="AA1096" s="289">
        <v>0.70454499999999998</v>
      </c>
      <c r="AB1096" s="81" t="str">
        <f t="shared" si="197"/>
        <v>Edd-r5p</v>
      </c>
    </row>
    <row r="1097" spans="1:28" x14ac:dyDescent="0.3">
      <c r="A1097" s="15" t="s">
        <v>8</v>
      </c>
      <c r="B1097" s="265" t="s">
        <v>206</v>
      </c>
      <c r="C1097" s="47">
        <v>0.59737826154268403</v>
      </c>
      <c r="D1097" s="47">
        <v>0.55111393496360295</v>
      </c>
      <c r="E1097" s="47">
        <v>0.116976325709977</v>
      </c>
      <c r="F1097" s="47">
        <v>1.08947735215588</v>
      </c>
      <c r="G1097" s="47">
        <v>0.116976325709977</v>
      </c>
      <c r="H1097" s="287">
        <f t="shared" si="187"/>
        <v>0.116976325709977</v>
      </c>
      <c r="I1097" s="4" t="b">
        <f t="shared" si="188"/>
        <v>0</v>
      </c>
      <c r="J1097" s="4" t="b">
        <f t="shared" si="189"/>
        <v>0</v>
      </c>
      <c r="K1097" s="26">
        <f t="shared" si="190"/>
        <v>0</v>
      </c>
      <c r="L1097" s="4">
        <f t="shared" si="191"/>
        <v>0</v>
      </c>
      <c r="M1097" s="26" t="str">
        <f t="shared" si="192"/>
        <v/>
      </c>
      <c r="N1097" s="288">
        <v>0</v>
      </c>
      <c r="O1097" s="4">
        <v>0</v>
      </c>
      <c r="P1097" s="75">
        <f t="shared" si="193"/>
        <v>0</v>
      </c>
      <c r="Q1097" s="75">
        <f t="shared" si="194"/>
        <v>0</v>
      </c>
      <c r="R1097" s="75">
        <f t="shared" si="195"/>
        <v>0</v>
      </c>
      <c r="S1097" s="4">
        <v>0</v>
      </c>
      <c r="T1097" s="4">
        <v>0</v>
      </c>
      <c r="U1097" s="4">
        <f t="shared" si="196"/>
        <v>0</v>
      </c>
      <c r="V1097" s="4">
        <v>0</v>
      </c>
      <c r="W1097" s="49">
        <v>0</v>
      </c>
      <c r="X1097" s="4">
        <v>2</v>
      </c>
      <c r="Y1097" s="118" t="s">
        <v>24</v>
      </c>
      <c r="Z1097" s="118" t="s">
        <v>31</v>
      </c>
      <c r="AA1097" s="289">
        <v>0.197605</v>
      </c>
      <c r="AB1097" s="81" t="str">
        <f t="shared" si="197"/>
        <v>Eno-ctp</v>
      </c>
    </row>
    <row r="1098" spans="1:28" x14ac:dyDescent="0.3">
      <c r="A1098" s="15" t="s">
        <v>8</v>
      </c>
      <c r="B1098" s="265" t="s">
        <v>76</v>
      </c>
      <c r="C1098" s="47">
        <v>0.22499838252705101</v>
      </c>
      <c r="D1098" s="47">
        <v>0.23075672735227801</v>
      </c>
      <c r="E1098" s="47">
        <v>0.116976325709977</v>
      </c>
      <c r="F1098" s="47">
        <v>0.30839200152081497</v>
      </c>
      <c r="G1098" s="47">
        <v>0.116976325709977</v>
      </c>
      <c r="H1098" s="287">
        <f t="shared" si="187"/>
        <v>0.116976325709977</v>
      </c>
      <c r="I1098" s="4" t="b">
        <f t="shared" si="188"/>
        <v>0</v>
      </c>
      <c r="J1098" s="4" t="b">
        <f t="shared" si="189"/>
        <v>0</v>
      </c>
      <c r="K1098" s="26">
        <f t="shared" si="190"/>
        <v>0</v>
      </c>
      <c r="L1098" s="4">
        <f t="shared" si="191"/>
        <v>0</v>
      </c>
      <c r="M1098" s="26" t="str">
        <f t="shared" si="192"/>
        <v/>
      </c>
      <c r="N1098" s="288">
        <v>0</v>
      </c>
      <c r="O1098" s="4">
        <v>0</v>
      </c>
      <c r="P1098" s="75">
        <f t="shared" si="193"/>
        <v>0</v>
      </c>
      <c r="Q1098" s="75">
        <f t="shared" si="194"/>
        <v>0</v>
      </c>
      <c r="R1098" s="75">
        <f t="shared" si="195"/>
        <v>0</v>
      </c>
      <c r="S1098" s="4">
        <v>0</v>
      </c>
      <c r="T1098" s="4">
        <v>0</v>
      </c>
      <c r="U1098" s="4">
        <f t="shared" si="196"/>
        <v>0</v>
      </c>
      <c r="V1098" s="4">
        <v>0</v>
      </c>
      <c r="W1098" s="49">
        <v>0</v>
      </c>
      <c r="X1098" s="4">
        <v>2</v>
      </c>
      <c r="Y1098" s="118" t="s">
        <v>24</v>
      </c>
      <c r="Z1098" s="118" t="s">
        <v>31</v>
      </c>
      <c r="AA1098" s="289">
        <v>0.36363600000000001</v>
      </c>
      <c r="AB1098" s="81" t="str">
        <f t="shared" si="197"/>
        <v>Eno-mal</v>
      </c>
    </row>
    <row r="1099" spans="1:28" x14ac:dyDescent="0.3">
      <c r="A1099" s="15" t="s">
        <v>16</v>
      </c>
      <c r="B1099" s="265" t="s">
        <v>94</v>
      </c>
      <c r="C1099" s="47">
        <v>0.29880286933419797</v>
      </c>
      <c r="D1099" s="47">
        <v>0.37631337332846598</v>
      </c>
      <c r="E1099" s="47">
        <v>0.11759841053901</v>
      </c>
      <c r="F1099" s="47">
        <v>0.426996533907747</v>
      </c>
      <c r="G1099" s="47">
        <v>0.11759841053901</v>
      </c>
      <c r="H1099" s="287">
        <f t="shared" si="187"/>
        <v>0.11759841053901</v>
      </c>
      <c r="I1099" s="4" t="b">
        <f t="shared" si="188"/>
        <v>0</v>
      </c>
      <c r="J1099" s="4" t="b">
        <f t="shared" si="189"/>
        <v>0</v>
      </c>
      <c r="K1099" s="26">
        <f t="shared" si="190"/>
        <v>0</v>
      </c>
      <c r="L1099" s="4">
        <f t="shared" si="191"/>
        <v>0</v>
      </c>
      <c r="M1099" s="26" t="str">
        <f t="shared" si="192"/>
        <v/>
      </c>
      <c r="N1099" s="288">
        <v>0</v>
      </c>
      <c r="O1099" s="4">
        <v>0</v>
      </c>
      <c r="P1099" s="75">
        <f t="shared" si="193"/>
        <v>0</v>
      </c>
      <c r="Q1099" s="75">
        <f t="shared" si="194"/>
        <v>0</v>
      </c>
      <c r="R1099" s="75">
        <f t="shared" si="195"/>
        <v>0</v>
      </c>
      <c r="S1099" s="4">
        <v>0</v>
      </c>
      <c r="T1099" s="4">
        <v>0</v>
      </c>
      <c r="U1099" s="4">
        <f t="shared" si="196"/>
        <v>0</v>
      </c>
      <c r="V1099" s="4">
        <v>0</v>
      </c>
      <c r="W1099" s="49">
        <v>0</v>
      </c>
      <c r="X1099" s="4">
        <v>1</v>
      </c>
      <c r="Y1099" s="118" t="s">
        <v>21</v>
      </c>
      <c r="Z1099" s="118" t="s">
        <v>31</v>
      </c>
      <c r="AA1099" s="289">
        <v>0</v>
      </c>
      <c r="AB1099" s="81" t="str">
        <f t="shared" si="197"/>
        <v>Fbp-oaa</v>
      </c>
    </row>
    <row r="1100" spans="1:28" x14ac:dyDescent="0.3">
      <c r="A1100" s="15" t="s">
        <v>6</v>
      </c>
      <c r="B1100" s="265" t="s">
        <v>105</v>
      </c>
      <c r="C1100" s="47">
        <v>0.214191701651823</v>
      </c>
      <c r="D1100" s="47">
        <v>0.253325533372176</v>
      </c>
      <c r="E1100" s="47">
        <v>0.118023150809272</v>
      </c>
      <c r="F1100" s="47">
        <v>0.32670753475266601</v>
      </c>
      <c r="G1100" s="47">
        <v>0.118023150809272</v>
      </c>
      <c r="H1100" s="287">
        <f t="shared" si="187"/>
        <v>0.118023150809272</v>
      </c>
      <c r="I1100" s="4" t="b">
        <f t="shared" si="188"/>
        <v>0</v>
      </c>
      <c r="J1100" s="4" t="b">
        <f t="shared" si="189"/>
        <v>0</v>
      </c>
      <c r="K1100" s="26">
        <f t="shared" si="190"/>
        <v>0</v>
      </c>
      <c r="L1100" s="4">
        <f t="shared" si="191"/>
        <v>0</v>
      </c>
      <c r="M1100" s="26" t="str">
        <f t="shared" si="192"/>
        <v/>
      </c>
      <c r="N1100" s="288">
        <v>0</v>
      </c>
      <c r="O1100" s="4">
        <v>0</v>
      </c>
      <c r="P1100" s="75">
        <f t="shared" si="193"/>
        <v>0</v>
      </c>
      <c r="Q1100" s="75">
        <f t="shared" si="194"/>
        <v>0</v>
      </c>
      <c r="R1100" s="75">
        <f t="shared" si="195"/>
        <v>0</v>
      </c>
      <c r="S1100" s="4">
        <v>0</v>
      </c>
      <c r="T1100" s="4">
        <v>0</v>
      </c>
      <c r="U1100" s="4">
        <f t="shared" si="196"/>
        <v>0</v>
      </c>
      <c r="V1100" s="4">
        <v>0</v>
      </c>
      <c r="W1100" s="49">
        <v>0</v>
      </c>
      <c r="X1100" s="4">
        <v>3</v>
      </c>
      <c r="Y1100" s="118" t="s">
        <v>23</v>
      </c>
      <c r="Z1100" s="118" t="s">
        <v>30</v>
      </c>
      <c r="AA1100" s="289">
        <v>0.222222</v>
      </c>
      <c r="AB1100" s="81" t="str">
        <f t="shared" si="197"/>
        <v>GltA-2pg</v>
      </c>
    </row>
    <row r="1101" spans="1:28" x14ac:dyDescent="0.3">
      <c r="A1101" s="15" t="s">
        <v>134</v>
      </c>
      <c r="B1101" s="265" t="s">
        <v>243</v>
      </c>
      <c r="C1101" s="47">
        <v>0.36298094049577201</v>
      </c>
      <c r="D1101" s="47">
        <v>0.273574464695853</v>
      </c>
      <c r="E1101" s="47">
        <v>0.118566934334095</v>
      </c>
      <c r="F1101" s="47">
        <v>0.61793278376462302</v>
      </c>
      <c r="G1101" s="47">
        <v>0.118566934334095</v>
      </c>
      <c r="H1101" s="287">
        <f t="shared" si="187"/>
        <v>0.118566934334095</v>
      </c>
      <c r="I1101" s="4" t="b">
        <f t="shared" si="188"/>
        <v>0</v>
      </c>
      <c r="J1101" s="4" t="b">
        <f t="shared" si="189"/>
        <v>0</v>
      </c>
      <c r="K1101" s="26">
        <f t="shared" si="190"/>
        <v>0</v>
      </c>
      <c r="L1101" s="4">
        <f t="shared" si="191"/>
        <v>0</v>
      </c>
      <c r="M1101" s="26" t="str">
        <f t="shared" si="192"/>
        <v/>
      </c>
      <c r="N1101" s="288">
        <v>0</v>
      </c>
      <c r="O1101" s="4">
        <v>0</v>
      </c>
      <c r="P1101" s="75">
        <f t="shared" si="193"/>
        <v>0</v>
      </c>
      <c r="Q1101" s="75">
        <f t="shared" si="194"/>
        <v>0</v>
      </c>
      <c r="R1101" s="75">
        <f t="shared" si="195"/>
        <v>0</v>
      </c>
      <c r="S1101" s="4">
        <v>0</v>
      </c>
      <c r="T1101" s="4">
        <v>0</v>
      </c>
      <c r="U1101" s="4">
        <f t="shared" si="196"/>
        <v>0</v>
      </c>
      <c r="V1101" s="4">
        <v>0</v>
      </c>
      <c r="W1101" s="49">
        <v>0</v>
      </c>
      <c r="X1101" s="4">
        <v>1</v>
      </c>
      <c r="Y1101" s="118" t="s">
        <v>29</v>
      </c>
      <c r="Z1101" s="118" t="s">
        <v>30</v>
      </c>
      <c r="AA1101" s="289">
        <v>0.17391300000000001</v>
      </c>
      <c r="AB1101" s="81" t="str">
        <f t="shared" si="197"/>
        <v>MaeB-gluth-r</v>
      </c>
    </row>
    <row r="1102" spans="1:28" x14ac:dyDescent="0.3">
      <c r="A1102" s="15" t="s">
        <v>7</v>
      </c>
      <c r="B1102" s="265" t="s">
        <v>237</v>
      </c>
      <c r="C1102" s="47">
        <v>0.179130697961424</v>
      </c>
      <c r="D1102" s="47">
        <v>0.159041414612485</v>
      </c>
      <c r="E1102" s="47">
        <v>0.119230236381052</v>
      </c>
      <c r="F1102" s="47">
        <v>0.221135356701712</v>
      </c>
      <c r="G1102" s="47">
        <v>0.119230236381052</v>
      </c>
      <c r="H1102" s="287">
        <f t="shared" si="187"/>
        <v>0.119230236381052</v>
      </c>
      <c r="I1102" s="4" t="b">
        <f t="shared" si="188"/>
        <v>0</v>
      </c>
      <c r="J1102" s="4" t="b">
        <f t="shared" si="189"/>
        <v>0</v>
      </c>
      <c r="K1102" s="26">
        <f t="shared" si="190"/>
        <v>0</v>
      </c>
      <c r="L1102" s="4">
        <f t="shared" si="191"/>
        <v>0</v>
      </c>
      <c r="M1102" s="26" t="str">
        <f t="shared" si="192"/>
        <v/>
      </c>
      <c r="N1102" s="288">
        <v>0</v>
      </c>
      <c r="O1102" s="4">
        <v>0</v>
      </c>
      <c r="P1102" s="75">
        <f t="shared" si="193"/>
        <v>0</v>
      </c>
      <c r="Q1102" s="75">
        <f t="shared" si="194"/>
        <v>0</v>
      </c>
      <c r="R1102" s="75">
        <f t="shared" si="195"/>
        <v>0</v>
      </c>
      <c r="S1102" s="4">
        <v>0</v>
      </c>
      <c r="T1102" s="4">
        <v>0</v>
      </c>
      <c r="U1102" s="4">
        <f t="shared" si="196"/>
        <v>0</v>
      </c>
      <c r="V1102" s="4">
        <v>0</v>
      </c>
      <c r="W1102" s="49">
        <v>0</v>
      </c>
      <c r="X1102" s="4">
        <v>2</v>
      </c>
      <c r="Y1102" s="118" t="s">
        <v>20</v>
      </c>
      <c r="Z1102" s="118" t="s">
        <v>30</v>
      </c>
      <c r="AA1102" s="289">
        <v>0.18181800000000001</v>
      </c>
      <c r="AB1102" s="81" t="str">
        <f t="shared" si="197"/>
        <v>PykF-met</v>
      </c>
    </row>
    <row r="1103" spans="1:28" x14ac:dyDescent="0.3">
      <c r="A1103" s="15" t="s">
        <v>3</v>
      </c>
      <c r="B1103" s="265" t="s">
        <v>110</v>
      </c>
      <c r="C1103" s="47">
        <v>0.14724473943543601</v>
      </c>
      <c r="D1103" s="47">
        <v>0.14041348703091699</v>
      </c>
      <c r="E1103" s="47">
        <v>0.11927471997276699</v>
      </c>
      <c r="F1103" s="47">
        <v>0.168017840875164</v>
      </c>
      <c r="G1103" s="47">
        <v>0.11927471997276699</v>
      </c>
      <c r="H1103" s="287">
        <f t="shared" si="187"/>
        <v>0.11927471997276699</v>
      </c>
      <c r="I1103" s="4" t="b">
        <f t="shared" si="188"/>
        <v>0</v>
      </c>
      <c r="J1103" s="4" t="b">
        <f t="shared" si="189"/>
        <v>0</v>
      </c>
      <c r="K1103" s="26">
        <f t="shared" si="190"/>
        <v>0</v>
      </c>
      <c r="L1103" s="4">
        <f t="shared" si="191"/>
        <v>0</v>
      </c>
      <c r="M1103" s="26" t="str">
        <f t="shared" si="192"/>
        <v/>
      </c>
      <c r="N1103" s="288">
        <v>0</v>
      </c>
      <c r="O1103" s="4">
        <v>0</v>
      </c>
      <c r="P1103" s="75">
        <f t="shared" si="193"/>
        <v>0</v>
      </c>
      <c r="Q1103" s="75">
        <f t="shared" si="194"/>
        <v>0</v>
      </c>
      <c r="R1103" s="75">
        <f t="shared" si="195"/>
        <v>0</v>
      </c>
      <c r="S1103" s="4">
        <v>0</v>
      </c>
      <c r="T1103" s="4">
        <v>0</v>
      </c>
      <c r="U1103" s="4">
        <f t="shared" si="196"/>
        <v>0</v>
      </c>
      <c r="V1103" s="4">
        <v>0</v>
      </c>
      <c r="W1103" s="49">
        <v>0</v>
      </c>
      <c r="X1103" s="4">
        <v>1</v>
      </c>
      <c r="Y1103" s="118" t="s">
        <v>21</v>
      </c>
      <c r="Z1103" s="118" t="s">
        <v>31</v>
      </c>
      <c r="AA1103" s="289">
        <v>0.38513500000000001</v>
      </c>
      <c r="AB1103" s="81" t="str">
        <f t="shared" si="197"/>
        <v>Edd-amp</v>
      </c>
    </row>
    <row r="1104" spans="1:28" x14ac:dyDescent="0.3">
      <c r="A1104" s="15" t="s">
        <v>14</v>
      </c>
      <c r="B1104" s="265" t="s">
        <v>291</v>
      </c>
      <c r="C1104" s="47">
        <v>0.28056211661048602</v>
      </c>
      <c r="D1104" s="47">
        <v>0.27205764643876801</v>
      </c>
      <c r="E1104" s="47">
        <v>0.119961922544945</v>
      </c>
      <c r="F1104" s="47">
        <v>0.414910351407631</v>
      </c>
      <c r="G1104" s="47">
        <v>0.119961922544945</v>
      </c>
      <c r="H1104" s="287">
        <f t="shared" si="187"/>
        <v>0.119961922544945</v>
      </c>
      <c r="I1104" s="4" t="b">
        <f t="shared" si="188"/>
        <v>0</v>
      </c>
      <c r="J1104" s="4" t="b">
        <f t="shared" si="189"/>
        <v>0</v>
      </c>
      <c r="K1104" s="26">
        <f t="shared" si="190"/>
        <v>0</v>
      </c>
      <c r="L1104" s="4">
        <f t="shared" si="191"/>
        <v>0</v>
      </c>
      <c r="M1104" s="26" t="str">
        <f t="shared" si="192"/>
        <v/>
      </c>
      <c r="N1104" s="288">
        <v>0</v>
      </c>
      <c r="O1104" s="4">
        <v>0</v>
      </c>
      <c r="P1104" s="75">
        <f t="shared" si="193"/>
        <v>0</v>
      </c>
      <c r="Q1104" s="75">
        <f t="shared" si="194"/>
        <v>0</v>
      </c>
      <c r="R1104" s="75">
        <f t="shared" si="195"/>
        <v>0</v>
      </c>
      <c r="S1104" s="4">
        <v>0</v>
      </c>
      <c r="T1104" s="4">
        <v>0</v>
      </c>
      <c r="U1104" s="4">
        <f t="shared" si="196"/>
        <v>0</v>
      </c>
      <c r="V1104" s="4">
        <v>0</v>
      </c>
      <c r="W1104" s="49">
        <v>0</v>
      </c>
      <c r="X1104" s="4">
        <v>3</v>
      </c>
      <c r="Y1104" s="118" t="s">
        <v>27</v>
      </c>
      <c r="Z1104" s="118" t="s">
        <v>30</v>
      </c>
      <c r="AA1104" s="289">
        <v>0</v>
      </c>
      <c r="AB1104" s="81" t="str">
        <f t="shared" si="197"/>
        <v>PfkA-leu</v>
      </c>
    </row>
    <row r="1105" spans="1:28" x14ac:dyDescent="0.3">
      <c r="A1105" s="15" t="s">
        <v>3</v>
      </c>
      <c r="B1105" s="265" t="s">
        <v>195</v>
      </c>
      <c r="C1105" s="47">
        <v>0.12372842324125199</v>
      </c>
      <c r="D1105" s="47">
        <v>0.124588519869235</v>
      </c>
      <c r="E1105" s="47">
        <v>0.123261903646205</v>
      </c>
      <c r="F1105" s="47">
        <v>0.12591391733580201</v>
      </c>
      <c r="G1105" s="47">
        <v>0.123261903646205</v>
      </c>
      <c r="H1105" s="287">
        <f t="shared" si="187"/>
        <v>0.123261903646205</v>
      </c>
      <c r="I1105" s="4" t="b">
        <f t="shared" si="188"/>
        <v>0</v>
      </c>
      <c r="J1105" s="4" t="b">
        <f t="shared" si="189"/>
        <v>0</v>
      </c>
      <c r="K1105" s="26">
        <f t="shared" si="190"/>
        <v>0</v>
      </c>
      <c r="L1105" s="4">
        <f t="shared" si="191"/>
        <v>0</v>
      </c>
      <c r="M1105" s="26" t="str">
        <f t="shared" si="192"/>
        <v/>
      </c>
      <c r="N1105" s="288">
        <v>0</v>
      </c>
      <c r="O1105" s="4">
        <v>0</v>
      </c>
      <c r="P1105" s="75">
        <f t="shared" si="193"/>
        <v>0</v>
      </c>
      <c r="Q1105" s="75">
        <f t="shared" si="194"/>
        <v>0</v>
      </c>
      <c r="R1105" s="75">
        <f t="shared" si="195"/>
        <v>0</v>
      </c>
      <c r="S1105" s="4">
        <v>0</v>
      </c>
      <c r="T1105" s="4">
        <v>0</v>
      </c>
      <c r="U1105" s="4">
        <f t="shared" si="196"/>
        <v>0</v>
      </c>
      <c r="V1105" s="4">
        <v>0</v>
      </c>
      <c r="W1105" s="49">
        <v>0</v>
      </c>
      <c r="X1105" s="4">
        <v>1</v>
      </c>
      <c r="Y1105" s="118" t="s">
        <v>21</v>
      </c>
      <c r="Z1105" s="118" t="s">
        <v>31</v>
      </c>
      <c r="AA1105" s="289">
        <v>0.37254900000000002</v>
      </c>
      <c r="AB1105" s="81" t="str">
        <f t="shared" si="197"/>
        <v>Edd-gmp</v>
      </c>
    </row>
    <row r="1106" spans="1:28" x14ac:dyDescent="0.3">
      <c r="A1106" s="15" t="s">
        <v>15</v>
      </c>
      <c r="B1106" s="265" t="s">
        <v>222</v>
      </c>
      <c r="C1106" s="47">
        <v>0.23296860884441101</v>
      </c>
      <c r="D1106" s="47">
        <v>0.22438063700008301</v>
      </c>
      <c r="E1106" s="47">
        <v>0.12446709675217101</v>
      </c>
      <c r="F1106" s="47">
        <v>0.36899935930030298</v>
      </c>
      <c r="G1106" s="47">
        <v>0.12446709675217101</v>
      </c>
      <c r="H1106" s="287">
        <f t="shared" si="187"/>
        <v>0.12446709675217101</v>
      </c>
      <c r="I1106" s="4" t="b">
        <f t="shared" si="188"/>
        <v>0</v>
      </c>
      <c r="J1106" s="4" t="b">
        <f t="shared" si="189"/>
        <v>0</v>
      </c>
      <c r="K1106" s="26">
        <f t="shared" si="190"/>
        <v>0</v>
      </c>
      <c r="L1106" s="4">
        <f t="shared" si="191"/>
        <v>0</v>
      </c>
      <c r="M1106" s="26" t="str">
        <f t="shared" si="192"/>
        <v/>
      </c>
      <c r="N1106" s="288">
        <v>0</v>
      </c>
      <c r="O1106" s="4">
        <v>0</v>
      </c>
      <c r="P1106" s="75">
        <f t="shared" si="193"/>
        <v>0</v>
      </c>
      <c r="Q1106" s="75">
        <f t="shared" si="194"/>
        <v>0</v>
      </c>
      <c r="R1106" s="75">
        <f t="shared" si="195"/>
        <v>0</v>
      </c>
      <c r="S1106" s="4">
        <v>0</v>
      </c>
      <c r="T1106" s="4">
        <v>0</v>
      </c>
      <c r="U1106" s="4">
        <f t="shared" si="196"/>
        <v>0</v>
      </c>
      <c r="V1106" s="4">
        <v>0</v>
      </c>
      <c r="W1106" s="49">
        <v>0</v>
      </c>
      <c r="X1106" s="4">
        <v>2</v>
      </c>
      <c r="Y1106" s="118" t="s">
        <v>28</v>
      </c>
      <c r="Z1106" s="118" t="s">
        <v>30</v>
      </c>
      <c r="AA1106" s="289">
        <v>0.311475</v>
      </c>
      <c r="AB1106" s="81" t="str">
        <f t="shared" si="197"/>
        <v>PckA-phepyr</v>
      </c>
    </row>
    <row r="1107" spans="1:28" x14ac:dyDescent="0.3">
      <c r="A1107" s="15" t="s">
        <v>134</v>
      </c>
      <c r="B1107" s="265" t="s">
        <v>85</v>
      </c>
      <c r="C1107" s="47">
        <v>0.253914392070543</v>
      </c>
      <c r="D1107" s="47">
        <v>0.20952291132367201</v>
      </c>
      <c r="E1107" s="47">
        <v>0.124723140508108</v>
      </c>
      <c r="F1107" s="47">
        <v>0.362847155550789</v>
      </c>
      <c r="G1107" s="47">
        <v>0.124723140508108</v>
      </c>
      <c r="H1107" s="287">
        <f t="shared" si="187"/>
        <v>0.124723140508108</v>
      </c>
      <c r="I1107" s="4" t="b">
        <f t="shared" si="188"/>
        <v>0</v>
      </c>
      <c r="J1107" s="4" t="b">
        <f t="shared" si="189"/>
        <v>0</v>
      </c>
      <c r="K1107" s="26">
        <f t="shared" si="190"/>
        <v>0</v>
      </c>
      <c r="L1107" s="4">
        <f t="shared" si="191"/>
        <v>0</v>
      </c>
      <c r="M1107" s="26" t="str">
        <f t="shared" si="192"/>
        <v/>
      </c>
      <c r="N1107" s="288">
        <v>0</v>
      </c>
      <c r="O1107" s="4">
        <v>0</v>
      </c>
      <c r="P1107" s="75">
        <f t="shared" si="193"/>
        <v>0</v>
      </c>
      <c r="Q1107" s="75">
        <f t="shared" si="194"/>
        <v>0</v>
      </c>
      <c r="R1107" s="75">
        <f t="shared" si="195"/>
        <v>0</v>
      </c>
      <c r="S1107" s="4">
        <v>0</v>
      </c>
      <c r="T1107" s="4">
        <v>0</v>
      </c>
      <c r="U1107" s="4">
        <f t="shared" si="196"/>
        <v>0</v>
      </c>
      <c r="V1107" s="4">
        <v>0</v>
      </c>
      <c r="W1107" s="49">
        <v>0</v>
      </c>
      <c r="X1107" s="4">
        <v>1</v>
      </c>
      <c r="Y1107" s="118" t="s">
        <v>29</v>
      </c>
      <c r="Z1107" s="118" t="s">
        <v>30</v>
      </c>
      <c r="AA1107" s="289">
        <v>0.55172399999999999</v>
      </c>
      <c r="AB1107" s="81" t="str">
        <f t="shared" si="197"/>
        <v>MaeB-adp</v>
      </c>
    </row>
    <row r="1108" spans="1:28" x14ac:dyDescent="0.3">
      <c r="A1108" s="15" t="s">
        <v>2</v>
      </c>
      <c r="B1108" s="265" t="s">
        <v>214</v>
      </c>
      <c r="C1108" s="47">
        <v>0.325385976355199</v>
      </c>
      <c r="D1108" s="47">
        <v>0.32509233889837802</v>
      </c>
      <c r="E1108" s="47">
        <v>0.125829178484506</v>
      </c>
      <c r="F1108" s="47">
        <v>0.497964265304988</v>
      </c>
      <c r="G1108" s="47">
        <v>0.125829178484506</v>
      </c>
      <c r="H1108" s="287">
        <f t="shared" si="187"/>
        <v>0.125829178484506</v>
      </c>
      <c r="I1108" s="4" t="b">
        <f t="shared" si="188"/>
        <v>0</v>
      </c>
      <c r="J1108" s="4" t="b">
        <f t="shared" si="189"/>
        <v>0</v>
      </c>
      <c r="K1108" s="26">
        <f t="shared" si="190"/>
        <v>0</v>
      </c>
      <c r="L1108" s="4">
        <f t="shared" si="191"/>
        <v>0</v>
      </c>
      <c r="M1108" s="26" t="str">
        <f t="shared" si="192"/>
        <v/>
      </c>
      <c r="N1108" s="288">
        <v>0</v>
      </c>
      <c r="O1108" s="4">
        <v>0</v>
      </c>
      <c r="P1108" s="75">
        <f t="shared" si="193"/>
        <v>0</v>
      </c>
      <c r="Q1108" s="75">
        <f t="shared" si="194"/>
        <v>0</v>
      </c>
      <c r="R1108" s="75">
        <f t="shared" si="195"/>
        <v>0</v>
      </c>
      <c r="S1108" s="4">
        <v>0</v>
      </c>
      <c r="T1108" s="4">
        <v>0</v>
      </c>
      <c r="U1108" s="4">
        <f t="shared" si="196"/>
        <v>0</v>
      </c>
      <c r="V1108" s="4">
        <v>0</v>
      </c>
      <c r="W1108" s="49">
        <v>0</v>
      </c>
      <c r="X1108" s="4">
        <v>2</v>
      </c>
      <c r="Y1108" s="118" t="s">
        <v>20</v>
      </c>
      <c r="Z1108" s="118" t="s">
        <v>30</v>
      </c>
      <c r="AA1108" s="289">
        <v>0.78807899999999997</v>
      </c>
      <c r="AB1108" s="81" t="str">
        <f t="shared" si="197"/>
        <v>PykA-imp</v>
      </c>
    </row>
    <row r="1109" spans="1:28" x14ac:dyDescent="0.3">
      <c r="A1109" s="15" t="s">
        <v>5</v>
      </c>
      <c r="B1109" s="265" t="s">
        <v>267</v>
      </c>
      <c r="C1109" s="47">
        <v>0.134562619582864</v>
      </c>
      <c r="D1109" s="47">
        <v>0.15314594569045301</v>
      </c>
      <c r="E1109" s="47">
        <v>0.12767392285485599</v>
      </c>
      <c r="F1109" s="47">
        <v>0.17530119098452601</v>
      </c>
      <c r="G1109" s="47">
        <v>0.12767392285485599</v>
      </c>
      <c r="H1109" s="287">
        <f t="shared" si="187"/>
        <v>0.12767392285485599</v>
      </c>
      <c r="I1109" s="4" t="b">
        <f t="shared" si="188"/>
        <v>0</v>
      </c>
      <c r="J1109" s="4" t="b">
        <f t="shared" si="189"/>
        <v>0</v>
      </c>
      <c r="K1109" s="26">
        <f t="shared" si="190"/>
        <v>0</v>
      </c>
      <c r="L1109" s="4">
        <f t="shared" si="191"/>
        <v>0</v>
      </c>
      <c r="M1109" s="26" t="str">
        <f t="shared" si="192"/>
        <v/>
      </c>
      <c r="N1109" s="288">
        <v>0</v>
      </c>
      <c r="O1109" s="4">
        <v>0</v>
      </c>
      <c r="P1109" s="75">
        <f t="shared" si="193"/>
        <v>0</v>
      </c>
      <c r="Q1109" s="75">
        <f t="shared" si="194"/>
        <v>0</v>
      </c>
      <c r="R1109" s="75">
        <f t="shared" si="195"/>
        <v>0</v>
      </c>
      <c r="S1109" s="4">
        <v>0</v>
      </c>
      <c r="T1109" s="4">
        <v>0</v>
      </c>
      <c r="U1109" s="4">
        <f t="shared" si="196"/>
        <v>0</v>
      </c>
      <c r="V1109" s="4">
        <v>0</v>
      </c>
      <c r="W1109" s="49">
        <v>0</v>
      </c>
      <c r="X1109" s="4">
        <v>3</v>
      </c>
      <c r="Y1109" s="118" t="s">
        <v>23</v>
      </c>
      <c r="Z1109" s="118" t="s">
        <v>30</v>
      </c>
      <c r="AA1109" s="289">
        <v>0.134021</v>
      </c>
      <c r="AB1109" s="81" t="str">
        <f t="shared" si="197"/>
        <v>AceB-g1p</v>
      </c>
    </row>
    <row r="1110" spans="1:28" x14ac:dyDescent="0.3">
      <c r="A1110" s="15" t="s">
        <v>2</v>
      </c>
      <c r="B1110" s="265" t="s">
        <v>126</v>
      </c>
      <c r="C1110" s="47">
        <v>0.135626929847877</v>
      </c>
      <c r="D1110" s="47">
        <v>0.12873054242639001</v>
      </c>
      <c r="E1110" s="47">
        <v>0.12782277032122399</v>
      </c>
      <c r="F1110" s="47">
        <v>0.140318516701602</v>
      </c>
      <c r="G1110" s="47">
        <v>0.12782277032122399</v>
      </c>
      <c r="H1110" s="287">
        <f t="shared" si="187"/>
        <v>0.12782277032122399</v>
      </c>
      <c r="I1110" s="4" t="b">
        <f t="shared" si="188"/>
        <v>0</v>
      </c>
      <c r="J1110" s="4" t="b">
        <f t="shared" si="189"/>
        <v>0</v>
      </c>
      <c r="K1110" s="26">
        <f t="shared" si="190"/>
        <v>0</v>
      </c>
      <c r="L1110" s="4">
        <f t="shared" si="191"/>
        <v>0</v>
      </c>
      <c r="M1110" s="26" t="str">
        <f t="shared" si="192"/>
        <v/>
      </c>
      <c r="N1110" s="288">
        <v>0</v>
      </c>
      <c r="O1110" s="4">
        <v>0</v>
      </c>
      <c r="P1110" s="75">
        <f t="shared" si="193"/>
        <v>0</v>
      </c>
      <c r="Q1110" s="75">
        <f t="shared" si="194"/>
        <v>0</v>
      </c>
      <c r="R1110" s="75">
        <f t="shared" si="195"/>
        <v>0</v>
      </c>
      <c r="S1110" s="4">
        <v>0</v>
      </c>
      <c r="T1110" s="4">
        <v>0</v>
      </c>
      <c r="U1110" s="4">
        <f t="shared" si="196"/>
        <v>0</v>
      </c>
      <c r="V1110" s="4">
        <v>0</v>
      </c>
      <c r="W1110" s="49">
        <v>0</v>
      </c>
      <c r="X1110" s="4">
        <v>2</v>
      </c>
      <c r="Y1110" s="118" t="s">
        <v>20</v>
      </c>
      <c r="Z1110" s="118" t="s">
        <v>30</v>
      </c>
      <c r="AA1110" s="289">
        <v>0.39318900000000001</v>
      </c>
      <c r="AB1110" s="81" t="str">
        <f t="shared" si="197"/>
        <v>PykA-f6p</v>
      </c>
    </row>
    <row r="1111" spans="1:28" x14ac:dyDescent="0.3">
      <c r="A1111" s="15" t="s">
        <v>15</v>
      </c>
      <c r="B1111" s="265" t="s">
        <v>267</v>
      </c>
      <c r="C1111" s="47">
        <v>5.7485092734203401E-2</v>
      </c>
      <c r="D1111" s="47">
        <v>0.220452751948015</v>
      </c>
      <c r="E1111" s="47">
        <v>0.12801504896761401</v>
      </c>
      <c r="F1111" s="47">
        <v>0.23074567130843299</v>
      </c>
      <c r="G1111" s="47">
        <v>0.12801504896761401</v>
      </c>
      <c r="H1111" s="287">
        <f t="shared" si="187"/>
        <v>0.12801504896761401</v>
      </c>
      <c r="I1111" s="4" t="b">
        <f t="shared" si="188"/>
        <v>0</v>
      </c>
      <c r="J1111" s="4" t="b">
        <f t="shared" si="189"/>
        <v>0</v>
      </c>
      <c r="K1111" s="26">
        <f t="shared" si="190"/>
        <v>0</v>
      </c>
      <c r="L1111" s="4">
        <f t="shared" si="191"/>
        <v>0</v>
      </c>
      <c r="M1111" s="26" t="str">
        <f t="shared" si="192"/>
        <v/>
      </c>
      <c r="N1111" s="288">
        <v>0</v>
      </c>
      <c r="O1111" s="4">
        <v>0</v>
      </c>
      <c r="P1111" s="75">
        <f t="shared" si="193"/>
        <v>0</v>
      </c>
      <c r="Q1111" s="75">
        <f t="shared" si="194"/>
        <v>0</v>
      </c>
      <c r="R1111" s="75">
        <f t="shared" si="195"/>
        <v>0</v>
      </c>
      <c r="S1111" s="4">
        <v>0</v>
      </c>
      <c r="T1111" s="4">
        <v>0</v>
      </c>
      <c r="U1111" s="4">
        <f t="shared" si="196"/>
        <v>0</v>
      </c>
      <c r="V1111" s="4">
        <v>0</v>
      </c>
      <c r="W1111" s="49">
        <v>0</v>
      </c>
      <c r="X1111" s="4">
        <v>2</v>
      </c>
      <c r="Y1111" s="118" t="s">
        <v>28</v>
      </c>
      <c r="Z1111" s="118" t="s">
        <v>30</v>
      </c>
      <c r="AA1111" s="289">
        <v>0.21293799999999999</v>
      </c>
      <c r="AB1111" s="81" t="str">
        <f t="shared" si="197"/>
        <v>PckA-g1p</v>
      </c>
    </row>
    <row r="1112" spans="1:28" x14ac:dyDescent="0.3">
      <c r="A1112" s="15" t="s">
        <v>134</v>
      </c>
      <c r="B1112" s="265" t="s">
        <v>127</v>
      </c>
      <c r="C1112" s="47">
        <v>0.13608128504547301</v>
      </c>
      <c r="D1112" s="47">
        <v>0.137146855956192</v>
      </c>
      <c r="E1112" s="47">
        <v>0.12861684698098499</v>
      </c>
      <c r="F1112" s="47">
        <v>0.14331882276362001</v>
      </c>
      <c r="G1112" s="47">
        <v>0.12861684698098499</v>
      </c>
      <c r="H1112" s="287">
        <f t="shared" si="187"/>
        <v>0.12861684698098499</v>
      </c>
      <c r="I1112" s="4" t="b">
        <f t="shared" si="188"/>
        <v>0</v>
      </c>
      <c r="J1112" s="4" t="b">
        <f t="shared" si="189"/>
        <v>0</v>
      </c>
      <c r="K1112" s="26">
        <f t="shared" si="190"/>
        <v>0</v>
      </c>
      <c r="L1112" s="4">
        <f t="shared" si="191"/>
        <v>0</v>
      </c>
      <c r="M1112" s="26" t="str">
        <f t="shared" si="192"/>
        <v/>
      </c>
      <c r="N1112" s="288">
        <v>0</v>
      </c>
      <c r="O1112" s="4">
        <v>0</v>
      </c>
      <c r="P1112" s="75">
        <f t="shared" si="193"/>
        <v>0</v>
      </c>
      <c r="Q1112" s="75">
        <f t="shared" si="194"/>
        <v>0</v>
      </c>
      <c r="R1112" s="75">
        <f t="shared" si="195"/>
        <v>0</v>
      </c>
      <c r="S1112" s="4">
        <v>0</v>
      </c>
      <c r="T1112" s="4">
        <v>0</v>
      </c>
      <c r="U1112" s="4">
        <f t="shared" si="196"/>
        <v>0</v>
      </c>
      <c r="V1112" s="4">
        <v>0</v>
      </c>
      <c r="W1112" s="49">
        <v>0</v>
      </c>
      <c r="X1112" s="4">
        <v>1</v>
      </c>
      <c r="Y1112" s="118" t="s">
        <v>29</v>
      </c>
      <c r="Z1112" s="118" t="s">
        <v>30</v>
      </c>
      <c r="AA1112" s="289">
        <v>0.21416499999999999</v>
      </c>
      <c r="AB1112" s="81" t="str">
        <f t="shared" si="197"/>
        <v>MaeB-fbp</v>
      </c>
    </row>
    <row r="1113" spans="1:28" x14ac:dyDescent="0.3">
      <c r="A1113" s="15" t="s">
        <v>15</v>
      </c>
      <c r="B1113" s="265" t="s">
        <v>220</v>
      </c>
      <c r="C1113" s="47">
        <v>0.37951260855065699</v>
      </c>
      <c r="D1113" s="47">
        <v>0.49316579215135598</v>
      </c>
      <c r="E1113" s="47">
        <v>0.12941856658418699</v>
      </c>
      <c r="F1113" s="47">
        <v>0.62814684151941802</v>
      </c>
      <c r="G1113" s="47">
        <v>0.12941856658418699</v>
      </c>
      <c r="H1113" s="287">
        <f t="shared" si="187"/>
        <v>0.12941856658418699</v>
      </c>
      <c r="I1113" s="4" t="b">
        <f t="shared" si="188"/>
        <v>0</v>
      </c>
      <c r="J1113" s="4" t="b">
        <f t="shared" si="189"/>
        <v>0</v>
      </c>
      <c r="K1113" s="26">
        <f t="shared" si="190"/>
        <v>0</v>
      </c>
      <c r="L1113" s="4">
        <f t="shared" si="191"/>
        <v>0</v>
      </c>
      <c r="M1113" s="26" t="str">
        <f t="shared" si="192"/>
        <v/>
      </c>
      <c r="N1113" s="288">
        <v>0</v>
      </c>
      <c r="O1113" s="4">
        <v>0</v>
      </c>
      <c r="P1113" s="75">
        <f t="shared" si="193"/>
        <v>0</v>
      </c>
      <c r="Q1113" s="75">
        <f t="shared" si="194"/>
        <v>0</v>
      </c>
      <c r="R1113" s="75">
        <f t="shared" si="195"/>
        <v>0</v>
      </c>
      <c r="S1113" s="4">
        <v>0</v>
      </c>
      <c r="T1113" s="4">
        <v>0</v>
      </c>
      <c r="U1113" s="4">
        <f t="shared" si="196"/>
        <v>0</v>
      </c>
      <c r="V1113" s="4">
        <v>0</v>
      </c>
      <c r="W1113" s="49">
        <v>0</v>
      </c>
      <c r="X1113" s="4">
        <v>2</v>
      </c>
      <c r="Y1113" s="118" t="s">
        <v>28</v>
      </c>
      <c r="Z1113" s="118" t="s">
        <v>30</v>
      </c>
      <c r="AA1113" s="289">
        <v>0.33858300000000002</v>
      </c>
      <c r="AB1113" s="81" t="str">
        <f t="shared" si="197"/>
        <v>PckA-prpp</v>
      </c>
    </row>
    <row r="1114" spans="1:28" x14ac:dyDescent="0.3">
      <c r="A1114" s="15" t="s">
        <v>2</v>
      </c>
      <c r="B1114" s="265" t="s">
        <v>233</v>
      </c>
      <c r="C1114" s="47">
        <v>0.18321418742554901</v>
      </c>
      <c r="D1114" s="47">
        <v>0.14643164032124401</v>
      </c>
      <c r="E1114" s="47">
        <v>0.130214404679763</v>
      </c>
      <c r="F1114" s="47">
        <v>0.30784340350645201</v>
      </c>
      <c r="G1114" s="47">
        <v>0.130214404679763</v>
      </c>
      <c r="H1114" s="287">
        <f t="shared" si="187"/>
        <v>0.130214404679763</v>
      </c>
      <c r="I1114" s="4" t="b">
        <f t="shared" si="188"/>
        <v>0</v>
      </c>
      <c r="J1114" s="4" t="b">
        <f t="shared" si="189"/>
        <v>0</v>
      </c>
      <c r="K1114" s="26">
        <f t="shared" si="190"/>
        <v>0</v>
      </c>
      <c r="L1114" s="4">
        <f t="shared" si="191"/>
        <v>0</v>
      </c>
      <c r="M1114" s="26" t="str">
        <f t="shared" si="192"/>
        <v/>
      </c>
      <c r="N1114" s="288">
        <v>0</v>
      </c>
      <c r="O1114" s="4">
        <v>0</v>
      </c>
      <c r="P1114" s="75">
        <f t="shared" si="193"/>
        <v>0</v>
      </c>
      <c r="Q1114" s="75">
        <f t="shared" si="194"/>
        <v>0</v>
      </c>
      <c r="R1114" s="75">
        <f t="shared" si="195"/>
        <v>0</v>
      </c>
      <c r="S1114" s="4">
        <v>0</v>
      </c>
      <c r="T1114" s="4">
        <v>0</v>
      </c>
      <c r="U1114" s="4">
        <f t="shared" si="196"/>
        <v>0</v>
      </c>
      <c r="V1114" s="4">
        <v>0</v>
      </c>
      <c r="W1114" s="49">
        <v>0</v>
      </c>
      <c r="X1114" s="4">
        <v>2</v>
      </c>
      <c r="Y1114" s="118" t="s">
        <v>20</v>
      </c>
      <c r="Z1114" s="118" t="s">
        <v>30</v>
      </c>
      <c r="AA1114" s="289">
        <v>0.28571400000000002</v>
      </c>
      <c r="AB1114" s="81" t="str">
        <f t="shared" si="197"/>
        <v>PykA-gly</v>
      </c>
    </row>
    <row r="1115" spans="1:28" x14ac:dyDescent="0.3">
      <c r="A1115" s="15" t="s">
        <v>58</v>
      </c>
      <c r="B1115" s="265" t="s">
        <v>157</v>
      </c>
      <c r="C1115" s="47">
        <v>0.25510731315634599</v>
      </c>
      <c r="D1115" s="47">
        <v>0.15505171244086599</v>
      </c>
      <c r="E1115" s="47">
        <v>0.13142196605596601</v>
      </c>
      <c r="F1115" s="47">
        <v>0.45054617411544501</v>
      </c>
      <c r="G1115" s="47">
        <v>0.13142196605596601</v>
      </c>
      <c r="H1115" s="287">
        <f t="shared" si="187"/>
        <v>0.13142196605596601</v>
      </c>
      <c r="I1115" s="4" t="b">
        <f t="shared" si="188"/>
        <v>0</v>
      </c>
      <c r="J1115" s="4" t="b">
        <f t="shared" si="189"/>
        <v>0</v>
      </c>
      <c r="K1115" s="26">
        <f t="shared" si="190"/>
        <v>0</v>
      </c>
      <c r="L1115" s="4">
        <f t="shared" si="191"/>
        <v>0</v>
      </c>
      <c r="M1115" s="26" t="str">
        <f t="shared" si="192"/>
        <v/>
      </c>
      <c r="N1115" s="288">
        <v>0</v>
      </c>
      <c r="O1115" s="4">
        <v>0</v>
      </c>
      <c r="P1115" s="75">
        <f t="shared" si="193"/>
        <v>0</v>
      </c>
      <c r="Q1115" s="75">
        <f t="shared" si="194"/>
        <v>0</v>
      </c>
      <c r="R1115" s="75">
        <f t="shared" si="195"/>
        <v>0</v>
      </c>
      <c r="S1115" s="4">
        <v>0</v>
      </c>
      <c r="T1115" s="4">
        <v>0</v>
      </c>
      <c r="U1115" s="4">
        <f t="shared" si="196"/>
        <v>0</v>
      </c>
      <c r="V1115" s="4">
        <v>0</v>
      </c>
      <c r="W1115" s="49">
        <v>0</v>
      </c>
      <c r="X1115" s="4">
        <v>3</v>
      </c>
      <c r="Y1115" s="118" t="s">
        <v>19</v>
      </c>
      <c r="Z1115" s="118" t="s">
        <v>30</v>
      </c>
      <c r="AA1115" s="289">
        <v>0.64102599999999998</v>
      </c>
      <c r="AB1115" s="81" t="str">
        <f t="shared" si="197"/>
        <v>Gnd-g6p</v>
      </c>
    </row>
    <row r="1116" spans="1:28" x14ac:dyDescent="0.3">
      <c r="A1116" s="15" t="s">
        <v>10</v>
      </c>
      <c r="B1116" s="265" t="s">
        <v>273</v>
      </c>
      <c r="C1116" s="47">
        <v>0.22108952650929001</v>
      </c>
      <c r="D1116" s="47">
        <v>0.22828768865183999</v>
      </c>
      <c r="E1116" s="47">
        <v>0.13147474446878299</v>
      </c>
      <c r="F1116" s="47">
        <v>0.32869776904194398</v>
      </c>
      <c r="G1116" s="47">
        <v>0.13147474446878299</v>
      </c>
      <c r="H1116" s="287">
        <f t="shared" si="187"/>
        <v>0.13147474446878299</v>
      </c>
      <c r="I1116" s="4" t="b">
        <f t="shared" si="188"/>
        <v>0</v>
      </c>
      <c r="J1116" s="4" t="b">
        <f t="shared" si="189"/>
        <v>0</v>
      </c>
      <c r="K1116" s="26">
        <f t="shared" si="190"/>
        <v>0</v>
      </c>
      <c r="L1116" s="4">
        <f t="shared" si="191"/>
        <v>0</v>
      </c>
      <c r="M1116" s="26" t="str">
        <f t="shared" si="192"/>
        <v/>
      </c>
      <c r="N1116" s="288">
        <v>0</v>
      </c>
      <c r="O1116" s="4">
        <v>0</v>
      </c>
      <c r="P1116" s="75">
        <f t="shared" si="193"/>
        <v>0</v>
      </c>
      <c r="Q1116" s="75">
        <f t="shared" si="194"/>
        <v>0</v>
      </c>
      <c r="R1116" s="75">
        <f t="shared" si="195"/>
        <v>0</v>
      </c>
      <c r="S1116" s="4">
        <v>0</v>
      </c>
      <c r="T1116" s="4">
        <v>0</v>
      </c>
      <c r="U1116" s="4">
        <f t="shared" si="196"/>
        <v>0</v>
      </c>
      <c r="V1116" s="4">
        <v>0</v>
      </c>
      <c r="W1116" s="49">
        <v>0</v>
      </c>
      <c r="X1116" s="4">
        <v>1</v>
      </c>
      <c r="Y1116" s="118" t="s">
        <v>22</v>
      </c>
      <c r="Z1116" s="118" t="s">
        <v>31</v>
      </c>
      <c r="AA1116" s="289">
        <v>0.31578899999999999</v>
      </c>
      <c r="AB1116" s="81" t="str">
        <f t="shared" si="197"/>
        <v>Eda-glyc</v>
      </c>
    </row>
    <row r="1117" spans="1:28" x14ac:dyDescent="0.3">
      <c r="A1117" s="15" t="s">
        <v>130</v>
      </c>
      <c r="B1117" s="265" t="s">
        <v>210</v>
      </c>
      <c r="C1117" s="47">
        <v>0.18591731876263901</v>
      </c>
      <c r="D1117" s="47">
        <v>0.181542988729438</v>
      </c>
      <c r="E1117" s="47">
        <v>0.131694439278877</v>
      </c>
      <c r="F1117" s="47">
        <v>0.22312982560248401</v>
      </c>
      <c r="G1117" s="47">
        <v>0.131694439278877</v>
      </c>
      <c r="H1117" s="287">
        <f t="shared" si="187"/>
        <v>0.131694439278877</v>
      </c>
      <c r="I1117" s="4" t="b">
        <f t="shared" si="188"/>
        <v>0</v>
      </c>
      <c r="J1117" s="4" t="b">
        <f t="shared" si="189"/>
        <v>0</v>
      </c>
      <c r="K1117" s="26">
        <f t="shared" si="190"/>
        <v>0</v>
      </c>
      <c r="L1117" s="4">
        <f t="shared" si="191"/>
        <v>0</v>
      </c>
      <c r="M1117" s="26" t="str">
        <f t="shared" si="192"/>
        <v/>
      </c>
      <c r="N1117" s="288">
        <v>0</v>
      </c>
      <c r="O1117" s="4">
        <v>0</v>
      </c>
      <c r="P1117" s="75">
        <f t="shared" si="193"/>
        <v>0</v>
      </c>
      <c r="Q1117" s="75">
        <f t="shared" si="194"/>
        <v>0</v>
      </c>
      <c r="R1117" s="75">
        <f t="shared" si="195"/>
        <v>0</v>
      </c>
      <c r="S1117" s="4">
        <v>0</v>
      </c>
      <c r="T1117" s="4">
        <v>0</v>
      </c>
      <c r="U1117" s="4">
        <f t="shared" si="196"/>
        <v>0</v>
      </c>
      <c r="V1117" s="4">
        <v>0</v>
      </c>
      <c r="W1117" s="49">
        <v>0</v>
      </c>
      <c r="X1117" s="4">
        <v>1</v>
      </c>
      <c r="Y1117" s="118" t="s">
        <v>22</v>
      </c>
      <c r="Z1117" s="118" t="s">
        <v>30</v>
      </c>
      <c r="AA1117" s="289">
        <v>0.38297900000000001</v>
      </c>
      <c r="AB1117" s="81" t="str">
        <f t="shared" si="197"/>
        <v>Icd-udp</v>
      </c>
    </row>
    <row r="1118" spans="1:28" x14ac:dyDescent="0.3">
      <c r="A1118" s="15" t="s">
        <v>1</v>
      </c>
      <c r="B1118" s="265" t="s">
        <v>161</v>
      </c>
      <c r="C1118" s="47">
        <v>0.13817309953408999</v>
      </c>
      <c r="D1118" s="47">
        <v>0.138244915337387</v>
      </c>
      <c r="E1118" s="47">
        <v>0.13227635324119999</v>
      </c>
      <c r="F1118" s="47">
        <v>0.14352951846565501</v>
      </c>
      <c r="G1118" s="47">
        <v>0.13227635324119999</v>
      </c>
      <c r="H1118" s="287">
        <f t="shared" si="187"/>
        <v>0.13227635324119999</v>
      </c>
      <c r="I1118" s="4" t="b">
        <f t="shared" si="188"/>
        <v>0</v>
      </c>
      <c r="J1118" s="4" t="b">
        <f t="shared" si="189"/>
        <v>0</v>
      </c>
      <c r="K1118" s="26">
        <f t="shared" si="190"/>
        <v>0</v>
      </c>
      <c r="L1118" s="4">
        <f t="shared" si="191"/>
        <v>0</v>
      </c>
      <c r="M1118" s="26" t="str">
        <f t="shared" si="192"/>
        <v/>
      </c>
      <c r="N1118" s="288">
        <v>0</v>
      </c>
      <c r="O1118" s="4">
        <v>0</v>
      </c>
      <c r="P1118" s="75">
        <f t="shared" si="193"/>
        <v>0</v>
      </c>
      <c r="Q1118" s="75">
        <f t="shared" si="194"/>
        <v>0</v>
      </c>
      <c r="R1118" s="75">
        <f t="shared" si="195"/>
        <v>0</v>
      </c>
      <c r="S1118" s="4">
        <v>0</v>
      </c>
      <c r="T1118" s="4">
        <v>0</v>
      </c>
      <c r="U1118" s="4">
        <f t="shared" si="196"/>
        <v>0</v>
      </c>
      <c r="V1118" s="4">
        <v>0</v>
      </c>
      <c r="W1118" s="49">
        <v>0</v>
      </c>
      <c r="X1118" s="4">
        <v>2</v>
      </c>
      <c r="Y1118" s="118" t="s">
        <v>20</v>
      </c>
      <c r="Z1118" s="118" t="s">
        <v>30</v>
      </c>
      <c r="AA1118" s="289">
        <v>0.157025</v>
      </c>
      <c r="AB1118" s="81" t="str">
        <f t="shared" si="197"/>
        <v>MaeA-dhap</v>
      </c>
    </row>
    <row r="1119" spans="1:28" x14ac:dyDescent="0.3">
      <c r="A1119" s="15" t="s">
        <v>5</v>
      </c>
      <c r="B1119" s="265" t="s">
        <v>177</v>
      </c>
      <c r="C1119" s="47">
        <v>0.16215902084057501</v>
      </c>
      <c r="D1119" s="47">
        <v>0.161442435479593</v>
      </c>
      <c r="E1119" s="47">
        <v>0.13386492303960601</v>
      </c>
      <c r="F1119" s="47">
        <v>0.18920814294344601</v>
      </c>
      <c r="G1119" s="47">
        <v>0.13386492303960601</v>
      </c>
      <c r="H1119" s="287">
        <f t="shared" si="187"/>
        <v>0.13386492303960601</v>
      </c>
      <c r="I1119" s="4" t="b">
        <f t="shared" si="188"/>
        <v>0</v>
      </c>
      <c r="J1119" s="4" t="b">
        <f t="shared" si="189"/>
        <v>0</v>
      </c>
      <c r="K1119" s="26">
        <f t="shared" si="190"/>
        <v>0</v>
      </c>
      <c r="L1119" s="4">
        <f t="shared" si="191"/>
        <v>0</v>
      </c>
      <c r="M1119" s="26" t="str">
        <f t="shared" si="192"/>
        <v/>
      </c>
      <c r="N1119" s="288">
        <v>0</v>
      </c>
      <c r="O1119" s="4">
        <v>0</v>
      </c>
      <c r="P1119" s="75">
        <f t="shared" si="193"/>
        <v>0</v>
      </c>
      <c r="Q1119" s="75">
        <f t="shared" si="194"/>
        <v>0</v>
      </c>
      <c r="R1119" s="75">
        <f t="shared" si="195"/>
        <v>0</v>
      </c>
      <c r="S1119" s="4">
        <v>0</v>
      </c>
      <c r="T1119" s="4">
        <v>0</v>
      </c>
      <c r="U1119" s="4">
        <f t="shared" si="196"/>
        <v>0</v>
      </c>
      <c r="V1119" s="4">
        <v>0</v>
      </c>
      <c r="W1119" s="49">
        <v>0</v>
      </c>
      <c r="X1119" s="4">
        <v>3</v>
      </c>
      <c r="Y1119" s="118" t="s">
        <v>23</v>
      </c>
      <c r="Z1119" s="118" t="s">
        <v>30</v>
      </c>
      <c r="AA1119" s="289">
        <v>0.17647099999999999</v>
      </c>
      <c r="AB1119" s="81" t="str">
        <f t="shared" si="197"/>
        <v>AceB-e4p</v>
      </c>
    </row>
    <row r="1120" spans="1:28" x14ac:dyDescent="0.3">
      <c r="A1120" s="15" t="s">
        <v>14</v>
      </c>
      <c r="B1120" s="265" t="s">
        <v>187</v>
      </c>
      <c r="C1120" s="47">
        <v>0.35190842813886303</v>
      </c>
      <c r="D1120" s="47">
        <v>0.13495738408068</v>
      </c>
      <c r="E1120" s="47">
        <v>0.134160054367538</v>
      </c>
      <c r="F1120" s="47">
        <v>0.74649658221897697</v>
      </c>
      <c r="G1120" s="47">
        <v>0.134160054367538</v>
      </c>
      <c r="H1120" s="287">
        <f t="shared" si="187"/>
        <v>0.134160054367538</v>
      </c>
      <c r="I1120" s="4" t="b">
        <f t="shared" si="188"/>
        <v>0</v>
      </c>
      <c r="J1120" s="4" t="b">
        <f t="shared" si="189"/>
        <v>0</v>
      </c>
      <c r="K1120" s="26">
        <f t="shared" si="190"/>
        <v>0</v>
      </c>
      <c r="L1120" s="4">
        <f t="shared" si="191"/>
        <v>0</v>
      </c>
      <c r="M1120" s="26" t="str">
        <f t="shared" si="192"/>
        <v/>
      </c>
      <c r="N1120" s="288">
        <v>0</v>
      </c>
      <c r="O1120" s="4">
        <v>0</v>
      </c>
      <c r="P1120" s="75">
        <f t="shared" si="193"/>
        <v>0</v>
      </c>
      <c r="Q1120" s="75">
        <f t="shared" si="194"/>
        <v>0</v>
      </c>
      <c r="R1120" s="75">
        <f t="shared" si="195"/>
        <v>0</v>
      </c>
      <c r="S1120" s="4">
        <v>0</v>
      </c>
      <c r="T1120" s="4">
        <v>0</v>
      </c>
      <c r="U1120" s="4">
        <f t="shared" si="196"/>
        <v>0</v>
      </c>
      <c r="V1120" s="4">
        <v>0</v>
      </c>
      <c r="W1120" s="49">
        <v>0</v>
      </c>
      <c r="X1120" s="4">
        <v>3</v>
      </c>
      <c r="Y1120" s="118" t="s">
        <v>27</v>
      </c>
      <c r="Z1120" s="118" t="s">
        <v>30</v>
      </c>
      <c r="AA1120" s="289">
        <v>0</v>
      </c>
      <c r="AB1120" s="81" t="str">
        <f t="shared" si="197"/>
        <v>PfkA-fum</v>
      </c>
    </row>
    <row r="1121" spans="1:28" x14ac:dyDescent="0.3">
      <c r="A1121" s="15" t="s">
        <v>5</v>
      </c>
      <c r="B1121" s="265" t="s">
        <v>91</v>
      </c>
      <c r="C1121" s="47">
        <v>0.19494548116333199</v>
      </c>
      <c r="D1121" s="47">
        <v>0.16684687907758999</v>
      </c>
      <c r="E1121" s="47">
        <v>0.13606154957602901</v>
      </c>
      <c r="F1121" s="47">
        <v>0.22553413602640199</v>
      </c>
      <c r="G1121" s="47">
        <v>0.13606154957602901</v>
      </c>
      <c r="H1121" s="287">
        <f t="shared" si="187"/>
        <v>0.13606154957602901</v>
      </c>
      <c r="I1121" s="4" t="b">
        <f t="shared" si="188"/>
        <v>0</v>
      </c>
      <c r="J1121" s="4" t="b">
        <f t="shared" si="189"/>
        <v>0</v>
      </c>
      <c r="K1121" s="26">
        <f t="shared" si="190"/>
        <v>0</v>
      </c>
      <c r="L1121" s="4">
        <f t="shared" si="191"/>
        <v>0</v>
      </c>
      <c r="M1121" s="26" t="str">
        <f t="shared" si="192"/>
        <v/>
      </c>
      <c r="N1121" s="288">
        <v>0</v>
      </c>
      <c r="O1121" s="4">
        <v>0</v>
      </c>
      <c r="P1121" s="75">
        <f t="shared" si="193"/>
        <v>0</v>
      </c>
      <c r="Q1121" s="75">
        <f t="shared" si="194"/>
        <v>0</v>
      </c>
      <c r="R1121" s="75">
        <f t="shared" si="195"/>
        <v>0</v>
      </c>
      <c r="S1121" s="4">
        <v>0</v>
      </c>
      <c r="T1121" s="4">
        <v>0</v>
      </c>
      <c r="U1121" s="4">
        <f t="shared" si="196"/>
        <v>0</v>
      </c>
      <c r="V1121" s="4">
        <v>0</v>
      </c>
      <c r="W1121" s="49">
        <v>0</v>
      </c>
      <c r="X1121" s="4">
        <v>3</v>
      </c>
      <c r="Y1121" s="118" t="s">
        <v>23</v>
      </c>
      <c r="Z1121" s="118" t="s">
        <v>30</v>
      </c>
      <c r="AA1121" s="289">
        <v>0.25</v>
      </c>
      <c r="AB1121" s="81" t="str">
        <f t="shared" si="197"/>
        <v>AceB-kdpg</v>
      </c>
    </row>
    <row r="1122" spans="1:28" x14ac:dyDescent="0.3">
      <c r="A1122" s="15" t="s">
        <v>130</v>
      </c>
      <c r="B1122" s="265" t="s">
        <v>123</v>
      </c>
      <c r="C1122" s="47">
        <v>0.22177047851030299</v>
      </c>
      <c r="D1122" s="47">
        <v>0.203156801835501</v>
      </c>
      <c r="E1122" s="47">
        <v>0.13766966789777799</v>
      </c>
      <c r="F1122" s="47">
        <v>0.33626558352808</v>
      </c>
      <c r="G1122" s="47">
        <v>0.13766966789777799</v>
      </c>
      <c r="H1122" s="287">
        <f t="shared" si="187"/>
        <v>0.13766966789777799</v>
      </c>
      <c r="I1122" s="4" t="b">
        <f t="shared" si="188"/>
        <v>0</v>
      </c>
      <c r="J1122" s="4" t="b">
        <f t="shared" si="189"/>
        <v>0</v>
      </c>
      <c r="K1122" s="26">
        <f t="shared" si="190"/>
        <v>0</v>
      </c>
      <c r="L1122" s="4">
        <f t="shared" si="191"/>
        <v>0</v>
      </c>
      <c r="M1122" s="26" t="str">
        <f t="shared" si="192"/>
        <v/>
      </c>
      <c r="N1122" s="288">
        <v>0</v>
      </c>
      <c r="O1122" s="4">
        <v>0</v>
      </c>
      <c r="P1122" s="75">
        <f t="shared" si="193"/>
        <v>0</v>
      </c>
      <c r="Q1122" s="75">
        <f t="shared" si="194"/>
        <v>0</v>
      </c>
      <c r="R1122" s="75">
        <f t="shared" si="195"/>
        <v>0</v>
      </c>
      <c r="S1122" s="4">
        <v>0</v>
      </c>
      <c r="T1122" s="4">
        <v>0</v>
      </c>
      <c r="U1122" s="4">
        <f t="shared" si="196"/>
        <v>0</v>
      </c>
      <c r="V1122" s="4">
        <v>0</v>
      </c>
      <c r="W1122" s="49">
        <v>0</v>
      </c>
      <c r="X1122" s="4">
        <v>1</v>
      </c>
      <c r="Y1122" s="118" t="s">
        <v>22</v>
      </c>
      <c r="Z1122" s="118" t="s">
        <v>30</v>
      </c>
      <c r="AA1122" s="289">
        <v>0.57024799999999998</v>
      </c>
      <c r="AB1122" s="81" t="str">
        <f t="shared" si="197"/>
        <v>Icd-succ</v>
      </c>
    </row>
    <row r="1123" spans="1:28" x14ac:dyDescent="0.3">
      <c r="A1123" s="15" t="s">
        <v>1</v>
      </c>
      <c r="B1123" s="265" t="s">
        <v>202</v>
      </c>
      <c r="C1123" s="47">
        <v>0.216391443693702</v>
      </c>
      <c r="D1123" s="47">
        <v>0.23052684907762699</v>
      </c>
      <c r="E1123" s="47">
        <v>0.138244915337387</v>
      </c>
      <c r="F1123" s="47">
        <v>0.36466878607057401</v>
      </c>
      <c r="G1123" s="47">
        <v>0.138244915337387</v>
      </c>
      <c r="H1123" s="287">
        <f t="shared" si="187"/>
        <v>0.138244915337387</v>
      </c>
      <c r="I1123" s="4" t="b">
        <f t="shared" si="188"/>
        <v>0</v>
      </c>
      <c r="J1123" s="4" t="b">
        <f t="shared" si="189"/>
        <v>0</v>
      </c>
      <c r="K1123" s="26">
        <f t="shared" si="190"/>
        <v>0</v>
      </c>
      <c r="L1123" s="4">
        <f t="shared" si="191"/>
        <v>0</v>
      </c>
      <c r="M1123" s="26" t="str">
        <f t="shared" si="192"/>
        <v/>
      </c>
      <c r="N1123" s="288">
        <v>0</v>
      </c>
      <c r="O1123" s="4">
        <v>0</v>
      </c>
      <c r="P1123" s="75">
        <f t="shared" si="193"/>
        <v>0</v>
      </c>
      <c r="Q1123" s="75">
        <f t="shared" si="194"/>
        <v>0</v>
      </c>
      <c r="R1123" s="75">
        <f t="shared" si="195"/>
        <v>0</v>
      </c>
      <c r="S1123" s="4">
        <v>0</v>
      </c>
      <c r="T1123" s="4">
        <v>0</v>
      </c>
      <c r="U1123" s="4">
        <f t="shared" si="196"/>
        <v>0</v>
      </c>
      <c r="V1123" s="4">
        <v>0</v>
      </c>
      <c r="W1123" s="49">
        <v>0</v>
      </c>
      <c r="X1123" s="4">
        <v>2</v>
      </c>
      <c r="Y1123" s="118" t="s">
        <v>20</v>
      </c>
      <c r="Z1123" s="118" t="s">
        <v>30</v>
      </c>
      <c r="AA1123" s="289">
        <v>0.34099600000000002</v>
      </c>
      <c r="AB1123" s="81" t="str">
        <f t="shared" si="197"/>
        <v>MaeA-cmp</v>
      </c>
    </row>
    <row r="1124" spans="1:28" x14ac:dyDescent="0.3">
      <c r="A1124" s="15" t="s">
        <v>134</v>
      </c>
      <c r="B1124" s="265" t="s">
        <v>252</v>
      </c>
      <c r="C1124" s="47">
        <v>0.43908207862107801</v>
      </c>
      <c r="D1124" s="47">
        <v>0.63197861121876298</v>
      </c>
      <c r="E1124" s="47">
        <v>0.14165054744713701</v>
      </c>
      <c r="F1124" s="47">
        <v>0.72383981488188198</v>
      </c>
      <c r="G1124" s="47">
        <v>0.14165054744713701</v>
      </c>
      <c r="H1124" s="287">
        <f t="shared" si="187"/>
        <v>0.14165054744713701</v>
      </c>
      <c r="I1124" s="4" t="b">
        <f t="shared" si="188"/>
        <v>0</v>
      </c>
      <c r="J1124" s="4" t="b">
        <f t="shared" si="189"/>
        <v>0</v>
      </c>
      <c r="K1124" s="26">
        <f t="shared" si="190"/>
        <v>0</v>
      </c>
      <c r="L1124" s="4">
        <f t="shared" si="191"/>
        <v>0</v>
      </c>
      <c r="M1124" s="26" t="str">
        <f t="shared" si="192"/>
        <v/>
      </c>
      <c r="N1124" s="288">
        <v>0</v>
      </c>
      <c r="O1124" s="4">
        <v>0</v>
      </c>
      <c r="P1124" s="75">
        <f t="shared" si="193"/>
        <v>0</v>
      </c>
      <c r="Q1124" s="75">
        <f t="shared" si="194"/>
        <v>0</v>
      </c>
      <c r="R1124" s="75">
        <f t="shared" si="195"/>
        <v>0</v>
      </c>
      <c r="S1124" s="4">
        <v>0</v>
      </c>
      <c r="T1124" s="4">
        <v>0</v>
      </c>
      <c r="U1124" s="4">
        <f t="shared" si="196"/>
        <v>0</v>
      </c>
      <c r="V1124" s="4">
        <v>0</v>
      </c>
      <c r="W1124" s="49">
        <v>0</v>
      </c>
      <c r="X1124" s="4">
        <v>1</v>
      </c>
      <c r="Y1124" s="118" t="s">
        <v>29</v>
      </c>
      <c r="Z1124" s="118" t="s">
        <v>30</v>
      </c>
      <c r="AA1124" s="289">
        <v>0.46456700000000001</v>
      </c>
      <c r="AB1124" s="81" t="str">
        <f t="shared" si="197"/>
        <v>MaeB-udpglcnac</v>
      </c>
    </row>
    <row r="1125" spans="1:28" x14ac:dyDescent="0.3">
      <c r="A1125" s="15" t="s">
        <v>13</v>
      </c>
      <c r="B1125" s="265" t="s">
        <v>291</v>
      </c>
      <c r="C1125" s="47">
        <v>0.25407907681269998</v>
      </c>
      <c r="D1125" s="47">
        <v>0.29029559833770202</v>
      </c>
      <c r="E1125" s="47">
        <v>0.14286675997908899</v>
      </c>
      <c r="F1125" s="47">
        <v>0.44781234798820302</v>
      </c>
      <c r="G1125" s="47">
        <v>0.14286675997908899</v>
      </c>
      <c r="H1125" s="287">
        <f t="shared" si="187"/>
        <v>0.14286675997908899</v>
      </c>
      <c r="I1125" s="4" t="b">
        <f t="shared" si="188"/>
        <v>0</v>
      </c>
      <c r="J1125" s="4" t="b">
        <f t="shared" si="189"/>
        <v>0</v>
      </c>
      <c r="K1125" s="26">
        <f t="shared" si="190"/>
        <v>0</v>
      </c>
      <c r="L1125" s="4">
        <f t="shared" si="191"/>
        <v>0</v>
      </c>
      <c r="M1125" s="26" t="str">
        <f t="shared" si="192"/>
        <v/>
      </c>
      <c r="N1125" s="288">
        <v>0</v>
      </c>
      <c r="O1125" s="4">
        <v>0</v>
      </c>
      <c r="P1125" s="75">
        <f t="shared" si="193"/>
        <v>0</v>
      </c>
      <c r="Q1125" s="75">
        <f t="shared" si="194"/>
        <v>0</v>
      </c>
      <c r="R1125" s="75">
        <f t="shared" si="195"/>
        <v>0</v>
      </c>
      <c r="S1125" s="4">
        <v>0</v>
      </c>
      <c r="T1125" s="4">
        <v>0</v>
      </c>
      <c r="U1125" s="4">
        <f t="shared" si="196"/>
        <v>0</v>
      </c>
      <c r="V1125" s="4">
        <v>0</v>
      </c>
      <c r="W1125" s="49">
        <v>0</v>
      </c>
      <c r="X1125" s="4">
        <v>2</v>
      </c>
      <c r="Y1125" s="118" t="s">
        <v>26</v>
      </c>
      <c r="Z1125" s="118" t="s">
        <v>31</v>
      </c>
      <c r="AA1125" s="289">
        <v>0.35135100000000002</v>
      </c>
      <c r="AB1125" s="81" t="str">
        <f t="shared" si="197"/>
        <v>AceA-leu</v>
      </c>
    </row>
    <row r="1126" spans="1:28" x14ac:dyDescent="0.3">
      <c r="A1126" s="15" t="s">
        <v>6</v>
      </c>
      <c r="B1126" s="265" t="s">
        <v>287</v>
      </c>
      <c r="C1126" s="47">
        <v>0.193141315930974</v>
      </c>
      <c r="D1126" s="47">
        <v>0.20008734634553299</v>
      </c>
      <c r="E1126" s="47">
        <v>0.14382512194580499</v>
      </c>
      <c r="F1126" s="47">
        <v>0.25302695451781798</v>
      </c>
      <c r="G1126" s="47">
        <v>0.14382512194580499</v>
      </c>
      <c r="H1126" s="287">
        <f t="shared" si="187"/>
        <v>0.14382512194580499</v>
      </c>
      <c r="I1126" s="4" t="b">
        <f t="shared" si="188"/>
        <v>0</v>
      </c>
      <c r="J1126" s="4" t="b">
        <f t="shared" si="189"/>
        <v>0</v>
      </c>
      <c r="K1126" s="26">
        <f t="shared" si="190"/>
        <v>0</v>
      </c>
      <c r="L1126" s="4">
        <f t="shared" si="191"/>
        <v>0</v>
      </c>
      <c r="M1126" s="26" t="str">
        <f t="shared" si="192"/>
        <v/>
      </c>
      <c r="N1126" s="288">
        <v>0</v>
      </c>
      <c r="O1126" s="4">
        <v>0</v>
      </c>
      <c r="P1126" s="75">
        <f t="shared" si="193"/>
        <v>0</v>
      </c>
      <c r="Q1126" s="75">
        <f t="shared" si="194"/>
        <v>0</v>
      </c>
      <c r="R1126" s="75">
        <f t="shared" si="195"/>
        <v>0</v>
      </c>
      <c r="S1126" s="4">
        <v>0</v>
      </c>
      <c r="T1126" s="4">
        <v>0</v>
      </c>
      <c r="U1126" s="4">
        <f t="shared" si="196"/>
        <v>0</v>
      </c>
      <c r="V1126" s="4">
        <v>0</v>
      </c>
      <c r="W1126" s="49">
        <v>0</v>
      </c>
      <c r="X1126" s="4">
        <v>3</v>
      </c>
      <c r="Y1126" s="118" t="s">
        <v>23</v>
      </c>
      <c r="Z1126" s="118" t="s">
        <v>30</v>
      </c>
      <c r="AA1126" s="289">
        <v>0.21052599999999999</v>
      </c>
      <c r="AB1126" s="81" t="str">
        <f t="shared" si="197"/>
        <v>GltA-his</v>
      </c>
    </row>
    <row r="1127" spans="1:28" x14ac:dyDescent="0.3">
      <c r="A1127" s="15" t="s">
        <v>2</v>
      </c>
      <c r="B1127" s="265" t="s">
        <v>285</v>
      </c>
      <c r="C1127" s="47">
        <v>0.24818228309353699</v>
      </c>
      <c r="D1127" s="47">
        <v>0.235710526280898</v>
      </c>
      <c r="E1127" s="47">
        <v>0.144569563983073</v>
      </c>
      <c r="F1127" s="47">
        <v>0.36458419546302701</v>
      </c>
      <c r="G1127" s="47">
        <v>0.144569563983073</v>
      </c>
      <c r="H1127" s="287">
        <f t="shared" si="187"/>
        <v>0.144569563983073</v>
      </c>
      <c r="I1127" s="4" t="b">
        <f t="shared" si="188"/>
        <v>0</v>
      </c>
      <c r="J1127" s="4" t="b">
        <f t="shared" si="189"/>
        <v>0</v>
      </c>
      <c r="K1127" s="26">
        <f t="shared" si="190"/>
        <v>0</v>
      </c>
      <c r="L1127" s="4">
        <f t="shared" si="191"/>
        <v>0</v>
      </c>
      <c r="M1127" s="26" t="str">
        <f t="shared" si="192"/>
        <v/>
      </c>
      <c r="N1127" s="288">
        <v>0</v>
      </c>
      <c r="O1127" s="4">
        <v>0</v>
      </c>
      <c r="P1127" s="75">
        <f t="shared" si="193"/>
        <v>0</v>
      </c>
      <c r="Q1127" s="75">
        <f t="shared" si="194"/>
        <v>0</v>
      </c>
      <c r="R1127" s="75">
        <f t="shared" si="195"/>
        <v>0</v>
      </c>
      <c r="S1127" s="4">
        <v>0</v>
      </c>
      <c r="T1127" s="4">
        <v>0</v>
      </c>
      <c r="U1127" s="4">
        <f t="shared" si="196"/>
        <v>0</v>
      </c>
      <c r="V1127" s="4">
        <v>0</v>
      </c>
      <c r="W1127" s="49">
        <v>0</v>
      </c>
      <c r="X1127" s="4">
        <v>2</v>
      </c>
      <c r="Y1127" s="118" t="s">
        <v>20</v>
      </c>
      <c r="Z1127" s="118" t="s">
        <v>30</v>
      </c>
      <c r="AA1127" s="289">
        <v>0.17117099999999999</v>
      </c>
      <c r="AB1127" s="81" t="str">
        <f t="shared" si="197"/>
        <v>PykA-asn</v>
      </c>
    </row>
    <row r="1128" spans="1:28" x14ac:dyDescent="0.3">
      <c r="A1128" s="15" t="s">
        <v>15</v>
      </c>
      <c r="B1128" s="265" t="s">
        <v>273</v>
      </c>
      <c r="C1128" s="47">
        <v>0.200404453637547</v>
      </c>
      <c r="D1128" s="47">
        <v>0.220707473035469</v>
      </c>
      <c r="E1128" s="47">
        <v>0.144820429276171</v>
      </c>
      <c r="F1128" s="47">
        <v>0.27045931398781897</v>
      </c>
      <c r="G1128" s="47">
        <v>0.144820429276171</v>
      </c>
      <c r="H1128" s="287">
        <f t="shared" si="187"/>
        <v>0.144820429276171</v>
      </c>
      <c r="I1128" s="4" t="b">
        <f t="shared" si="188"/>
        <v>0</v>
      </c>
      <c r="J1128" s="4" t="b">
        <f t="shared" si="189"/>
        <v>0</v>
      </c>
      <c r="K1128" s="26">
        <f t="shared" si="190"/>
        <v>0</v>
      </c>
      <c r="L1128" s="4">
        <f t="shared" si="191"/>
        <v>0</v>
      </c>
      <c r="M1128" s="26" t="str">
        <f t="shared" si="192"/>
        <v/>
      </c>
      <c r="N1128" s="288">
        <v>0</v>
      </c>
      <c r="O1128" s="4">
        <v>0</v>
      </c>
      <c r="P1128" s="75">
        <f t="shared" si="193"/>
        <v>0</v>
      </c>
      <c r="Q1128" s="75">
        <f t="shared" si="194"/>
        <v>0</v>
      </c>
      <c r="R1128" s="75">
        <f t="shared" si="195"/>
        <v>0</v>
      </c>
      <c r="S1128" s="4">
        <v>0</v>
      </c>
      <c r="T1128" s="4">
        <v>0</v>
      </c>
      <c r="U1128" s="4">
        <f t="shared" si="196"/>
        <v>0</v>
      </c>
      <c r="V1128" s="4">
        <v>0</v>
      </c>
      <c r="W1128" s="49">
        <v>0</v>
      </c>
      <c r="X1128" s="4">
        <v>2</v>
      </c>
      <c r="Y1128" s="118" t="s">
        <v>28</v>
      </c>
      <c r="Z1128" s="118" t="s">
        <v>30</v>
      </c>
      <c r="AA1128" s="289">
        <v>0</v>
      </c>
      <c r="AB1128" s="81" t="str">
        <f t="shared" si="197"/>
        <v>PckA-glyc</v>
      </c>
    </row>
    <row r="1129" spans="1:28" x14ac:dyDescent="0.3">
      <c r="A1129" s="15" t="s">
        <v>8</v>
      </c>
      <c r="B1129" s="265" t="s">
        <v>195</v>
      </c>
      <c r="C1129" s="47">
        <v>0.44966350932543497</v>
      </c>
      <c r="D1129" s="47">
        <v>0.42811695127280203</v>
      </c>
      <c r="E1129" s="47">
        <v>0.14688079476652699</v>
      </c>
      <c r="F1129" s="47">
        <v>0.78492065855151505</v>
      </c>
      <c r="G1129" s="47">
        <v>0.14688079476652699</v>
      </c>
      <c r="H1129" s="287">
        <f t="shared" si="187"/>
        <v>0.14688079476652699</v>
      </c>
      <c r="I1129" s="4" t="b">
        <f t="shared" si="188"/>
        <v>0</v>
      </c>
      <c r="J1129" s="4" t="b">
        <f t="shared" si="189"/>
        <v>0</v>
      </c>
      <c r="K1129" s="26">
        <f t="shared" si="190"/>
        <v>0</v>
      </c>
      <c r="L1129" s="4">
        <f t="shared" si="191"/>
        <v>0</v>
      </c>
      <c r="M1129" s="26" t="str">
        <f t="shared" si="192"/>
        <v/>
      </c>
      <c r="N1129" s="288">
        <v>0</v>
      </c>
      <c r="O1129" s="4">
        <v>0</v>
      </c>
      <c r="P1129" s="75">
        <f t="shared" si="193"/>
        <v>0</v>
      </c>
      <c r="Q1129" s="75">
        <f t="shared" si="194"/>
        <v>0</v>
      </c>
      <c r="R1129" s="75">
        <f t="shared" si="195"/>
        <v>0</v>
      </c>
      <c r="S1129" s="4">
        <v>0</v>
      </c>
      <c r="T1129" s="4">
        <v>0</v>
      </c>
      <c r="U1129" s="4">
        <f t="shared" si="196"/>
        <v>0</v>
      </c>
      <c r="V1129" s="4">
        <v>0</v>
      </c>
      <c r="W1129" s="49">
        <v>0</v>
      </c>
      <c r="X1129" s="4">
        <v>2</v>
      </c>
      <c r="Y1129" s="118" t="s">
        <v>24</v>
      </c>
      <c r="Z1129" s="118" t="s">
        <v>31</v>
      </c>
      <c r="AA1129" s="289">
        <v>0.22866900000000001</v>
      </c>
      <c r="AB1129" s="81" t="str">
        <f t="shared" si="197"/>
        <v>Eno-gmp</v>
      </c>
    </row>
    <row r="1130" spans="1:28" x14ac:dyDescent="0.3">
      <c r="A1130" s="15" t="s">
        <v>10</v>
      </c>
      <c r="B1130" s="265" t="s">
        <v>68</v>
      </c>
      <c r="C1130" s="47">
        <v>0.19536463119542999</v>
      </c>
      <c r="D1130" s="47">
        <v>0.19413664421703899</v>
      </c>
      <c r="E1130" s="47">
        <v>0.14768544154639199</v>
      </c>
      <c r="F1130" s="47">
        <v>0.25899381600029903</v>
      </c>
      <c r="G1130" s="47">
        <v>0.14768544154639199</v>
      </c>
      <c r="H1130" s="287">
        <f t="shared" si="187"/>
        <v>0.14768544154639199</v>
      </c>
      <c r="I1130" s="4" t="b">
        <f t="shared" si="188"/>
        <v>0</v>
      </c>
      <c r="J1130" s="4" t="b">
        <f t="shared" si="189"/>
        <v>0</v>
      </c>
      <c r="K1130" s="26">
        <f t="shared" si="190"/>
        <v>0</v>
      </c>
      <c r="L1130" s="4">
        <f t="shared" si="191"/>
        <v>0</v>
      </c>
      <c r="M1130" s="26" t="str">
        <f t="shared" si="192"/>
        <v/>
      </c>
      <c r="N1130" s="288">
        <v>0</v>
      </c>
      <c r="O1130" s="4">
        <v>0</v>
      </c>
      <c r="P1130" s="75">
        <f t="shared" si="193"/>
        <v>0</v>
      </c>
      <c r="Q1130" s="75">
        <f t="shared" si="194"/>
        <v>0</v>
      </c>
      <c r="R1130" s="75">
        <f t="shared" si="195"/>
        <v>0</v>
      </c>
      <c r="S1130" s="4">
        <v>0</v>
      </c>
      <c r="T1130" s="4">
        <v>0</v>
      </c>
      <c r="U1130" s="4">
        <f t="shared" si="196"/>
        <v>0</v>
      </c>
      <c r="V1130" s="4">
        <v>0</v>
      </c>
      <c r="W1130" s="49">
        <v>0</v>
      </c>
      <c r="X1130" s="4">
        <v>1</v>
      </c>
      <c r="Y1130" s="118" t="s">
        <v>22</v>
      </c>
      <c r="Z1130" s="118" t="s">
        <v>31</v>
      </c>
      <c r="AA1130" s="289">
        <v>0.165217</v>
      </c>
      <c r="AB1130" s="81" t="str">
        <f t="shared" si="197"/>
        <v>Eda-nadph</v>
      </c>
    </row>
    <row r="1131" spans="1:28" x14ac:dyDescent="0.3">
      <c r="A1131" s="15" t="s">
        <v>130</v>
      </c>
      <c r="B1131" s="265" t="s">
        <v>202</v>
      </c>
      <c r="C1131" s="47">
        <v>0.20726008089047299</v>
      </c>
      <c r="D1131" s="47">
        <v>0.20851003632970799</v>
      </c>
      <c r="E1131" s="47">
        <v>0.147805772622526</v>
      </c>
      <c r="F1131" s="47">
        <v>0.280171021457154</v>
      </c>
      <c r="G1131" s="47">
        <v>0.147805772622526</v>
      </c>
      <c r="H1131" s="287">
        <f t="shared" si="187"/>
        <v>0.147805772622526</v>
      </c>
      <c r="I1131" s="4" t="b">
        <f t="shared" si="188"/>
        <v>0</v>
      </c>
      <c r="J1131" s="4" t="b">
        <f t="shared" si="189"/>
        <v>0</v>
      </c>
      <c r="K1131" s="26">
        <f t="shared" si="190"/>
        <v>0</v>
      </c>
      <c r="L1131" s="4">
        <f t="shared" si="191"/>
        <v>0</v>
      </c>
      <c r="M1131" s="26" t="str">
        <f t="shared" si="192"/>
        <v/>
      </c>
      <c r="N1131" s="288">
        <v>0</v>
      </c>
      <c r="O1131" s="4">
        <v>0</v>
      </c>
      <c r="P1131" s="75">
        <f t="shared" si="193"/>
        <v>0</v>
      </c>
      <c r="Q1131" s="75">
        <f t="shared" si="194"/>
        <v>0</v>
      </c>
      <c r="R1131" s="75">
        <f t="shared" si="195"/>
        <v>0</v>
      </c>
      <c r="S1131" s="4">
        <v>0</v>
      </c>
      <c r="T1131" s="4">
        <v>0</v>
      </c>
      <c r="U1131" s="4">
        <f t="shared" si="196"/>
        <v>0</v>
      </c>
      <c r="V1131" s="4">
        <v>0</v>
      </c>
      <c r="W1131" s="49">
        <v>0</v>
      </c>
      <c r="X1131" s="4">
        <v>1</v>
      </c>
      <c r="Y1131" s="118" t="s">
        <v>22</v>
      </c>
      <c r="Z1131" s="118" t="s">
        <v>30</v>
      </c>
      <c r="AA1131" s="289">
        <v>0.31438700000000003</v>
      </c>
      <c r="AB1131" s="81" t="str">
        <f t="shared" si="197"/>
        <v>Icd-cmp</v>
      </c>
    </row>
    <row r="1132" spans="1:28" x14ac:dyDescent="0.3">
      <c r="A1132" s="15" t="s">
        <v>130</v>
      </c>
      <c r="B1132" s="265" t="s">
        <v>163</v>
      </c>
      <c r="C1132" s="47">
        <v>0.36257771552903401</v>
      </c>
      <c r="D1132" s="47">
        <v>0.273801496581427</v>
      </c>
      <c r="E1132" s="47">
        <v>0.14815441814046401</v>
      </c>
      <c r="F1132" s="47">
        <v>0.48346117092501001</v>
      </c>
      <c r="G1132" s="47">
        <v>0.14815441814046401</v>
      </c>
      <c r="H1132" s="287">
        <f t="shared" si="187"/>
        <v>0.14815441814046401</v>
      </c>
      <c r="I1132" s="4" t="b">
        <f t="shared" si="188"/>
        <v>0</v>
      </c>
      <c r="J1132" s="4" t="b">
        <f t="shared" si="189"/>
        <v>0</v>
      </c>
      <c r="K1132" s="26">
        <f t="shared" si="190"/>
        <v>0</v>
      </c>
      <c r="L1132" s="4">
        <f t="shared" si="191"/>
        <v>0</v>
      </c>
      <c r="M1132" s="26" t="str">
        <f t="shared" si="192"/>
        <v/>
      </c>
      <c r="N1132" s="288">
        <v>0</v>
      </c>
      <c r="O1132" s="4">
        <v>0</v>
      </c>
      <c r="P1132" s="75">
        <f t="shared" si="193"/>
        <v>0</v>
      </c>
      <c r="Q1132" s="75">
        <f t="shared" si="194"/>
        <v>0</v>
      </c>
      <c r="R1132" s="75">
        <f t="shared" si="195"/>
        <v>0</v>
      </c>
      <c r="S1132" s="4">
        <v>0</v>
      </c>
      <c r="T1132" s="4">
        <v>0</v>
      </c>
      <c r="U1132" s="4">
        <f t="shared" si="196"/>
        <v>0</v>
      </c>
      <c r="V1132" s="4">
        <v>0</v>
      </c>
      <c r="W1132" s="49">
        <v>0</v>
      </c>
      <c r="X1132" s="4">
        <v>1</v>
      </c>
      <c r="Y1132" s="118" t="s">
        <v>22</v>
      </c>
      <c r="Z1132" s="118" t="s">
        <v>30</v>
      </c>
      <c r="AA1132" s="289">
        <v>0.48270200000000002</v>
      </c>
      <c r="AB1132" s="81" t="str">
        <f t="shared" si="197"/>
        <v>Icd-udpg</v>
      </c>
    </row>
    <row r="1133" spans="1:28" x14ac:dyDescent="0.3">
      <c r="A1133" s="15" t="s">
        <v>10</v>
      </c>
      <c r="B1133" s="265" t="s">
        <v>285</v>
      </c>
      <c r="C1133" s="47">
        <v>0.192326484206367</v>
      </c>
      <c r="D1133" s="47">
        <v>0.20358229309141601</v>
      </c>
      <c r="E1133" s="47">
        <v>0.148835916304529</v>
      </c>
      <c r="F1133" s="47">
        <v>0.25258420054661201</v>
      </c>
      <c r="G1133" s="47">
        <v>0.148835916304529</v>
      </c>
      <c r="H1133" s="287">
        <f t="shared" si="187"/>
        <v>0.148835916304529</v>
      </c>
      <c r="I1133" s="4" t="b">
        <f t="shared" si="188"/>
        <v>0</v>
      </c>
      <c r="J1133" s="4" t="b">
        <f t="shared" si="189"/>
        <v>0</v>
      </c>
      <c r="K1133" s="26">
        <f t="shared" si="190"/>
        <v>0</v>
      </c>
      <c r="L1133" s="4">
        <f t="shared" si="191"/>
        <v>0</v>
      </c>
      <c r="M1133" s="26" t="str">
        <f t="shared" si="192"/>
        <v/>
      </c>
      <c r="N1133" s="288">
        <v>0</v>
      </c>
      <c r="O1133" s="4">
        <v>0</v>
      </c>
      <c r="P1133" s="75">
        <f t="shared" si="193"/>
        <v>0</v>
      </c>
      <c r="Q1133" s="75">
        <f t="shared" si="194"/>
        <v>0</v>
      </c>
      <c r="R1133" s="75">
        <f t="shared" si="195"/>
        <v>0</v>
      </c>
      <c r="S1133" s="4">
        <v>0</v>
      </c>
      <c r="T1133" s="4">
        <v>0</v>
      </c>
      <c r="U1133" s="4">
        <f t="shared" si="196"/>
        <v>0</v>
      </c>
      <c r="V1133" s="4">
        <v>0</v>
      </c>
      <c r="W1133" s="49">
        <v>0</v>
      </c>
      <c r="X1133" s="4">
        <v>1</v>
      </c>
      <c r="Y1133" s="118" t="s">
        <v>22</v>
      </c>
      <c r="Z1133" s="118" t="s">
        <v>31</v>
      </c>
      <c r="AA1133" s="289">
        <v>0.18055599999999999</v>
      </c>
      <c r="AB1133" s="81" t="str">
        <f t="shared" si="197"/>
        <v>Eda-asn</v>
      </c>
    </row>
    <row r="1134" spans="1:28" x14ac:dyDescent="0.3">
      <c r="A1134" s="15" t="s">
        <v>10</v>
      </c>
      <c r="B1134" s="265" t="s">
        <v>289</v>
      </c>
      <c r="C1134" s="47">
        <v>0.29549074954240401</v>
      </c>
      <c r="D1134" s="47">
        <v>0.32360996608824</v>
      </c>
      <c r="E1134" s="47">
        <v>0.15572230624815001</v>
      </c>
      <c r="F1134" s="47">
        <v>0.43865641693847701</v>
      </c>
      <c r="G1134" s="47">
        <v>0.15572230624815001</v>
      </c>
      <c r="H1134" s="287">
        <f t="shared" si="187"/>
        <v>0.15572230624815001</v>
      </c>
      <c r="I1134" s="4" t="b">
        <f t="shared" si="188"/>
        <v>0</v>
      </c>
      <c r="J1134" s="4" t="b">
        <f t="shared" si="189"/>
        <v>0</v>
      </c>
      <c r="K1134" s="26">
        <f t="shared" si="190"/>
        <v>0</v>
      </c>
      <c r="L1134" s="4">
        <f t="shared" si="191"/>
        <v>0</v>
      </c>
      <c r="M1134" s="26" t="str">
        <f t="shared" si="192"/>
        <v/>
      </c>
      <c r="N1134" s="288">
        <v>0</v>
      </c>
      <c r="O1134" s="4">
        <v>0</v>
      </c>
      <c r="P1134" s="75">
        <f t="shared" si="193"/>
        <v>0</v>
      </c>
      <c r="Q1134" s="75">
        <f t="shared" si="194"/>
        <v>0</v>
      </c>
      <c r="R1134" s="75">
        <f t="shared" si="195"/>
        <v>0</v>
      </c>
      <c r="S1134" s="4">
        <v>0</v>
      </c>
      <c r="T1134" s="4">
        <v>0</v>
      </c>
      <c r="U1134" s="4">
        <f t="shared" si="196"/>
        <v>0</v>
      </c>
      <c r="V1134" s="4">
        <v>0</v>
      </c>
      <c r="W1134" s="49">
        <v>0</v>
      </c>
      <c r="X1134" s="4">
        <v>1</v>
      </c>
      <c r="Y1134" s="118" t="s">
        <v>22</v>
      </c>
      <c r="Z1134" s="118" t="s">
        <v>31</v>
      </c>
      <c r="AA1134" s="289">
        <v>0.13333300000000001</v>
      </c>
      <c r="AB1134" s="81" t="str">
        <f t="shared" si="197"/>
        <v>Eda-phe</v>
      </c>
    </row>
    <row r="1135" spans="1:28" x14ac:dyDescent="0.3">
      <c r="A1135" s="15" t="s">
        <v>92</v>
      </c>
      <c r="B1135" s="265" t="s">
        <v>210</v>
      </c>
      <c r="C1135" s="47">
        <v>0.18994165092249701</v>
      </c>
      <c r="D1135" s="47">
        <v>0.188326981463043</v>
      </c>
      <c r="E1135" s="47">
        <v>0.156587790395294</v>
      </c>
      <c r="F1135" s="47">
        <v>0.22338484768868699</v>
      </c>
      <c r="G1135" s="47">
        <v>0.156587790395294</v>
      </c>
      <c r="H1135" s="287">
        <f t="shared" si="187"/>
        <v>0.156587790395294</v>
      </c>
      <c r="I1135" s="4" t="b">
        <f t="shared" si="188"/>
        <v>0</v>
      </c>
      <c r="J1135" s="4" t="b">
        <f t="shared" si="189"/>
        <v>0</v>
      </c>
      <c r="K1135" s="26">
        <f t="shared" si="190"/>
        <v>0</v>
      </c>
      <c r="L1135" s="4">
        <f t="shared" si="191"/>
        <v>0</v>
      </c>
      <c r="M1135" s="26" t="str">
        <f t="shared" si="192"/>
        <v/>
      </c>
      <c r="N1135" s="288">
        <v>0</v>
      </c>
      <c r="O1135" s="4">
        <v>0</v>
      </c>
      <c r="P1135" s="75">
        <f t="shared" si="193"/>
        <v>0</v>
      </c>
      <c r="Q1135" s="75">
        <f t="shared" si="194"/>
        <v>0</v>
      </c>
      <c r="R1135" s="75">
        <f t="shared" si="195"/>
        <v>0</v>
      </c>
      <c r="S1135" s="4">
        <v>0</v>
      </c>
      <c r="T1135" s="4">
        <v>0</v>
      </c>
      <c r="U1135" s="4">
        <f t="shared" si="196"/>
        <v>0</v>
      </c>
      <c r="V1135" s="4">
        <v>0</v>
      </c>
      <c r="W1135" s="49">
        <v>0</v>
      </c>
      <c r="X1135" s="4">
        <v>1</v>
      </c>
      <c r="Y1135" s="118" t="s">
        <v>22</v>
      </c>
      <c r="Z1135" s="118" t="s">
        <v>30</v>
      </c>
      <c r="AA1135" s="289">
        <v>0.12540200000000001</v>
      </c>
      <c r="AB1135" s="81" t="str">
        <f t="shared" si="197"/>
        <v>Ppc-udp</v>
      </c>
    </row>
    <row r="1136" spans="1:28" x14ac:dyDescent="0.3">
      <c r="A1136" s="15" t="s">
        <v>7</v>
      </c>
      <c r="B1136" s="265" t="s">
        <v>76</v>
      </c>
      <c r="C1136" s="47">
        <v>0.57259736377919801</v>
      </c>
      <c r="D1136" s="47">
        <v>0.86128009551680595</v>
      </c>
      <c r="E1136" s="47">
        <v>0.15661033947115299</v>
      </c>
      <c r="F1136" s="47">
        <v>0.88557138564368498</v>
      </c>
      <c r="G1136" s="47">
        <v>0.15661033947115299</v>
      </c>
      <c r="H1136" s="287">
        <f t="shared" si="187"/>
        <v>0.15661033947115299</v>
      </c>
      <c r="I1136" s="4" t="b">
        <f t="shared" si="188"/>
        <v>0</v>
      </c>
      <c r="J1136" s="4" t="b">
        <f t="shared" si="189"/>
        <v>0</v>
      </c>
      <c r="K1136" s="26">
        <f t="shared" si="190"/>
        <v>0</v>
      </c>
      <c r="L1136" s="4">
        <f t="shared" si="191"/>
        <v>0</v>
      </c>
      <c r="M1136" s="26" t="str">
        <f t="shared" si="192"/>
        <v/>
      </c>
      <c r="N1136" s="288">
        <v>0</v>
      </c>
      <c r="O1136" s="4">
        <v>0</v>
      </c>
      <c r="P1136" s="75">
        <f t="shared" si="193"/>
        <v>0</v>
      </c>
      <c r="Q1136" s="75">
        <f t="shared" si="194"/>
        <v>0</v>
      </c>
      <c r="R1136" s="75">
        <f t="shared" si="195"/>
        <v>0</v>
      </c>
      <c r="S1136" s="4">
        <v>0</v>
      </c>
      <c r="T1136" s="4">
        <v>0</v>
      </c>
      <c r="U1136" s="4">
        <f t="shared" si="196"/>
        <v>0</v>
      </c>
      <c r="V1136" s="4">
        <v>0</v>
      </c>
      <c r="W1136" s="49">
        <v>0</v>
      </c>
      <c r="X1136" s="4">
        <v>2</v>
      </c>
      <c r="Y1136" s="118" t="s">
        <v>20</v>
      </c>
      <c r="Z1136" s="118" t="s">
        <v>30</v>
      </c>
      <c r="AA1136" s="289">
        <v>0.18181800000000001</v>
      </c>
      <c r="AB1136" s="81" t="str">
        <f t="shared" si="197"/>
        <v>PykF-mal</v>
      </c>
    </row>
    <row r="1137" spans="1:28" x14ac:dyDescent="0.3">
      <c r="A1137" s="15" t="s">
        <v>14</v>
      </c>
      <c r="B1137" s="265" t="s">
        <v>295</v>
      </c>
      <c r="C1137" s="47">
        <v>0.35205957085406198</v>
      </c>
      <c r="D1137" s="47">
        <v>0.310989875089007</v>
      </c>
      <c r="E1137" s="47">
        <v>0.15755060896802101</v>
      </c>
      <c r="F1137" s="47">
        <v>0.41713797039759598</v>
      </c>
      <c r="G1137" s="47">
        <v>0.15755060896802101</v>
      </c>
      <c r="H1137" s="287">
        <f t="shared" si="187"/>
        <v>0.15755060896802101</v>
      </c>
      <c r="I1137" s="4" t="b">
        <f t="shared" si="188"/>
        <v>0</v>
      </c>
      <c r="J1137" s="4" t="b">
        <f t="shared" si="189"/>
        <v>0</v>
      </c>
      <c r="K1137" s="26">
        <f t="shared" si="190"/>
        <v>0</v>
      </c>
      <c r="L1137" s="4">
        <f t="shared" si="191"/>
        <v>0</v>
      </c>
      <c r="M1137" s="26" t="str">
        <f t="shared" si="192"/>
        <v/>
      </c>
      <c r="N1137" s="288">
        <v>0</v>
      </c>
      <c r="O1137" s="4">
        <v>0</v>
      </c>
      <c r="P1137" s="75">
        <f t="shared" si="193"/>
        <v>0</v>
      </c>
      <c r="Q1137" s="75">
        <f t="shared" si="194"/>
        <v>0</v>
      </c>
      <c r="R1137" s="75">
        <f t="shared" si="195"/>
        <v>0</v>
      </c>
      <c r="S1137" s="4">
        <v>0</v>
      </c>
      <c r="T1137" s="4">
        <v>0</v>
      </c>
      <c r="U1137" s="4">
        <f t="shared" si="196"/>
        <v>0</v>
      </c>
      <c r="V1137" s="4">
        <v>0</v>
      </c>
      <c r="W1137" s="49">
        <v>0</v>
      </c>
      <c r="X1137" s="4">
        <v>3</v>
      </c>
      <c r="Y1137" s="118" t="s">
        <v>27</v>
      </c>
      <c r="Z1137" s="118" t="s">
        <v>30</v>
      </c>
      <c r="AA1137" s="289">
        <v>0</v>
      </c>
      <c r="AB1137" s="81" t="str">
        <f t="shared" si="197"/>
        <v>PfkA-cys</v>
      </c>
    </row>
    <row r="1138" spans="1:28" x14ac:dyDescent="0.3">
      <c r="A1138" s="15" t="s">
        <v>1</v>
      </c>
      <c r="B1138" s="265" t="s">
        <v>208</v>
      </c>
      <c r="C1138" s="47">
        <v>0.213317445648468</v>
      </c>
      <c r="D1138" s="47">
        <v>0.21748270892329999</v>
      </c>
      <c r="E1138" s="47">
        <v>0.16033638078642501</v>
      </c>
      <c r="F1138" s="47">
        <v>0.26165566946415098</v>
      </c>
      <c r="G1138" s="47">
        <v>0.16033638078642501</v>
      </c>
      <c r="H1138" s="287">
        <f t="shared" si="187"/>
        <v>0.16033638078642501</v>
      </c>
      <c r="I1138" s="4" t="b">
        <f t="shared" si="188"/>
        <v>0</v>
      </c>
      <c r="J1138" s="4" t="b">
        <f t="shared" si="189"/>
        <v>0</v>
      </c>
      <c r="K1138" s="26">
        <f t="shared" si="190"/>
        <v>0</v>
      </c>
      <c r="L1138" s="4">
        <f t="shared" si="191"/>
        <v>0</v>
      </c>
      <c r="M1138" s="26" t="str">
        <f t="shared" si="192"/>
        <v/>
      </c>
      <c r="N1138" s="288">
        <v>0</v>
      </c>
      <c r="O1138" s="4">
        <v>0</v>
      </c>
      <c r="P1138" s="75">
        <f t="shared" si="193"/>
        <v>0</v>
      </c>
      <c r="Q1138" s="75">
        <f t="shared" si="194"/>
        <v>0</v>
      </c>
      <c r="R1138" s="75">
        <f t="shared" si="195"/>
        <v>0</v>
      </c>
      <c r="S1138" s="4">
        <v>0</v>
      </c>
      <c r="T1138" s="4">
        <v>0</v>
      </c>
      <c r="U1138" s="4">
        <f t="shared" si="196"/>
        <v>0</v>
      </c>
      <c r="V1138" s="4">
        <v>0</v>
      </c>
      <c r="W1138" s="49">
        <v>0</v>
      </c>
      <c r="X1138" s="4">
        <v>2</v>
      </c>
      <c r="Y1138" s="118" t="s">
        <v>20</v>
      </c>
      <c r="Z1138" s="118" t="s">
        <v>30</v>
      </c>
      <c r="AA1138" s="289">
        <v>0.33843200000000001</v>
      </c>
      <c r="AB1138" s="81" t="str">
        <f t="shared" si="197"/>
        <v>MaeA-ump</v>
      </c>
    </row>
    <row r="1139" spans="1:28" x14ac:dyDescent="0.3">
      <c r="A1139" s="15" t="s">
        <v>10</v>
      </c>
      <c r="B1139" s="265" t="s">
        <v>66</v>
      </c>
      <c r="C1139" s="47">
        <v>0.17677022110938301</v>
      </c>
      <c r="D1139" s="47">
        <v>0.17713560854593799</v>
      </c>
      <c r="E1139" s="47">
        <v>0.16035238971410401</v>
      </c>
      <c r="F1139" s="47">
        <v>0.18991421326724101</v>
      </c>
      <c r="G1139" s="47">
        <v>0.16035238971410401</v>
      </c>
      <c r="H1139" s="287">
        <f t="shared" si="187"/>
        <v>0.16035238971410401</v>
      </c>
      <c r="I1139" s="4" t="b">
        <f t="shared" si="188"/>
        <v>0</v>
      </c>
      <c r="J1139" s="4" t="b">
        <f t="shared" si="189"/>
        <v>0</v>
      </c>
      <c r="K1139" s="26">
        <f t="shared" si="190"/>
        <v>0</v>
      </c>
      <c r="L1139" s="4">
        <f t="shared" si="191"/>
        <v>0</v>
      </c>
      <c r="M1139" s="26" t="str">
        <f t="shared" si="192"/>
        <v/>
      </c>
      <c r="N1139" s="288">
        <v>0</v>
      </c>
      <c r="O1139" s="4">
        <v>0</v>
      </c>
      <c r="P1139" s="75">
        <f t="shared" si="193"/>
        <v>0</v>
      </c>
      <c r="Q1139" s="75">
        <f t="shared" si="194"/>
        <v>0</v>
      </c>
      <c r="R1139" s="75">
        <f t="shared" si="195"/>
        <v>0</v>
      </c>
      <c r="S1139" s="4">
        <v>0</v>
      </c>
      <c r="T1139" s="4">
        <v>0</v>
      </c>
      <c r="U1139" s="4">
        <f t="shared" si="196"/>
        <v>0</v>
      </c>
      <c r="V1139" s="4">
        <v>0</v>
      </c>
      <c r="W1139" s="49">
        <v>0</v>
      </c>
      <c r="X1139" s="4">
        <v>1</v>
      </c>
      <c r="Y1139" s="118" t="s">
        <v>22</v>
      </c>
      <c r="Z1139" s="118" t="s">
        <v>31</v>
      </c>
      <c r="AA1139" s="289">
        <v>0.165217</v>
      </c>
      <c r="AB1139" s="81" t="str">
        <f t="shared" si="197"/>
        <v>Eda-nadp+</v>
      </c>
    </row>
    <row r="1140" spans="1:28" x14ac:dyDescent="0.3">
      <c r="A1140" s="15" t="s">
        <v>5</v>
      </c>
      <c r="B1140" s="265" t="s">
        <v>295</v>
      </c>
      <c r="C1140" s="47">
        <v>0.72923777302245996</v>
      </c>
      <c r="D1140" s="47">
        <v>0.388529365528134</v>
      </c>
      <c r="E1140" s="47">
        <v>0.16195634748969201</v>
      </c>
      <c r="F1140" s="47">
        <v>1.33523836292529</v>
      </c>
      <c r="G1140" s="47">
        <v>0.16195634748969201</v>
      </c>
      <c r="H1140" s="287">
        <f t="shared" si="187"/>
        <v>0.16195634748969201</v>
      </c>
      <c r="I1140" s="4" t="b">
        <f t="shared" si="188"/>
        <v>0</v>
      </c>
      <c r="J1140" s="4" t="b">
        <f t="shared" si="189"/>
        <v>0</v>
      </c>
      <c r="K1140" s="26">
        <f t="shared" si="190"/>
        <v>0</v>
      </c>
      <c r="L1140" s="4">
        <f t="shared" si="191"/>
        <v>0</v>
      </c>
      <c r="M1140" s="26" t="str">
        <f t="shared" si="192"/>
        <v/>
      </c>
      <c r="N1140" s="288">
        <v>0</v>
      </c>
      <c r="O1140" s="4">
        <v>0</v>
      </c>
      <c r="P1140" s="75">
        <f t="shared" si="193"/>
        <v>0</v>
      </c>
      <c r="Q1140" s="75">
        <f t="shared" si="194"/>
        <v>0</v>
      </c>
      <c r="R1140" s="75">
        <f t="shared" si="195"/>
        <v>0</v>
      </c>
      <c r="S1140" s="4">
        <v>0</v>
      </c>
      <c r="T1140" s="4">
        <v>0</v>
      </c>
      <c r="U1140" s="4">
        <f t="shared" si="196"/>
        <v>0</v>
      </c>
      <c r="V1140" s="4">
        <v>0</v>
      </c>
      <c r="W1140" s="49">
        <v>0</v>
      </c>
      <c r="X1140" s="4">
        <v>3</v>
      </c>
      <c r="Y1140" s="118" t="s">
        <v>23</v>
      </c>
      <c r="Z1140" s="118" t="s">
        <v>30</v>
      </c>
      <c r="AA1140" s="289">
        <v>0.4</v>
      </c>
      <c r="AB1140" s="81" t="str">
        <f t="shared" si="197"/>
        <v>AceB-cys</v>
      </c>
    </row>
    <row r="1141" spans="1:28" x14ac:dyDescent="0.3">
      <c r="A1141" s="15" t="s">
        <v>5</v>
      </c>
      <c r="B1141" s="265" t="s">
        <v>271</v>
      </c>
      <c r="C1141" s="47">
        <v>0.278887627956242</v>
      </c>
      <c r="D1141" s="47">
        <v>0.26196852505123702</v>
      </c>
      <c r="E1141" s="47">
        <v>0.16284619241159801</v>
      </c>
      <c r="F1141" s="47">
        <v>0.39533747930911001</v>
      </c>
      <c r="G1141" s="47">
        <v>0.16284619241159801</v>
      </c>
      <c r="H1141" s="287">
        <f t="shared" si="187"/>
        <v>0.16284619241159801</v>
      </c>
      <c r="I1141" s="4" t="b">
        <f t="shared" si="188"/>
        <v>0</v>
      </c>
      <c r="J1141" s="4" t="b">
        <f t="shared" si="189"/>
        <v>0</v>
      </c>
      <c r="K1141" s="26">
        <f t="shared" si="190"/>
        <v>0</v>
      </c>
      <c r="L1141" s="4">
        <f t="shared" si="191"/>
        <v>0</v>
      </c>
      <c r="M1141" s="26" t="str">
        <f t="shared" si="192"/>
        <v/>
      </c>
      <c r="N1141" s="288">
        <v>0</v>
      </c>
      <c r="O1141" s="4">
        <v>0</v>
      </c>
      <c r="P1141" s="75">
        <f t="shared" si="193"/>
        <v>0</v>
      </c>
      <c r="Q1141" s="75">
        <f t="shared" si="194"/>
        <v>0</v>
      </c>
      <c r="R1141" s="75">
        <f t="shared" si="195"/>
        <v>0</v>
      </c>
      <c r="S1141" s="4">
        <v>0</v>
      </c>
      <c r="T1141" s="4">
        <v>0</v>
      </c>
      <c r="U1141" s="4">
        <f t="shared" si="196"/>
        <v>0</v>
      </c>
      <c r="V1141" s="4">
        <v>0</v>
      </c>
      <c r="W1141" s="49">
        <v>0</v>
      </c>
      <c r="X1141" s="4">
        <v>3</v>
      </c>
      <c r="Y1141" s="118" t="s">
        <v>23</v>
      </c>
      <c r="Z1141" s="118" t="s">
        <v>30</v>
      </c>
      <c r="AA1141" s="289">
        <v>0.14982599999999999</v>
      </c>
      <c r="AB1141" s="81" t="str">
        <f t="shared" si="197"/>
        <v>AceB-f1p</v>
      </c>
    </row>
    <row r="1142" spans="1:28" x14ac:dyDescent="0.3">
      <c r="A1142" s="15" t="s">
        <v>8</v>
      </c>
      <c r="B1142" s="265" t="s">
        <v>68</v>
      </c>
      <c r="C1142" s="47">
        <v>0.23459469750287401</v>
      </c>
      <c r="D1142" s="47">
        <v>0.250078418799278</v>
      </c>
      <c r="E1142" s="47">
        <v>0.16384624954666599</v>
      </c>
      <c r="F1142" s="47">
        <v>0.31478410818709301</v>
      </c>
      <c r="G1142" s="47">
        <v>0.16384624954666599</v>
      </c>
      <c r="H1142" s="287">
        <f t="shared" si="187"/>
        <v>0.16384624954666599</v>
      </c>
      <c r="I1142" s="4" t="b">
        <f t="shared" si="188"/>
        <v>0</v>
      </c>
      <c r="J1142" s="4" t="b">
        <f t="shared" si="189"/>
        <v>0</v>
      </c>
      <c r="K1142" s="26">
        <f t="shared" si="190"/>
        <v>0</v>
      </c>
      <c r="L1142" s="4">
        <f t="shared" si="191"/>
        <v>0</v>
      </c>
      <c r="M1142" s="26" t="str">
        <f t="shared" si="192"/>
        <v/>
      </c>
      <c r="N1142" s="288">
        <v>0</v>
      </c>
      <c r="O1142" s="4">
        <v>0</v>
      </c>
      <c r="P1142" s="75">
        <f t="shared" si="193"/>
        <v>0</v>
      </c>
      <c r="Q1142" s="75">
        <f t="shared" si="194"/>
        <v>0</v>
      </c>
      <c r="R1142" s="75">
        <f t="shared" si="195"/>
        <v>0</v>
      </c>
      <c r="S1142" s="4">
        <v>0</v>
      </c>
      <c r="T1142" s="4">
        <v>0</v>
      </c>
      <c r="U1142" s="4">
        <f t="shared" si="196"/>
        <v>0</v>
      </c>
      <c r="V1142" s="4">
        <v>0</v>
      </c>
      <c r="W1142" s="49">
        <v>0</v>
      </c>
      <c r="X1142" s="4">
        <v>2</v>
      </c>
      <c r="Y1142" s="118" t="s">
        <v>24</v>
      </c>
      <c r="Z1142" s="118" t="s">
        <v>31</v>
      </c>
      <c r="AA1142" s="289">
        <v>0.121157</v>
      </c>
      <c r="AB1142" s="81" t="str">
        <f t="shared" si="197"/>
        <v>Eno-nadph</v>
      </c>
    </row>
    <row r="1143" spans="1:28" x14ac:dyDescent="0.3">
      <c r="A1143" s="15" t="s">
        <v>2</v>
      </c>
      <c r="B1143" s="265" t="s">
        <v>295</v>
      </c>
      <c r="C1143" s="47">
        <v>0.30337977332441801</v>
      </c>
      <c r="D1143" s="47">
        <v>0.2072744682289</v>
      </c>
      <c r="E1143" s="47">
        <v>0.16430747328247799</v>
      </c>
      <c r="F1143" s="47">
        <v>0.49352924891649003</v>
      </c>
      <c r="G1143" s="47">
        <v>0.16430747328247799</v>
      </c>
      <c r="H1143" s="287">
        <f t="shared" si="187"/>
        <v>0.16430747328247799</v>
      </c>
      <c r="I1143" s="4" t="b">
        <f t="shared" si="188"/>
        <v>0</v>
      </c>
      <c r="J1143" s="4" t="b">
        <f t="shared" si="189"/>
        <v>0</v>
      </c>
      <c r="K1143" s="26">
        <f t="shared" si="190"/>
        <v>0</v>
      </c>
      <c r="L1143" s="4">
        <f t="shared" si="191"/>
        <v>0</v>
      </c>
      <c r="M1143" s="26" t="str">
        <f t="shared" si="192"/>
        <v/>
      </c>
      <c r="N1143" s="288">
        <v>0</v>
      </c>
      <c r="O1143" s="4">
        <v>0</v>
      </c>
      <c r="P1143" s="75">
        <f t="shared" si="193"/>
        <v>0</v>
      </c>
      <c r="Q1143" s="75">
        <f t="shared" si="194"/>
        <v>0</v>
      </c>
      <c r="R1143" s="75">
        <f t="shared" si="195"/>
        <v>0</v>
      </c>
      <c r="S1143" s="4">
        <v>0</v>
      </c>
      <c r="T1143" s="4">
        <v>0</v>
      </c>
      <c r="U1143" s="4">
        <f t="shared" si="196"/>
        <v>0</v>
      </c>
      <c r="V1143" s="4">
        <v>0</v>
      </c>
      <c r="W1143" s="49">
        <v>0</v>
      </c>
      <c r="X1143" s="4">
        <v>2</v>
      </c>
      <c r="Y1143" s="118" t="s">
        <v>20</v>
      </c>
      <c r="Z1143" s="118" t="s">
        <v>30</v>
      </c>
      <c r="AA1143" s="289">
        <v>0.222222</v>
      </c>
      <c r="AB1143" s="81" t="str">
        <f t="shared" si="197"/>
        <v>PykA-cys</v>
      </c>
    </row>
    <row r="1144" spans="1:28" x14ac:dyDescent="0.3">
      <c r="A1144" s="15" t="s">
        <v>3</v>
      </c>
      <c r="B1144" s="265" t="s">
        <v>231</v>
      </c>
      <c r="C1144" s="47">
        <v>0.18039997125236701</v>
      </c>
      <c r="D1144" s="47">
        <v>0.19163619563842399</v>
      </c>
      <c r="E1144" s="47">
        <v>0.16590755428387199</v>
      </c>
      <c r="F1144" s="47">
        <v>0.210006795984478</v>
      </c>
      <c r="G1144" s="47">
        <v>0.16590755428387199</v>
      </c>
      <c r="H1144" s="287">
        <f t="shared" si="187"/>
        <v>0.16590755428387199</v>
      </c>
      <c r="I1144" s="4" t="b">
        <f t="shared" si="188"/>
        <v>0</v>
      </c>
      <c r="J1144" s="4" t="b">
        <f t="shared" si="189"/>
        <v>0</v>
      </c>
      <c r="K1144" s="26">
        <f t="shared" si="190"/>
        <v>0</v>
      </c>
      <c r="L1144" s="4">
        <f t="shared" si="191"/>
        <v>0</v>
      </c>
      <c r="M1144" s="26" t="str">
        <f t="shared" si="192"/>
        <v/>
      </c>
      <c r="N1144" s="288">
        <v>0</v>
      </c>
      <c r="O1144" s="4">
        <v>0</v>
      </c>
      <c r="P1144" s="75">
        <f t="shared" si="193"/>
        <v>0</v>
      </c>
      <c r="Q1144" s="75">
        <f t="shared" si="194"/>
        <v>0</v>
      </c>
      <c r="R1144" s="75">
        <f t="shared" si="195"/>
        <v>0</v>
      </c>
      <c r="S1144" s="4">
        <v>0</v>
      </c>
      <c r="T1144" s="4">
        <v>0</v>
      </c>
      <c r="U1144" s="4">
        <f t="shared" si="196"/>
        <v>0</v>
      </c>
      <c r="V1144" s="4">
        <v>0</v>
      </c>
      <c r="W1144" s="49">
        <v>0</v>
      </c>
      <c r="X1144" s="4">
        <v>1</v>
      </c>
      <c r="Y1144" s="118" t="s">
        <v>21</v>
      </c>
      <c r="Z1144" s="118" t="s">
        <v>31</v>
      </c>
      <c r="AA1144" s="289">
        <v>0.26373600000000003</v>
      </c>
      <c r="AB1144" s="81" t="str">
        <f t="shared" si="197"/>
        <v>Edd-hcys</v>
      </c>
    </row>
    <row r="1145" spans="1:28" x14ac:dyDescent="0.3">
      <c r="A1145" s="15" t="s">
        <v>130</v>
      </c>
      <c r="B1145" s="265" t="s">
        <v>212</v>
      </c>
      <c r="C1145" s="47">
        <v>0.31491067210033702</v>
      </c>
      <c r="D1145" s="47">
        <v>0.35267716375889302</v>
      </c>
      <c r="E1145" s="47">
        <v>0.167868051832362</v>
      </c>
      <c r="F1145" s="47">
        <v>0.47376910727801502</v>
      </c>
      <c r="G1145" s="47">
        <v>0.167868051832362</v>
      </c>
      <c r="H1145" s="287">
        <f t="shared" si="187"/>
        <v>0.167868051832362</v>
      </c>
      <c r="I1145" s="4" t="b">
        <f t="shared" si="188"/>
        <v>0</v>
      </c>
      <c r="J1145" s="4" t="b">
        <f t="shared" si="189"/>
        <v>0</v>
      </c>
      <c r="K1145" s="26">
        <f t="shared" si="190"/>
        <v>0</v>
      </c>
      <c r="L1145" s="4">
        <f t="shared" si="191"/>
        <v>0</v>
      </c>
      <c r="M1145" s="26" t="str">
        <f t="shared" si="192"/>
        <v/>
      </c>
      <c r="N1145" s="288">
        <v>0</v>
      </c>
      <c r="O1145" s="4">
        <v>0</v>
      </c>
      <c r="P1145" s="75">
        <f t="shared" si="193"/>
        <v>0</v>
      </c>
      <c r="Q1145" s="75">
        <f t="shared" si="194"/>
        <v>0</v>
      </c>
      <c r="R1145" s="75">
        <f t="shared" si="195"/>
        <v>0</v>
      </c>
      <c r="S1145" s="4">
        <v>0</v>
      </c>
      <c r="T1145" s="4">
        <v>0</v>
      </c>
      <c r="U1145" s="4">
        <f t="shared" si="196"/>
        <v>0</v>
      </c>
      <c r="V1145" s="4">
        <v>0</v>
      </c>
      <c r="W1145" s="49">
        <v>0</v>
      </c>
      <c r="X1145" s="4">
        <v>1</v>
      </c>
      <c r="Y1145" s="118" t="s">
        <v>22</v>
      </c>
      <c r="Z1145" s="118" t="s">
        <v>30</v>
      </c>
      <c r="AA1145" s="289">
        <v>0.35761599999999999</v>
      </c>
      <c r="AB1145" s="81" t="str">
        <f t="shared" si="197"/>
        <v>Icd-utp</v>
      </c>
    </row>
    <row r="1146" spans="1:28" x14ac:dyDescent="0.3">
      <c r="A1146" s="15" t="s">
        <v>2</v>
      </c>
      <c r="B1146" s="265" t="s">
        <v>287</v>
      </c>
      <c r="C1146" s="47">
        <v>0.316796266757644</v>
      </c>
      <c r="D1146" s="47">
        <v>0.32693091385607698</v>
      </c>
      <c r="E1146" s="47">
        <v>0.17224962447697501</v>
      </c>
      <c r="F1146" s="47">
        <v>0.45709634742893301</v>
      </c>
      <c r="G1146" s="47">
        <v>0.17224962447697501</v>
      </c>
      <c r="H1146" s="287">
        <f t="shared" si="187"/>
        <v>0.17224962447697501</v>
      </c>
      <c r="I1146" s="4" t="b">
        <f t="shared" si="188"/>
        <v>0</v>
      </c>
      <c r="J1146" s="4" t="b">
        <f t="shared" si="189"/>
        <v>0</v>
      </c>
      <c r="K1146" s="26">
        <f t="shared" si="190"/>
        <v>0</v>
      </c>
      <c r="L1146" s="4">
        <f t="shared" si="191"/>
        <v>0</v>
      </c>
      <c r="M1146" s="26" t="str">
        <f t="shared" si="192"/>
        <v/>
      </c>
      <c r="N1146" s="288">
        <v>0</v>
      </c>
      <c r="O1146" s="4">
        <v>0</v>
      </c>
      <c r="P1146" s="75">
        <f t="shared" si="193"/>
        <v>0</v>
      </c>
      <c r="Q1146" s="75">
        <f t="shared" si="194"/>
        <v>0</v>
      </c>
      <c r="R1146" s="75">
        <f t="shared" si="195"/>
        <v>0</v>
      </c>
      <c r="S1146" s="4">
        <v>0</v>
      </c>
      <c r="T1146" s="4">
        <v>0</v>
      </c>
      <c r="U1146" s="4">
        <f t="shared" si="196"/>
        <v>0</v>
      </c>
      <c r="V1146" s="4">
        <v>0</v>
      </c>
      <c r="W1146" s="49">
        <v>0</v>
      </c>
      <c r="X1146" s="4">
        <v>2</v>
      </c>
      <c r="Y1146" s="118" t="s">
        <v>20</v>
      </c>
      <c r="Z1146" s="118" t="s">
        <v>30</v>
      </c>
      <c r="AA1146" s="289">
        <v>0.14285700000000001</v>
      </c>
      <c r="AB1146" s="81" t="str">
        <f t="shared" si="197"/>
        <v>PykA-his</v>
      </c>
    </row>
    <row r="1147" spans="1:28" x14ac:dyDescent="0.3">
      <c r="A1147" s="15" t="s">
        <v>14</v>
      </c>
      <c r="B1147" s="265" t="s">
        <v>79</v>
      </c>
      <c r="C1147" s="47">
        <v>0.46037882230140598</v>
      </c>
      <c r="D1147" s="47">
        <v>0.50321123330417405</v>
      </c>
      <c r="E1147" s="47">
        <v>0.17625742075545101</v>
      </c>
      <c r="F1147" s="47">
        <v>0.74893373693420895</v>
      </c>
      <c r="G1147" s="47">
        <v>0.17625742075545101</v>
      </c>
      <c r="H1147" s="287">
        <f t="shared" si="187"/>
        <v>0.17625742075545101</v>
      </c>
      <c r="I1147" s="4" t="b">
        <f t="shared" si="188"/>
        <v>0</v>
      </c>
      <c r="J1147" s="4" t="b">
        <f t="shared" si="189"/>
        <v>0</v>
      </c>
      <c r="K1147" s="26">
        <f t="shared" si="190"/>
        <v>0</v>
      </c>
      <c r="L1147" s="4">
        <f t="shared" si="191"/>
        <v>0</v>
      </c>
      <c r="M1147" s="26" t="str">
        <f t="shared" si="192"/>
        <v/>
      </c>
      <c r="N1147" s="288">
        <v>0</v>
      </c>
      <c r="O1147" s="4">
        <v>0</v>
      </c>
      <c r="P1147" s="75">
        <f t="shared" si="193"/>
        <v>0</v>
      </c>
      <c r="Q1147" s="75">
        <f t="shared" si="194"/>
        <v>0</v>
      </c>
      <c r="R1147" s="75">
        <f t="shared" si="195"/>
        <v>0</v>
      </c>
      <c r="S1147" s="4">
        <v>0</v>
      </c>
      <c r="T1147" s="4">
        <v>0</v>
      </c>
      <c r="U1147" s="4">
        <f t="shared" si="196"/>
        <v>0</v>
      </c>
      <c r="V1147" s="4">
        <v>0</v>
      </c>
      <c r="W1147" s="49">
        <v>0</v>
      </c>
      <c r="X1147" s="4">
        <v>3</v>
      </c>
      <c r="Y1147" s="118" t="s">
        <v>27</v>
      </c>
      <c r="Z1147" s="118" t="s">
        <v>30</v>
      </c>
      <c r="AA1147" s="289">
        <v>0.60083200000000003</v>
      </c>
      <c r="AB1147" s="81" t="str">
        <f t="shared" si="197"/>
        <v>PfkA-nadh</v>
      </c>
    </row>
    <row r="1148" spans="1:28" x14ac:dyDescent="0.3">
      <c r="A1148" s="15" t="s">
        <v>134</v>
      </c>
      <c r="B1148" s="265" t="s">
        <v>163</v>
      </c>
      <c r="C1148" s="47">
        <v>0.33835132973095799</v>
      </c>
      <c r="D1148" s="47">
        <v>0.342875947661058</v>
      </c>
      <c r="E1148" s="47">
        <v>0.17642430030207701</v>
      </c>
      <c r="F1148" s="47">
        <v>0.50563189064923098</v>
      </c>
      <c r="G1148" s="47">
        <v>0.17642430030207701</v>
      </c>
      <c r="H1148" s="287">
        <f t="shared" si="187"/>
        <v>0.17642430030207701</v>
      </c>
      <c r="I1148" s="4" t="b">
        <f t="shared" si="188"/>
        <v>0</v>
      </c>
      <c r="J1148" s="4" t="b">
        <f t="shared" si="189"/>
        <v>0</v>
      </c>
      <c r="K1148" s="26">
        <f t="shared" si="190"/>
        <v>0</v>
      </c>
      <c r="L1148" s="4">
        <f t="shared" si="191"/>
        <v>0</v>
      </c>
      <c r="M1148" s="26" t="str">
        <f t="shared" si="192"/>
        <v/>
      </c>
      <c r="N1148" s="288">
        <v>0</v>
      </c>
      <c r="O1148" s="4">
        <v>0</v>
      </c>
      <c r="P1148" s="75">
        <f t="shared" si="193"/>
        <v>0</v>
      </c>
      <c r="Q1148" s="75">
        <f t="shared" si="194"/>
        <v>0</v>
      </c>
      <c r="R1148" s="75">
        <f t="shared" si="195"/>
        <v>0</v>
      </c>
      <c r="S1148" s="4">
        <v>0</v>
      </c>
      <c r="T1148" s="4">
        <v>0</v>
      </c>
      <c r="U1148" s="4">
        <f t="shared" si="196"/>
        <v>0</v>
      </c>
      <c r="V1148" s="4">
        <v>0</v>
      </c>
      <c r="W1148" s="49">
        <v>0</v>
      </c>
      <c r="X1148" s="4">
        <v>1</v>
      </c>
      <c r="Y1148" s="118" t="s">
        <v>29</v>
      </c>
      <c r="Z1148" s="118" t="s">
        <v>30</v>
      </c>
      <c r="AA1148" s="289">
        <v>0.48270200000000002</v>
      </c>
      <c r="AB1148" s="81" t="str">
        <f t="shared" si="197"/>
        <v>MaeB-udpg</v>
      </c>
    </row>
    <row r="1149" spans="1:28" x14ac:dyDescent="0.3">
      <c r="A1149" s="15" t="s">
        <v>10</v>
      </c>
      <c r="B1149" s="265" t="s">
        <v>175</v>
      </c>
      <c r="C1149" s="47">
        <v>0.19086203559610401</v>
      </c>
      <c r="D1149" s="47">
        <v>0.18991421326724101</v>
      </c>
      <c r="E1149" s="47">
        <v>0.17713560854593799</v>
      </c>
      <c r="F1149" s="47">
        <v>0.206358964340837</v>
      </c>
      <c r="G1149" s="47">
        <v>0.17713560854593799</v>
      </c>
      <c r="H1149" s="287">
        <f t="shared" si="187"/>
        <v>0.17713560854593799</v>
      </c>
      <c r="I1149" s="4" t="b">
        <f t="shared" si="188"/>
        <v>0</v>
      </c>
      <c r="J1149" s="4" t="b">
        <f t="shared" si="189"/>
        <v>0</v>
      </c>
      <c r="K1149" s="26">
        <f t="shared" si="190"/>
        <v>0</v>
      </c>
      <c r="L1149" s="4">
        <f t="shared" si="191"/>
        <v>0</v>
      </c>
      <c r="M1149" s="26" t="str">
        <f t="shared" si="192"/>
        <v/>
      </c>
      <c r="N1149" s="288">
        <v>0</v>
      </c>
      <c r="O1149" s="4">
        <v>0</v>
      </c>
      <c r="P1149" s="75">
        <f t="shared" si="193"/>
        <v>0</v>
      </c>
      <c r="Q1149" s="75">
        <f t="shared" si="194"/>
        <v>0</v>
      </c>
      <c r="R1149" s="75">
        <f t="shared" si="195"/>
        <v>0</v>
      </c>
      <c r="S1149" s="4">
        <v>0</v>
      </c>
      <c r="T1149" s="4">
        <v>0</v>
      </c>
      <c r="U1149" s="4">
        <f t="shared" si="196"/>
        <v>0</v>
      </c>
      <c r="V1149" s="4">
        <v>0</v>
      </c>
      <c r="W1149" s="49">
        <v>0</v>
      </c>
      <c r="X1149" s="4">
        <v>1</v>
      </c>
      <c r="Y1149" s="118" t="s">
        <v>22</v>
      </c>
      <c r="Z1149" s="118" t="s">
        <v>31</v>
      </c>
      <c r="AA1149" s="289">
        <v>0.49484499999999998</v>
      </c>
      <c r="AB1149" s="81" t="str">
        <f t="shared" si="197"/>
        <v>Eda-r5p</v>
      </c>
    </row>
    <row r="1150" spans="1:28" x14ac:dyDescent="0.3">
      <c r="A1150" s="15" t="s">
        <v>114</v>
      </c>
      <c r="B1150" s="265" t="s">
        <v>231</v>
      </c>
      <c r="C1150" s="47">
        <v>0.244075252535702</v>
      </c>
      <c r="D1150" s="47">
        <v>0.213127349793333</v>
      </c>
      <c r="E1150" s="47">
        <v>0.17803093010673501</v>
      </c>
      <c r="F1150" s="47">
        <v>0.27406706460774799</v>
      </c>
      <c r="G1150" s="47">
        <v>0.17803093010673501</v>
      </c>
      <c r="H1150" s="287">
        <f t="shared" si="187"/>
        <v>0.17803093010673501</v>
      </c>
      <c r="I1150" s="4" t="b">
        <f t="shared" si="188"/>
        <v>0</v>
      </c>
      <c r="J1150" s="4" t="b">
        <f t="shared" si="189"/>
        <v>0</v>
      </c>
      <c r="K1150" s="26">
        <f t="shared" si="190"/>
        <v>0</v>
      </c>
      <c r="L1150" s="4">
        <f t="shared" si="191"/>
        <v>0</v>
      </c>
      <c r="M1150" s="26" t="str">
        <f t="shared" si="192"/>
        <v/>
      </c>
      <c r="N1150" s="288">
        <v>0</v>
      </c>
      <c r="O1150" s="4">
        <v>0</v>
      </c>
      <c r="P1150" s="75">
        <f t="shared" si="193"/>
        <v>0</v>
      </c>
      <c r="Q1150" s="75">
        <f t="shared" si="194"/>
        <v>0</v>
      </c>
      <c r="R1150" s="75">
        <f t="shared" si="195"/>
        <v>0</v>
      </c>
      <c r="S1150" s="4">
        <v>0</v>
      </c>
      <c r="T1150" s="4">
        <v>0</v>
      </c>
      <c r="U1150" s="4">
        <f t="shared" si="196"/>
        <v>0</v>
      </c>
      <c r="V1150" s="4">
        <v>0</v>
      </c>
      <c r="W1150" s="49">
        <v>0</v>
      </c>
      <c r="X1150" s="4">
        <v>2</v>
      </c>
      <c r="Y1150" s="118" t="s">
        <v>25</v>
      </c>
      <c r="Z1150" s="118" t="s">
        <v>30</v>
      </c>
      <c r="AA1150" s="289">
        <v>0.40845100000000001</v>
      </c>
      <c r="AB1150" s="81" t="str">
        <f t="shared" si="197"/>
        <v>AckA-hcys</v>
      </c>
    </row>
    <row r="1151" spans="1:28" x14ac:dyDescent="0.3">
      <c r="A1151" s="15" t="s">
        <v>10</v>
      </c>
      <c r="B1151" s="265" t="s">
        <v>269</v>
      </c>
      <c r="C1151" s="47">
        <v>0.26682051843315602</v>
      </c>
      <c r="D1151" s="47">
        <v>0.285398199333668</v>
      </c>
      <c r="E1151" s="47">
        <v>0.17956950256617801</v>
      </c>
      <c r="F1151" s="47">
        <v>0.366289407215733</v>
      </c>
      <c r="G1151" s="47">
        <v>0.17956950256617801</v>
      </c>
      <c r="H1151" s="287">
        <f t="shared" si="187"/>
        <v>0.17956950256617801</v>
      </c>
      <c r="I1151" s="4" t="b">
        <f t="shared" si="188"/>
        <v>0</v>
      </c>
      <c r="J1151" s="4" t="b">
        <f t="shared" si="189"/>
        <v>0</v>
      </c>
      <c r="K1151" s="26">
        <f t="shared" si="190"/>
        <v>0</v>
      </c>
      <c r="L1151" s="4">
        <f t="shared" si="191"/>
        <v>0</v>
      </c>
      <c r="M1151" s="26" t="str">
        <f t="shared" si="192"/>
        <v/>
      </c>
      <c r="N1151" s="288">
        <v>0</v>
      </c>
      <c r="O1151" s="4">
        <v>0</v>
      </c>
      <c r="P1151" s="75">
        <f t="shared" si="193"/>
        <v>0</v>
      </c>
      <c r="Q1151" s="75">
        <f t="shared" si="194"/>
        <v>0</v>
      </c>
      <c r="R1151" s="75">
        <f t="shared" si="195"/>
        <v>0</v>
      </c>
      <c r="S1151" s="4">
        <v>0</v>
      </c>
      <c r="T1151" s="4">
        <v>0</v>
      </c>
      <c r="U1151" s="4">
        <f t="shared" si="196"/>
        <v>0</v>
      </c>
      <c r="V1151" s="4">
        <v>0</v>
      </c>
      <c r="W1151" s="49">
        <v>0</v>
      </c>
      <c r="X1151" s="4">
        <v>1</v>
      </c>
      <c r="Y1151" s="118" t="s">
        <v>22</v>
      </c>
      <c r="Z1151" s="118" t="s">
        <v>31</v>
      </c>
      <c r="AA1151" s="289">
        <v>0.44185999999999998</v>
      </c>
      <c r="AB1151" s="81" t="str">
        <f t="shared" si="197"/>
        <v>Eda-gal1p</v>
      </c>
    </row>
    <row r="1152" spans="1:28" x14ac:dyDescent="0.3">
      <c r="A1152" s="15" t="s">
        <v>2</v>
      </c>
      <c r="B1152" s="265" t="s">
        <v>208</v>
      </c>
      <c r="C1152" s="47">
        <v>0.34506178548183403</v>
      </c>
      <c r="D1152" s="47">
        <v>0.25363276879153601</v>
      </c>
      <c r="E1152" s="47">
        <v>0.18251631606691601</v>
      </c>
      <c r="F1152" s="47">
        <v>0.48539943169301902</v>
      </c>
      <c r="G1152" s="47">
        <v>0.18251631606691601</v>
      </c>
      <c r="H1152" s="287">
        <f t="shared" si="187"/>
        <v>0.18251631606691601</v>
      </c>
      <c r="I1152" s="4" t="b">
        <f t="shared" si="188"/>
        <v>0</v>
      </c>
      <c r="J1152" s="4" t="b">
        <f t="shared" si="189"/>
        <v>0</v>
      </c>
      <c r="K1152" s="26">
        <f t="shared" si="190"/>
        <v>0</v>
      </c>
      <c r="L1152" s="4">
        <f t="shared" si="191"/>
        <v>0</v>
      </c>
      <c r="M1152" s="26" t="str">
        <f t="shared" si="192"/>
        <v/>
      </c>
      <c r="N1152" s="288">
        <v>0</v>
      </c>
      <c r="O1152" s="4">
        <v>0</v>
      </c>
      <c r="P1152" s="75">
        <f t="shared" si="193"/>
        <v>0</v>
      </c>
      <c r="Q1152" s="75">
        <f t="shared" si="194"/>
        <v>0</v>
      </c>
      <c r="R1152" s="75">
        <f t="shared" si="195"/>
        <v>0</v>
      </c>
      <c r="S1152" s="4">
        <v>0</v>
      </c>
      <c r="T1152" s="4">
        <v>0</v>
      </c>
      <c r="U1152" s="4">
        <f t="shared" si="196"/>
        <v>0</v>
      </c>
      <c r="V1152" s="4">
        <v>0</v>
      </c>
      <c r="W1152" s="49">
        <v>0</v>
      </c>
      <c r="X1152" s="4">
        <v>2</v>
      </c>
      <c r="Y1152" s="118" t="s">
        <v>20</v>
      </c>
      <c r="Z1152" s="118" t="s">
        <v>30</v>
      </c>
      <c r="AA1152" s="289">
        <v>0.531532</v>
      </c>
      <c r="AB1152" s="81" t="str">
        <f t="shared" si="197"/>
        <v>PykA-ump</v>
      </c>
    </row>
    <row r="1153" spans="1:28" x14ac:dyDescent="0.3">
      <c r="A1153" s="15" t="s">
        <v>134</v>
      </c>
      <c r="B1153" s="265" t="s">
        <v>231</v>
      </c>
      <c r="C1153" s="47">
        <v>0.45017467495600799</v>
      </c>
      <c r="D1153" s="47">
        <v>0.26310457753257999</v>
      </c>
      <c r="E1153" s="47">
        <v>0.18266340473831499</v>
      </c>
      <c r="F1153" s="47">
        <v>0.74037312511563003</v>
      </c>
      <c r="G1153" s="47">
        <v>0.18266340473831499</v>
      </c>
      <c r="H1153" s="287">
        <f t="shared" si="187"/>
        <v>0.18266340473831499</v>
      </c>
      <c r="I1153" s="4" t="b">
        <f t="shared" si="188"/>
        <v>0</v>
      </c>
      <c r="J1153" s="4" t="b">
        <f t="shared" si="189"/>
        <v>0</v>
      </c>
      <c r="K1153" s="26">
        <f t="shared" si="190"/>
        <v>0</v>
      </c>
      <c r="L1153" s="4">
        <f t="shared" si="191"/>
        <v>0</v>
      </c>
      <c r="M1153" s="26" t="str">
        <f t="shared" si="192"/>
        <v/>
      </c>
      <c r="N1153" s="288">
        <v>0</v>
      </c>
      <c r="O1153" s="4">
        <v>0</v>
      </c>
      <c r="P1153" s="75">
        <f t="shared" si="193"/>
        <v>0</v>
      </c>
      <c r="Q1153" s="75">
        <f t="shared" si="194"/>
        <v>0</v>
      </c>
      <c r="R1153" s="75">
        <f t="shared" si="195"/>
        <v>0</v>
      </c>
      <c r="S1153" s="4">
        <v>0</v>
      </c>
      <c r="T1153" s="4">
        <v>0</v>
      </c>
      <c r="U1153" s="4">
        <f t="shared" si="196"/>
        <v>0</v>
      </c>
      <c r="V1153" s="4">
        <v>0</v>
      </c>
      <c r="W1153" s="49">
        <v>0</v>
      </c>
      <c r="X1153" s="4">
        <v>1</v>
      </c>
      <c r="Y1153" s="118" t="s">
        <v>29</v>
      </c>
      <c r="Z1153" s="118" t="s">
        <v>30</v>
      </c>
      <c r="AA1153" s="289">
        <v>0.36363600000000001</v>
      </c>
      <c r="AB1153" s="81" t="str">
        <f t="shared" si="197"/>
        <v>MaeB-hcys</v>
      </c>
    </row>
    <row r="1154" spans="1:28" x14ac:dyDescent="0.3">
      <c r="A1154" s="15" t="s">
        <v>2</v>
      </c>
      <c r="B1154" s="265" t="s">
        <v>289</v>
      </c>
      <c r="C1154" s="47">
        <v>0.258719344864142</v>
      </c>
      <c r="D1154" s="47">
        <v>0.190412202262249</v>
      </c>
      <c r="E1154" s="47">
        <v>0.18679793304612999</v>
      </c>
      <c r="F1154" s="47">
        <v>0.39709312618122</v>
      </c>
      <c r="G1154" s="47">
        <v>0.18679793304612999</v>
      </c>
      <c r="H1154" s="287">
        <f t="shared" ref="H1154:H1217" si="198">ABS(G1154)</f>
        <v>0.18679793304612999</v>
      </c>
      <c r="I1154" s="4" t="b">
        <f t="shared" ref="I1154:I1217" si="199">H1154&gt;1.131</f>
        <v>0</v>
      </c>
      <c r="J1154" s="4" t="b">
        <f t="shared" ref="J1154:J1217" si="200">H1154&gt;(1.131/2)</f>
        <v>0</v>
      </c>
      <c r="K1154" s="26">
        <f t="shared" ref="K1154:K1217" si="201">IF(AND(C1154&lt;0,I1154=TRUE),"inhibitor",IF(AND(C1154&gt;0,I1154=TRUE),"activator",))</f>
        <v>0</v>
      </c>
      <c r="L1154" s="4">
        <f t="shared" ref="L1154:L1217" si="202">IF(AND(OR(K1154="inhibitor",K1154="activator"),H1154&gt;2),"strong",)</f>
        <v>0</v>
      </c>
      <c r="M1154" s="26" t="str">
        <f t="shared" ref="M1154:M1217" si="203">IF(AND(OR(K1154="inhibitor",K1154="activator"),AND(S1154=0,T1154=0,V1154=0)),"novel",IF(OR(K1154="inhibitor",K1154="activator"),"known",""))</f>
        <v/>
      </c>
      <c r="N1154" s="288">
        <v>0</v>
      </c>
      <c r="O1154" s="4">
        <v>0</v>
      </c>
      <c r="P1154" s="75">
        <f t="shared" ref="P1154:P1217" si="204">IF(OR(S1154&lt;&gt;0,T1154&lt;&gt;0,U1154&lt;&gt;0),1,0)</f>
        <v>0</v>
      </c>
      <c r="Q1154" s="75">
        <f t="shared" ref="Q1154:Q1217" si="205">IF(AND(S1154&lt;&gt;0,T1154=0),1,0)</f>
        <v>0</v>
      </c>
      <c r="R1154" s="75">
        <f t="shared" ref="R1154:R1217" si="206">IF(AND(S1154=0,T1154&lt;&gt;0),1,0)</f>
        <v>0</v>
      </c>
      <c r="S1154" s="4">
        <v>0</v>
      </c>
      <c r="T1154" s="4">
        <v>0</v>
      </c>
      <c r="U1154" s="4">
        <f t="shared" ref="U1154:U1217" si="207">IF(AND(S1154&lt;&gt;0,T1154&lt;&gt;0),1,0)</f>
        <v>0</v>
      </c>
      <c r="V1154" s="4">
        <v>0</v>
      </c>
      <c r="W1154" s="49">
        <v>0</v>
      </c>
      <c r="X1154" s="4">
        <v>2</v>
      </c>
      <c r="Y1154" s="118" t="s">
        <v>20</v>
      </c>
      <c r="Z1154" s="118" t="s">
        <v>30</v>
      </c>
      <c r="AA1154" s="289">
        <v>0.13333300000000001</v>
      </c>
      <c r="AB1154" s="81" t="str">
        <f t="shared" si="197"/>
        <v>PykA-phe</v>
      </c>
    </row>
    <row r="1155" spans="1:28" x14ac:dyDescent="0.3">
      <c r="A1155" s="15" t="s">
        <v>15</v>
      </c>
      <c r="B1155" s="265" t="s">
        <v>161</v>
      </c>
      <c r="C1155" s="47">
        <v>0.31216103222832697</v>
      </c>
      <c r="D1155" s="47">
        <v>0.28369270858147599</v>
      </c>
      <c r="E1155" s="47">
        <v>0.18955614294103201</v>
      </c>
      <c r="F1155" s="47">
        <v>0.41421744182051701</v>
      </c>
      <c r="G1155" s="47">
        <v>0.18955614294103201</v>
      </c>
      <c r="H1155" s="287">
        <f t="shared" si="198"/>
        <v>0.18955614294103201</v>
      </c>
      <c r="I1155" s="4" t="b">
        <f t="shared" si="199"/>
        <v>0</v>
      </c>
      <c r="J1155" s="4" t="b">
        <f t="shared" si="200"/>
        <v>0</v>
      </c>
      <c r="K1155" s="26">
        <f t="shared" si="201"/>
        <v>0</v>
      </c>
      <c r="L1155" s="4">
        <f t="shared" si="202"/>
        <v>0</v>
      </c>
      <c r="M1155" s="26" t="str">
        <f t="shared" si="203"/>
        <v/>
      </c>
      <c r="N1155" s="288">
        <v>0</v>
      </c>
      <c r="O1155" s="4">
        <v>0</v>
      </c>
      <c r="P1155" s="75">
        <f t="shared" si="204"/>
        <v>1</v>
      </c>
      <c r="Q1155" s="75">
        <f t="shared" si="205"/>
        <v>0</v>
      </c>
      <c r="R1155" s="75">
        <f t="shared" si="206"/>
        <v>1</v>
      </c>
      <c r="S1155" s="4">
        <v>0</v>
      </c>
      <c r="T1155" s="4">
        <v>-1</v>
      </c>
      <c r="U1155" s="4">
        <f t="shared" si="207"/>
        <v>0</v>
      </c>
      <c r="V1155" s="4">
        <v>0</v>
      </c>
      <c r="W1155" s="49">
        <v>0</v>
      </c>
      <c r="X1155" s="4">
        <v>2</v>
      </c>
      <c r="Y1155" s="118" t="s">
        <v>28</v>
      </c>
      <c r="Z1155" s="118" t="s">
        <v>30</v>
      </c>
      <c r="AA1155" s="289">
        <v>0.28571400000000002</v>
      </c>
      <c r="AB1155" s="81" t="str">
        <f t="shared" ref="AB1155:AB1218" si="208">A1155&amp;"-"&amp;B1155</f>
        <v>PckA-dhap</v>
      </c>
    </row>
    <row r="1156" spans="1:28" x14ac:dyDescent="0.3">
      <c r="A1156" s="15" t="s">
        <v>14</v>
      </c>
      <c r="B1156" s="265" t="s">
        <v>250</v>
      </c>
      <c r="C1156" s="47">
        <v>0.57253441686641904</v>
      </c>
      <c r="D1156" s="47">
        <v>0.52057548687879596</v>
      </c>
      <c r="E1156" s="47">
        <v>0.19118264809692301</v>
      </c>
      <c r="F1156" s="47">
        <v>0.87107275702908804</v>
      </c>
      <c r="G1156" s="47">
        <v>0.19118264809692301</v>
      </c>
      <c r="H1156" s="287">
        <f t="shared" si="198"/>
        <v>0.19118264809692301</v>
      </c>
      <c r="I1156" s="4" t="b">
        <f t="shared" si="199"/>
        <v>0</v>
      </c>
      <c r="J1156" s="4" t="b">
        <f t="shared" si="200"/>
        <v>0</v>
      </c>
      <c r="K1156" s="26">
        <f t="shared" si="201"/>
        <v>0</v>
      </c>
      <c r="L1156" s="4">
        <f t="shared" si="202"/>
        <v>0</v>
      </c>
      <c r="M1156" s="26" t="str">
        <f t="shared" si="203"/>
        <v/>
      </c>
      <c r="N1156" s="288">
        <v>0</v>
      </c>
      <c r="O1156" s="4">
        <v>0</v>
      </c>
      <c r="P1156" s="75">
        <f t="shared" si="204"/>
        <v>0</v>
      </c>
      <c r="Q1156" s="75">
        <f t="shared" si="205"/>
        <v>0</v>
      </c>
      <c r="R1156" s="75">
        <f t="shared" si="206"/>
        <v>0</v>
      </c>
      <c r="S1156" s="4">
        <v>0</v>
      </c>
      <c r="T1156" s="4">
        <v>0</v>
      </c>
      <c r="U1156" s="4">
        <f t="shared" si="207"/>
        <v>0</v>
      </c>
      <c r="V1156" s="4">
        <v>0</v>
      </c>
      <c r="W1156" s="49">
        <v>0</v>
      </c>
      <c r="X1156" s="4">
        <v>3</v>
      </c>
      <c r="Y1156" s="118" t="s">
        <v>27</v>
      </c>
      <c r="Z1156" s="118" t="s">
        <v>30</v>
      </c>
      <c r="AA1156" s="289">
        <v>0.49741800000000003</v>
      </c>
      <c r="AB1156" s="81" t="str">
        <f t="shared" si="208"/>
        <v>PfkA-fad</v>
      </c>
    </row>
    <row r="1157" spans="1:28" x14ac:dyDescent="0.3">
      <c r="A1157" s="15" t="s">
        <v>13</v>
      </c>
      <c r="B1157" s="265" t="s">
        <v>287</v>
      </c>
      <c r="C1157" s="47">
        <v>0.32292583524345198</v>
      </c>
      <c r="D1157" s="47">
        <v>0.39538659605482501</v>
      </c>
      <c r="E1157" s="47">
        <v>0.19431807457219299</v>
      </c>
      <c r="F1157" s="47">
        <v>0.55382364932379902</v>
      </c>
      <c r="G1157" s="47">
        <v>0.19431807457219299</v>
      </c>
      <c r="H1157" s="287">
        <f t="shared" si="198"/>
        <v>0.19431807457219299</v>
      </c>
      <c r="I1157" s="4" t="b">
        <f t="shared" si="199"/>
        <v>0</v>
      </c>
      <c r="J1157" s="4" t="b">
        <f t="shared" si="200"/>
        <v>0</v>
      </c>
      <c r="K1157" s="26">
        <f t="shared" si="201"/>
        <v>0</v>
      </c>
      <c r="L1157" s="4">
        <f t="shared" si="202"/>
        <v>0</v>
      </c>
      <c r="M1157" s="26" t="str">
        <f t="shared" si="203"/>
        <v/>
      </c>
      <c r="N1157" s="288">
        <v>0</v>
      </c>
      <c r="O1157" s="4">
        <v>0</v>
      </c>
      <c r="P1157" s="75">
        <f t="shared" si="204"/>
        <v>0</v>
      </c>
      <c r="Q1157" s="75">
        <f t="shared" si="205"/>
        <v>0</v>
      </c>
      <c r="R1157" s="75">
        <f t="shared" si="206"/>
        <v>0</v>
      </c>
      <c r="S1157" s="4">
        <v>0</v>
      </c>
      <c r="T1157" s="4">
        <v>0</v>
      </c>
      <c r="U1157" s="4">
        <f t="shared" si="207"/>
        <v>0</v>
      </c>
      <c r="V1157" s="4">
        <v>0</v>
      </c>
      <c r="W1157" s="49">
        <v>0</v>
      </c>
      <c r="X1157" s="4">
        <v>2</v>
      </c>
      <c r="Y1157" s="118" t="s">
        <v>26</v>
      </c>
      <c r="Z1157" s="118" t="s">
        <v>31</v>
      </c>
      <c r="AA1157" s="289">
        <v>0.27659600000000001</v>
      </c>
      <c r="AB1157" s="81" t="str">
        <f t="shared" si="208"/>
        <v>AceA-his</v>
      </c>
    </row>
    <row r="1158" spans="1:28" x14ac:dyDescent="0.3">
      <c r="A1158" s="15" t="s">
        <v>10</v>
      </c>
      <c r="B1158" s="265" t="s">
        <v>237</v>
      </c>
      <c r="C1158" s="47">
        <v>0.36070386369232499</v>
      </c>
      <c r="D1158" s="47">
        <v>0.343852269917582</v>
      </c>
      <c r="E1158" s="47">
        <v>0.195250694663098</v>
      </c>
      <c r="F1158" s="47">
        <v>0.50261994272335497</v>
      </c>
      <c r="G1158" s="47">
        <v>0.195250694663098</v>
      </c>
      <c r="H1158" s="287">
        <f t="shared" si="198"/>
        <v>0.195250694663098</v>
      </c>
      <c r="I1158" s="4" t="b">
        <f t="shared" si="199"/>
        <v>0</v>
      </c>
      <c r="J1158" s="4" t="b">
        <f t="shared" si="200"/>
        <v>0</v>
      </c>
      <c r="K1158" s="26">
        <f t="shared" si="201"/>
        <v>0</v>
      </c>
      <c r="L1158" s="4">
        <f t="shared" si="202"/>
        <v>0</v>
      </c>
      <c r="M1158" s="26" t="str">
        <f t="shared" si="203"/>
        <v/>
      </c>
      <c r="N1158" s="288">
        <v>0</v>
      </c>
      <c r="O1158" s="4">
        <v>0</v>
      </c>
      <c r="P1158" s="75">
        <f t="shared" si="204"/>
        <v>0</v>
      </c>
      <c r="Q1158" s="75">
        <f t="shared" si="205"/>
        <v>0</v>
      </c>
      <c r="R1158" s="75">
        <f t="shared" si="206"/>
        <v>0</v>
      </c>
      <c r="S1158" s="4">
        <v>0</v>
      </c>
      <c r="T1158" s="4">
        <v>0</v>
      </c>
      <c r="U1158" s="4">
        <f t="shared" si="207"/>
        <v>0</v>
      </c>
      <c r="V1158" s="4">
        <v>0</v>
      </c>
      <c r="W1158" s="49">
        <v>0</v>
      </c>
      <c r="X1158" s="4">
        <v>1</v>
      </c>
      <c r="Y1158" s="118" t="s">
        <v>22</v>
      </c>
      <c r="Z1158" s="118" t="s">
        <v>31</v>
      </c>
      <c r="AA1158" s="289">
        <v>0.18181800000000001</v>
      </c>
      <c r="AB1158" s="81" t="str">
        <f t="shared" si="208"/>
        <v>Eda-met</v>
      </c>
    </row>
    <row r="1159" spans="1:28" x14ac:dyDescent="0.3">
      <c r="A1159" s="15" t="s">
        <v>14</v>
      </c>
      <c r="B1159" s="265" t="s">
        <v>214</v>
      </c>
      <c r="C1159" s="47">
        <v>0.33200938653006101</v>
      </c>
      <c r="D1159" s="47">
        <v>0.421208576710698</v>
      </c>
      <c r="E1159" s="47">
        <v>0.19844731918688199</v>
      </c>
      <c r="F1159" s="47">
        <v>0.48153402903304898</v>
      </c>
      <c r="G1159" s="47">
        <v>0.19844731918688199</v>
      </c>
      <c r="H1159" s="287">
        <f t="shared" si="198"/>
        <v>0.19844731918688199</v>
      </c>
      <c r="I1159" s="4" t="b">
        <f t="shared" si="199"/>
        <v>0</v>
      </c>
      <c r="J1159" s="4" t="b">
        <f t="shared" si="200"/>
        <v>0</v>
      </c>
      <c r="K1159" s="26">
        <f t="shared" si="201"/>
        <v>0</v>
      </c>
      <c r="L1159" s="4">
        <f t="shared" si="202"/>
        <v>0</v>
      </c>
      <c r="M1159" s="26" t="str">
        <f t="shared" si="203"/>
        <v/>
      </c>
      <c r="N1159" s="288">
        <v>0</v>
      </c>
      <c r="O1159" s="4">
        <v>0</v>
      </c>
      <c r="P1159" s="75">
        <f t="shared" si="204"/>
        <v>0</v>
      </c>
      <c r="Q1159" s="75">
        <f t="shared" si="205"/>
        <v>0</v>
      </c>
      <c r="R1159" s="75">
        <f t="shared" si="206"/>
        <v>0</v>
      </c>
      <c r="S1159" s="4">
        <v>0</v>
      </c>
      <c r="T1159" s="4">
        <v>0</v>
      </c>
      <c r="U1159" s="4">
        <f t="shared" si="207"/>
        <v>0</v>
      </c>
      <c r="V1159" s="4">
        <v>0</v>
      </c>
      <c r="W1159" s="49">
        <v>0</v>
      </c>
      <c r="X1159" s="4">
        <v>3</v>
      </c>
      <c r="Y1159" s="118" t="s">
        <v>27</v>
      </c>
      <c r="Z1159" s="118" t="s">
        <v>30</v>
      </c>
      <c r="AA1159" s="289">
        <v>0.78807899999999997</v>
      </c>
      <c r="AB1159" s="81" t="str">
        <f t="shared" si="208"/>
        <v>PfkA-imp</v>
      </c>
    </row>
    <row r="1160" spans="1:28" x14ac:dyDescent="0.3">
      <c r="A1160" s="15" t="s">
        <v>10</v>
      </c>
      <c r="B1160" s="265" t="s">
        <v>210</v>
      </c>
      <c r="C1160" s="47">
        <v>0.21607846430562899</v>
      </c>
      <c r="D1160" s="47">
        <v>0.21513679697049401</v>
      </c>
      <c r="E1160" s="47">
        <v>0.19942429415077401</v>
      </c>
      <c r="F1160" s="47">
        <v>0.228823527866654</v>
      </c>
      <c r="G1160" s="47">
        <v>0.19942429415077401</v>
      </c>
      <c r="H1160" s="287">
        <f t="shared" si="198"/>
        <v>0.19942429415077401</v>
      </c>
      <c r="I1160" s="4" t="b">
        <f t="shared" si="199"/>
        <v>0</v>
      </c>
      <c r="J1160" s="4" t="b">
        <f t="shared" si="200"/>
        <v>0</v>
      </c>
      <c r="K1160" s="26">
        <f t="shared" si="201"/>
        <v>0</v>
      </c>
      <c r="L1160" s="4">
        <f t="shared" si="202"/>
        <v>0</v>
      </c>
      <c r="M1160" s="26" t="str">
        <f t="shared" si="203"/>
        <v/>
      </c>
      <c r="N1160" s="288">
        <v>0</v>
      </c>
      <c r="O1160" s="4">
        <v>0</v>
      </c>
      <c r="P1160" s="75">
        <f t="shared" si="204"/>
        <v>0</v>
      </c>
      <c r="Q1160" s="75">
        <f t="shared" si="205"/>
        <v>0</v>
      </c>
      <c r="R1160" s="75">
        <f t="shared" si="206"/>
        <v>0</v>
      </c>
      <c r="S1160" s="4">
        <v>0</v>
      </c>
      <c r="T1160" s="4">
        <v>0</v>
      </c>
      <c r="U1160" s="4">
        <f t="shared" si="207"/>
        <v>0</v>
      </c>
      <c r="V1160" s="4">
        <v>0</v>
      </c>
      <c r="W1160" s="49">
        <v>0</v>
      </c>
      <c r="X1160" s="4">
        <v>1</v>
      </c>
      <c r="Y1160" s="118" t="s">
        <v>22</v>
      </c>
      <c r="Z1160" s="118" t="s">
        <v>31</v>
      </c>
      <c r="AA1160" s="289">
        <v>0.30158699999999999</v>
      </c>
      <c r="AB1160" s="81" t="str">
        <f t="shared" si="208"/>
        <v>Eda-udp</v>
      </c>
    </row>
    <row r="1161" spans="1:28" x14ac:dyDescent="0.3">
      <c r="A1161" s="15" t="s">
        <v>14</v>
      </c>
      <c r="B1161" s="265" t="s">
        <v>267</v>
      </c>
      <c r="C1161" s="47">
        <v>0.39985731873355201</v>
      </c>
      <c r="D1161" s="47">
        <v>0.41738037845908799</v>
      </c>
      <c r="E1161" s="47">
        <v>0.20065486921732401</v>
      </c>
      <c r="F1161" s="47">
        <v>0.59110492730285302</v>
      </c>
      <c r="G1161" s="47">
        <v>0.20065486921732401</v>
      </c>
      <c r="H1161" s="287">
        <f t="shared" si="198"/>
        <v>0.20065486921732401</v>
      </c>
      <c r="I1161" s="4" t="b">
        <f t="shared" si="199"/>
        <v>0</v>
      </c>
      <c r="J1161" s="4" t="b">
        <f t="shared" si="200"/>
        <v>0</v>
      </c>
      <c r="K1161" s="26">
        <f t="shared" si="201"/>
        <v>0</v>
      </c>
      <c r="L1161" s="4">
        <f t="shared" si="202"/>
        <v>0</v>
      </c>
      <c r="M1161" s="26" t="str">
        <f t="shared" si="203"/>
        <v/>
      </c>
      <c r="N1161" s="288">
        <v>0</v>
      </c>
      <c r="O1161" s="4">
        <v>0</v>
      </c>
      <c r="P1161" s="75">
        <f t="shared" si="204"/>
        <v>0</v>
      </c>
      <c r="Q1161" s="75">
        <f t="shared" si="205"/>
        <v>0</v>
      </c>
      <c r="R1161" s="75">
        <f t="shared" si="206"/>
        <v>0</v>
      </c>
      <c r="S1161" s="4">
        <v>0</v>
      </c>
      <c r="T1161" s="4">
        <v>0</v>
      </c>
      <c r="U1161" s="4">
        <f t="shared" si="207"/>
        <v>0</v>
      </c>
      <c r="V1161" s="4">
        <v>0</v>
      </c>
      <c r="W1161" s="49">
        <v>0</v>
      </c>
      <c r="X1161" s="4">
        <v>3</v>
      </c>
      <c r="Y1161" s="118" t="s">
        <v>27</v>
      </c>
      <c r="Z1161" s="118" t="s">
        <v>30</v>
      </c>
      <c r="AA1161" s="289">
        <v>0.49532700000000002</v>
      </c>
      <c r="AB1161" s="81" t="str">
        <f t="shared" si="208"/>
        <v>PfkA-g1p</v>
      </c>
    </row>
    <row r="1162" spans="1:28" x14ac:dyDescent="0.3">
      <c r="A1162" s="15" t="s">
        <v>10</v>
      </c>
      <c r="B1162" s="265" t="s">
        <v>161</v>
      </c>
      <c r="C1162" s="47">
        <v>0.21915868792836099</v>
      </c>
      <c r="D1162" s="47">
        <v>0.220751482822866</v>
      </c>
      <c r="E1162" s="47">
        <v>0.20068760011367201</v>
      </c>
      <c r="F1162" s="47">
        <v>0.24360789336345601</v>
      </c>
      <c r="G1162" s="47">
        <v>0.20068760011367201</v>
      </c>
      <c r="H1162" s="287">
        <f t="shared" si="198"/>
        <v>0.20068760011367201</v>
      </c>
      <c r="I1162" s="4" t="b">
        <f t="shared" si="199"/>
        <v>0</v>
      </c>
      <c r="J1162" s="4" t="b">
        <f t="shared" si="200"/>
        <v>0</v>
      </c>
      <c r="K1162" s="26">
        <f t="shared" si="201"/>
        <v>0</v>
      </c>
      <c r="L1162" s="4">
        <f t="shared" si="202"/>
        <v>0</v>
      </c>
      <c r="M1162" s="26" t="str">
        <f t="shared" si="203"/>
        <v/>
      </c>
      <c r="N1162" s="288">
        <v>0</v>
      </c>
      <c r="O1162" s="4">
        <v>0</v>
      </c>
      <c r="P1162" s="75">
        <f t="shared" si="204"/>
        <v>0</v>
      </c>
      <c r="Q1162" s="75">
        <f t="shared" si="205"/>
        <v>0</v>
      </c>
      <c r="R1162" s="75">
        <f t="shared" si="206"/>
        <v>0</v>
      </c>
      <c r="S1162" s="4">
        <v>0</v>
      </c>
      <c r="T1162" s="4">
        <v>0</v>
      </c>
      <c r="U1162" s="4">
        <f t="shared" si="207"/>
        <v>0</v>
      </c>
      <c r="V1162" s="4">
        <v>0</v>
      </c>
      <c r="W1162" s="49">
        <v>0</v>
      </c>
      <c r="X1162" s="4">
        <v>1</v>
      </c>
      <c r="Y1162" s="118" t="s">
        <v>22</v>
      </c>
      <c r="Z1162" s="118" t="s">
        <v>31</v>
      </c>
      <c r="AA1162" s="289">
        <v>0.38461499999999998</v>
      </c>
      <c r="AB1162" s="81" t="str">
        <f t="shared" si="208"/>
        <v>Eda-dhap</v>
      </c>
    </row>
    <row r="1163" spans="1:28" x14ac:dyDescent="0.3">
      <c r="A1163" s="15" t="s">
        <v>7</v>
      </c>
      <c r="B1163" s="265" t="s">
        <v>216</v>
      </c>
      <c r="C1163" s="47">
        <v>0.354947436653269</v>
      </c>
      <c r="D1163" s="47">
        <v>0.37784843052717498</v>
      </c>
      <c r="E1163" s="47">
        <v>0.201384565547887</v>
      </c>
      <c r="F1163" s="47">
        <v>0.51041097188959295</v>
      </c>
      <c r="G1163" s="47">
        <v>0.201384565547887</v>
      </c>
      <c r="H1163" s="287">
        <f t="shared" si="198"/>
        <v>0.201384565547887</v>
      </c>
      <c r="I1163" s="4" t="b">
        <f t="shared" si="199"/>
        <v>0</v>
      </c>
      <c r="J1163" s="4" t="b">
        <f t="shared" si="200"/>
        <v>0</v>
      </c>
      <c r="K1163" s="26">
        <f t="shared" si="201"/>
        <v>0</v>
      </c>
      <c r="L1163" s="4">
        <f t="shared" si="202"/>
        <v>0</v>
      </c>
      <c r="M1163" s="26" t="str">
        <f t="shared" si="203"/>
        <v/>
      </c>
      <c r="N1163" s="288">
        <v>0</v>
      </c>
      <c r="O1163" s="4">
        <v>0</v>
      </c>
      <c r="P1163" s="75">
        <f t="shared" si="204"/>
        <v>0</v>
      </c>
      <c r="Q1163" s="75">
        <f t="shared" si="205"/>
        <v>0</v>
      </c>
      <c r="R1163" s="75">
        <f t="shared" si="206"/>
        <v>0</v>
      </c>
      <c r="S1163" s="4">
        <v>0</v>
      </c>
      <c r="T1163" s="4">
        <v>0</v>
      </c>
      <c r="U1163" s="4">
        <f t="shared" si="207"/>
        <v>0</v>
      </c>
      <c r="V1163" s="4">
        <v>0</v>
      </c>
      <c r="W1163" s="49">
        <v>0</v>
      </c>
      <c r="X1163" s="4">
        <v>2</v>
      </c>
      <c r="Y1163" s="118" t="s">
        <v>20</v>
      </c>
      <c r="Z1163" s="118" t="s">
        <v>30</v>
      </c>
      <c r="AA1163" s="289">
        <v>0.78217800000000004</v>
      </c>
      <c r="AB1163" s="81" t="str">
        <f t="shared" si="208"/>
        <v>PykF-camp</v>
      </c>
    </row>
    <row r="1164" spans="1:28" x14ac:dyDescent="0.3">
      <c r="A1164" s="15" t="s">
        <v>15</v>
      </c>
      <c r="B1164" s="265" t="s">
        <v>259</v>
      </c>
      <c r="C1164" s="47">
        <v>0.32899005112141499</v>
      </c>
      <c r="D1164" s="47">
        <v>0.34758972449227499</v>
      </c>
      <c r="E1164" s="47">
        <v>0.20357997000036701</v>
      </c>
      <c r="F1164" s="47">
        <v>0.49149913589098898</v>
      </c>
      <c r="G1164" s="47">
        <v>0.20357997000036701</v>
      </c>
      <c r="H1164" s="287">
        <f t="shared" si="198"/>
        <v>0.20357997000036701</v>
      </c>
      <c r="I1164" s="4" t="b">
        <f t="shared" si="199"/>
        <v>0</v>
      </c>
      <c r="J1164" s="4" t="b">
        <f t="shared" si="200"/>
        <v>0</v>
      </c>
      <c r="K1164" s="26">
        <f t="shared" si="201"/>
        <v>0</v>
      </c>
      <c r="L1164" s="4">
        <f t="shared" si="202"/>
        <v>0</v>
      </c>
      <c r="M1164" s="26" t="str">
        <f t="shared" si="203"/>
        <v/>
      </c>
      <c r="N1164" s="288">
        <v>0</v>
      </c>
      <c r="O1164" s="4">
        <v>0</v>
      </c>
      <c r="P1164" s="75">
        <f t="shared" si="204"/>
        <v>0</v>
      </c>
      <c r="Q1164" s="75">
        <f t="shared" si="205"/>
        <v>0</v>
      </c>
      <c r="R1164" s="75">
        <f t="shared" si="206"/>
        <v>0</v>
      </c>
      <c r="S1164" s="4">
        <v>0</v>
      </c>
      <c r="T1164" s="4">
        <v>0</v>
      </c>
      <c r="U1164" s="4">
        <f t="shared" si="207"/>
        <v>0</v>
      </c>
      <c r="V1164" s="4">
        <v>0</v>
      </c>
      <c r="W1164" s="49">
        <v>0</v>
      </c>
      <c r="X1164" s="4">
        <v>2</v>
      </c>
      <c r="Y1164" s="118" t="s">
        <v>28</v>
      </c>
      <c r="Z1164" s="118" t="s">
        <v>30</v>
      </c>
      <c r="AA1164" s="289">
        <v>0.24223600000000001</v>
      </c>
      <c r="AB1164" s="81" t="str">
        <f t="shared" si="208"/>
        <v>PckA-acon</v>
      </c>
    </row>
    <row r="1165" spans="1:28" x14ac:dyDescent="0.3">
      <c r="A1165" s="15" t="s">
        <v>8</v>
      </c>
      <c r="B1165" s="265" t="s">
        <v>100</v>
      </c>
      <c r="C1165" s="47">
        <v>0.34038717582467298</v>
      </c>
      <c r="D1165" s="47">
        <v>0.36029454128453298</v>
      </c>
      <c r="E1165" s="47">
        <v>0.20554498308740701</v>
      </c>
      <c r="F1165" s="47">
        <v>0.46705338291926202</v>
      </c>
      <c r="G1165" s="47">
        <v>0.20554498308740701</v>
      </c>
      <c r="H1165" s="287">
        <f t="shared" si="198"/>
        <v>0.20554498308740701</v>
      </c>
      <c r="I1165" s="4" t="b">
        <f t="shared" si="199"/>
        <v>0</v>
      </c>
      <c r="J1165" s="4" t="b">
        <f t="shared" si="200"/>
        <v>0</v>
      </c>
      <c r="K1165" s="26">
        <f t="shared" si="201"/>
        <v>0</v>
      </c>
      <c r="L1165" s="4">
        <f t="shared" si="202"/>
        <v>0</v>
      </c>
      <c r="M1165" s="26" t="str">
        <f t="shared" si="203"/>
        <v/>
      </c>
      <c r="N1165" s="288">
        <v>0</v>
      </c>
      <c r="O1165" s="4">
        <v>0</v>
      </c>
      <c r="P1165" s="75">
        <f t="shared" si="204"/>
        <v>0</v>
      </c>
      <c r="Q1165" s="75">
        <f t="shared" si="205"/>
        <v>0</v>
      </c>
      <c r="R1165" s="75">
        <f t="shared" si="206"/>
        <v>0</v>
      </c>
      <c r="S1165" s="4">
        <v>0</v>
      </c>
      <c r="T1165" s="4">
        <v>0</v>
      </c>
      <c r="U1165" s="4">
        <f t="shared" si="207"/>
        <v>0</v>
      </c>
      <c r="V1165" s="4">
        <v>0</v>
      </c>
      <c r="W1165" s="49">
        <v>0</v>
      </c>
      <c r="X1165" s="4">
        <v>2</v>
      </c>
      <c r="Y1165" s="118" t="s">
        <v>24</v>
      </c>
      <c r="Z1165" s="118" t="s">
        <v>31</v>
      </c>
      <c r="AA1165" s="289">
        <v>0.12570400000000001</v>
      </c>
      <c r="AB1165" s="81" t="str">
        <f t="shared" si="208"/>
        <v>Eno-coa</v>
      </c>
    </row>
    <row r="1166" spans="1:28" x14ac:dyDescent="0.3">
      <c r="A1166" s="15" t="s">
        <v>16</v>
      </c>
      <c r="B1166" s="265" t="s">
        <v>237</v>
      </c>
      <c r="C1166" s="47">
        <v>0.22796778205077201</v>
      </c>
      <c r="D1166" s="47">
        <v>0.22962502861540901</v>
      </c>
      <c r="E1166" s="47">
        <v>0.20777018809348999</v>
      </c>
      <c r="F1166" s="47">
        <v>0.24932082995632901</v>
      </c>
      <c r="G1166" s="47">
        <v>0.20777018809348999</v>
      </c>
      <c r="H1166" s="287">
        <f t="shared" si="198"/>
        <v>0.20777018809348999</v>
      </c>
      <c r="I1166" s="4" t="b">
        <f t="shared" si="199"/>
        <v>0</v>
      </c>
      <c r="J1166" s="4" t="b">
        <f t="shared" si="200"/>
        <v>0</v>
      </c>
      <c r="K1166" s="26">
        <f t="shared" si="201"/>
        <v>0</v>
      </c>
      <c r="L1166" s="4">
        <f t="shared" si="202"/>
        <v>0</v>
      </c>
      <c r="M1166" s="26" t="str">
        <f t="shared" si="203"/>
        <v/>
      </c>
      <c r="N1166" s="288">
        <v>0</v>
      </c>
      <c r="O1166" s="4">
        <v>0</v>
      </c>
      <c r="P1166" s="75">
        <f t="shared" si="204"/>
        <v>0</v>
      </c>
      <c r="Q1166" s="75">
        <f t="shared" si="205"/>
        <v>0</v>
      </c>
      <c r="R1166" s="75">
        <f t="shared" si="206"/>
        <v>0</v>
      </c>
      <c r="S1166" s="4">
        <v>0</v>
      </c>
      <c r="T1166" s="4">
        <v>0</v>
      </c>
      <c r="U1166" s="4">
        <f t="shared" si="207"/>
        <v>0</v>
      </c>
      <c r="V1166" s="4">
        <v>0</v>
      </c>
      <c r="W1166" s="49">
        <v>0</v>
      </c>
      <c r="X1166" s="4">
        <v>1</v>
      </c>
      <c r="Y1166" s="118" t="s">
        <v>21</v>
      </c>
      <c r="Z1166" s="118" t="s">
        <v>31</v>
      </c>
      <c r="AA1166" s="289">
        <v>0</v>
      </c>
      <c r="AB1166" s="81" t="str">
        <f t="shared" si="208"/>
        <v>Fbp-met</v>
      </c>
    </row>
    <row r="1167" spans="1:28" x14ac:dyDescent="0.3">
      <c r="A1167" s="15" t="s">
        <v>13</v>
      </c>
      <c r="B1167" s="265" t="s">
        <v>100</v>
      </c>
      <c r="C1167" s="47">
        <v>0.335190422273202</v>
      </c>
      <c r="D1167" s="47">
        <v>0.27750535517021702</v>
      </c>
      <c r="E1167" s="47">
        <v>0.21291867205732401</v>
      </c>
      <c r="F1167" s="47">
        <v>0.45237369233956798</v>
      </c>
      <c r="G1167" s="47">
        <v>0.21291867205732401</v>
      </c>
      <c r="H1167" s="287">
        <f t="shared" si="198"/>
        <v>0.21291867205732401</v>
      </c>
      <c r="I1167" s="4" t="b">
        <f t="shared" si="199"/>
        <v>0</v>
      </c>
      <c r="J1167" s="4" t="b">
        <f t="shared" si="200"/>
        <v>0</v>
      </c>
      <c r="K1167" s="26">
        <f t="shared" si="201"/>
        <v>0</v>
      </c>
      <c r="L1167" s="4">
        <f t="shared" si="202"/>
        <v>0</v>
      </c>
      <c r="M1167" s="26" t="str">
        <f t="shared" si="203"/>
        <v/>
      </c>
      <c r="N1167" s="288">
        <v>0</v>
      </c>
      <c r="O1167" s="4">
        <v>0</v>
      </c>
      <c r="P1167" s="75">
        <f t="shared" si="204"/>
        <v>0</v>
      </c>
      <c r="Q1167" s="75">
        <f t="shared" si="205"/>
        <v>0</v>
      </c>
      <c r="R1167" s="75">
        <f t="shared" si="206"/>
        <v>0</v>
      </c>
      <c r="S1167" s="4">
        <v>0</v>
      </c>
      <c r="T1167" s="4">
        <v>0</v>
      </c>
      <c r="U1167" s="4">
        <f t="shared" si="207"/>
        <v>0</v>
      </c>
      <c r="V1167" s="4">
        <v>0</v>
      </c>
      <c r="W1167" s="49">
        <v>0</v>
      </c>
      <c r="X1167" s="4">
        <v>2</v>
      </c>
      <c r="Y1167" s="118" t="s">
        <v>26</v>
      </c>
      <c r="Z1167" s="118" t="s">
        <v>31</v>
      </c>
      <c r="AA1167" s="289">
        <v>4.7296999999999999E-2</v>
      </c>
      <c r="AB1167" s="81" t="str">
        <f t="shared" si="208"/>
        <v>AceA-coa</v>
      </c>
    </row>
    <row r="1168" spans="1:28" x14ac:dyDescent="0.3">
      <c r="A1168" s="15" t="s">
        <v>10</v>
      </c>
      <c r="B1168" s="265" t="s">
        <v>187</v>
      </c>
      <c r="C1168" s="47">
        <v>0.21923165046116599</v>
      </c>
      <c r="D1168" s="47">
        <v>0.23500210279577799</v>
      </c>
      <c r="E1168" s="47">
        <v>0.21825870412909601</v>
      </c>
      <c r="F1168" s="47">
        <v>0.23869658635352001</v>
      </c>
      <c r="G1168" s="47">
        <v>0.21825870412909601</v>
      </c>
      <c r="H1168" s="287">
        <f t="shared" si="198"/>
        <v>0.21825870412909601</v>
      </c>
      <c r="I1168" s="4" t="b">
        <f t="shared" si="199"/>
        <v>0</v>
      </c>
      <c r="J1168" s="4" t="b">
        <f t="shared" si="200"/>
        <v>0</v>
      </c>
      <c r="K1168" s="26">
        <f t="shared" si="201"/>
        <v>0</v>
      </c>
      <c r="L1168" s="4">
        <f t="shared" si="202"/>
        <v>0</v>
      </c>
      <c r="M1168" s="26" t="str">
        <f t="shared" si="203"/>
        <v/>
      </c>
      <c r="N1168" s="288">
        <v>0</v>
      </c>
      <c r="O1168" s="4">
        <v>0</v>
      </c>
      <c r="P1168" s="75">
        <f t="shared" si="204"/>
        <v>0</v>
      </c>
      <c r="Q1168" s="75">
        <f t="shared" si="205"/>
        <v>0</v>
      </c>
      <c r="R1168" s="75">
        <f t="shared" si="206"/>
        <v>0</v>
      </c>
      <c r="S1168" s="4">
        <v>0</v>
      </c>
      <c r="T1168" s="4">
        <v>0</v>
      </c>
      <c r="U1168" s="4">
        <f t="shared" si="207"/>
        <v>0</v>
      </c>
      <c r="V1168" s="4">
        <v>0</v>
      </c>
      <c r="W1168" s="49">
        <v>0</v>
      </c>
      <c r="X1168" s="4">
        <v>1</v>
      </c>
      <c r="Y1168" s="118" t="s">
        <v>22</v>
      </c>
      <c r="Z1168" s="118" t="s">
        <v>31</v>
      </c>
      <c r="AA1168" s="289">
        <v>0.2</v>
      </c>
      <c r="AB1168" s="81" t="str">
        <f t="shared" si="208"/>
        <v>Eda-fum</v>
      </c>
    </row>
    <row r="1169" spans="1:28" x14ac:dyDescent="0.3">
      <c r="A1169" s="15" t="s">
        <v>2</v>
      </c>
      <c r="B1169" s="265" t="s">
        <v>237</v>
      </c>
      <c r="C1169" s="47">
        <v>0.23374638085604901</v>
      </c>
      <c r="D1169" s="47">
        <v>0.230753343250865</v>
      </c>
      <c r="E1169" s="47">
        <v>0.22136229273795799</v>
      </c>
      <c r="F1169" s="47">
        <v>0.26271839855513901</v>
      </c>
      <c r="G1169" s="47">
        <v>0.22136229273795799</v>
      </c>
      <c r="H1169" s="287">
        <f t="shared" si="198"/>
        <v>0.22136229273795799</v>
      </c>
      <c r="I1169" s="4" t="b">
        <f t="shared" si="199"/>
        <v>0</v>
      </c>
      <c r="J1169" s="4" t="b">
        <f t="shared" si="200"/>
        <v>0</v>
      </c>
      <c r="K1169" s="26">
        <f t="shared" si="201"/>
        <v>0</v>
      </c>
      <c r="L1169" s="4">
        <f t="shared" si="202"/>
        <v>0</v>
      </c>
      <c r="M1169" s="26" t="str">
        <f t="shared" si="203"/>
        <v/>
      </c>
      <c r="N1169" s="288">
        <v>0</v>
      </c>
      <c r="O1169" s="4">
        <v>0</v>
      </c>
      <c r="P1169" s="75">
        <f t="shared" si="204"/>
        <v>0</v>
      </c>
      <c r="Q1169" s="75">
        <f t="shared" si="205"/>
        <v>0</v>
      </c>
      <c r="R1169" s="75">
        <f t="shared" si="206"/>
        <v>0</v>
      </c>
      <c r="S1169" s="4">
        <v>0</v>
      </c>
      <c r="T1169" s="4">
        <v>0</v>
      </c>
      <c r="U1169" s="4">
        <f t="shared" si="207"/>
        <v>0</v>
      </c>
      <c r="V1169" s="4">
        <v>0</v>
      </c>
      <c r="W1169" s="49">
        <v>0</v>
      </c>
      <c r="X1169" s="4">
        <v>2</v>
      </c>
      <c r="Y1169" s="118" t="s">
        <v>20</v>
      </c>
      <c r="Z1169" s="118" t="s">
        <v>30</v>
      </c>
      <c r="AA1169" s="289">
        <v>0.18181800000000001</v>
      </c>
      <c r="AB1169" s="81" t="str">
        <f t="shared" si="208"/>
        <v>PykA-met</v>
      </c>
    </row>
    <row r="1170" spans="1:28" x14ac:dyDescent="0.3">
      <c r="A1170" s="15" t="s">
        <v>15</v>
      </c>
      <c r="B1170" s="265" t="s">
        <v>195</v>
      </c>
      <c r="C1170" s="47">
        <v>0.38646214522579803</v>
      </c>
      <c r="D1170" s="47">
        <v>0.35126627337528099</v>
      </c>
      <c r="E1170" s="47">
        <v>0.223068009404986</v>
      </c>
      <c r="F1170" s="47">
        <v>0.46561824033017102</v>
      </c>
      <c r="G1170" s="47">
        <v>0.223068009404986</v>
      </c>
      <c r="H1170" s="287">
        <f t="shared" si="198"/>
        <v>0.223068009404986</v>
      </c>
      <c r="I1170" s="4" t="b">
        <f t="shared" si="199"/>
        <v>0</v>
      </c>
      <c r="J1170" s="4" t="b">
        <f t="shared" si="200"/>
        <v>0</v>
      </c>
      <c r="K1170" s="26">
        <f t="shared" si="201"/>
        <v>0</v>
      </c>
      <c r="L1170" s="4">
        <f t="shared" si="202"/>
        <v>0</v>
      </c>
      <c r="M1170" s="26" t="str">
        <f t="shared" si="203"/>
        <v/>
      </c>
      <c r="N1170" s="288">
        <v>0</v>
      </c>
      <c r="O1170" s="4">
        <v>0</v>
      </c>
      <c r="P1170" s="75">
        <f t="shared" si="204"/>
        <v>0</v>
      </c>
      <c r="Q1170" s="75">
        <f t="shared" si="205"/>
        <v>0</v>
      </c>
      <c r="R1170" s="75">
        <f t="shared" si="206"/>
        <v>0</v>
      </c>
      <c r="S1170" s="4">
        <v>0</v>
      </c>
      <c r="T1170" s="4">
        <v>0</v>
      </c>
      <c r="U1170" s="4">
        <f t="shared" si="207"/>
        <v>0</v>
      </c>
      <c r="V1170" s="4">
        <v>0</v>
      </c>
      <c r="W1170" s="49">
        <v>0</v>
      </c>
      <c r="X1170" s="4">
        <v>2</v>
      </c>
      <c r="Y1170" s="118" t="s">
        <v>28</v>
      </c>
      <c r="Z1170" s="118" t="s">
        <v>30</v>
      </c>
      <c r="AA1170" s="289">
        <v>0.75718799999999997</v>
      </c>
      <c r="AB1170" s="81" t="str">
        <f t="shared" si="208"/>
        <v>PckA-gmp</v>
      </c>
    </row>
    <row r="1171" spans="1:28" x14ac:dyDescent="0.3">
      <c r="A1171" s="15" t="s">
        <v>14</v>
      </c>
      <c r="B1171" s="265" t="s">
        <v>163</v>
      </c>
      <c r="C1171" s="47">
        <v>0.17186725161359001</v>
      </c>
      <c r="D1171" s="47">
        <v>0.25562251099272298</v>
      </c>
      <c r="E1171" s="47">
        <v>0.22358868335300999</v>
      </c>
      <c r="F1171" s="47">
        <v>0.42062467861476199</v>
      </c>
      <c r="G1171" s="47">
        <v>0.22358868335300999</v>
      </c>
      <c r="H1171" s="287">
        <f t="shared" si="198"/>
        <v>0.22358868335300999</v>
      </c>
      <c r="I1171" s="4" t="b">
        <f t="shared" si="199"/>
        <v>0</v>
      </c>
      <c r="J1171" s="4" t="b">
        <f t="shared" si="200"/>
        <v>0</v>
      </c>
      <c r="K1171" s="26">
        <f t="shared" si="201"/>
        <v>0</v>
      </c>
      <c r="L1171" s="4">
        <f t="shared" si="202"/>
        <v>0</v>
      </c>
      <c r="M1171" s="26" t="str">
        <f t="shared" si="203"/>
        <v/>
      </c>
      <c r="N1171" s="288">
        <v>0</v>
      </c>
      <c r="O1171" s="4">
        <v>0</v>
      </c>
      <c r="P1171" s="75">
        <f t="shared" si="204"/>
        <v>0</v>
      </c>
      <c r="Q1171" s="75">
        <f t="shared" si="205"/>
        <v>0</v>
      </c>
      <c r="R1171" s="75">
        <f t="shared" si="206"/>
        <v>0</v>
      </c>
      <c r="S1171" s="4">
        <v>0</v>
      </c>
      <c r="T1171" s="4">
        <v>0</v>
      </c>
      <c r="U1171" s="4">
        <f t="shared" si="207"/>
        <v>0</v>
      </c>
      <c r="V1171" s="4">
        <v>0</v>
      </c>
      <c r="W1171" s="49">
        <v>0</v>
      </c>
      <c r="X1171" s="4">
        <v>3</v>
      </c>
      <c r="Y1171" s="118" t="s">
        <v>27</v>
      </c>
      <c r="Z1171" s="118" t="s">
        <v>30</v>
      </c>
      <c r="AA1171" s="289">
        <v>0.47902899999999998</v>
      </c>
      <c r="AB1171" s="81" t="str">
        <f t="shared" si="208"/>
        <v>PfkA-udpg</v>
      </c>
    </row>
    <row r="1172" spans="1:28" x14ac:dyDescent="0.3">
      <c r="A1172" s="15" t="s">
        <v>7</v>
      </c>
      <c r="B1172" s="265" t="s">
        <v>110</v>
      </c>
      <c r="C1172" s="47">
        <v>0.31678855814242002</v>
      </c>
      <c r="D1172" s="47">
        <v>0.315676112113431</v>
      </c>
      <c r="E1172" s="47">
        <v>0.22375296152990001</v>
      </c>
      <c r="F1172" s="47">
        <v>0.40387742944663002</v>
      </c>
      <c r="G1172" s="47">
        <v>0.22375296152990001</v>
      </c>
      <c r="H1172" s="287">
        <f t="shared" si="198"/>
        <v>0.22375296152990001</v>
      </c>
      <c r="I1172" s="4" t="b">
        <f t="shared" si="199"/>
        <v>0</v>
      </c>
      <c r="J1172" s="4" t="b">
        <f t="shared" si="200"/>
        <v>0</v>
      </c>
      <c r="K1172" s="26">
        <f t="shared" si="201"/>
        <v>0</v>
      </c>
      <c r="L1172" s="4">
        <f t="shared" si="202"/>
        <v>0</v>
      </c>
      <c r="M1172" s="26" t="str">
        <f t="shared" si="203"/>
        <v/>
      </c>
      <c r="N1172" s="288">
        <v>0</v>
      </c>
      <c r="O1172" s="4">
        <v>0</v>
      </c>
      <c r="P1172" s="75">
        <f t="shared" si="204"/>
        <v>0</v>
      </c>
      <c r="Q1172" s="75">
        <f t="shared" si="205"/>
        <v>0</v>
      </c>
      <c r="R1172" s="75">
        <f t="shared" si="206"/>
        <v>0</v>
      </c>
      <c r="S1172" s="4">
        <v>0</v>
      </c>
      <c r="T1172" s="4">
        <v>0</v>
      </c>
      <c r="U1172" s="4">
        <f t="shared" si="207"/>
        <v>0</v>
      </c>
      <c r="V1172" s="4">
        <v>0</v>
      </c>
      <c r="W1172" s="49">
        <v>0</v>
      </c>
      <c r="X1172" s="4">
        <v>2</v>
      </c>
      <c r="Y1172" s="118" t="s">
        <v>20</v>
      </c>
      <c r="Z1172" s="118" t="s">
        <v>30</v>
      </c>
      <c r="AA1172" s="289">
        <v>0.85567000000000004</v>
      </c>
      <c r="AB1172" s="81" t="str">
        <f t="shared" si="208"/>
        <v>PykF-amp</v>
      </c>
    </row>
    <row r="1173" spans="1:28" x14ac:dyDescent="0.3">
      <c r="A1173" s="15" t="s">
        <v>134</v>
      </c>
      <c r="B1173" s="265" t="s">
        <v>225</v>
      </c>
      <c r="C1173" s="47">
        <v>0.25795724618305998</v>
      </c>
      <c r="D1173" s="47">
        <v>0.284003470858467</v>
      </c>
      <c r="E1173" s="47">
        <v>0.22794533478553</v>
      </c>
      <c r="F1173" s="47">
        <v>0.33896300531080897</v>
      </c>
      <c r="G1173" s="47">
        <v>0.22794533478553</v>
      </c>
      <c r="H1173" s="287">
        <f t="shared" si="198"/>
        <v>0.22794533478553</v>
      </c>
      <c r="I1173" s="4" t="b">
        <f t="shared" si="199"/>
        <v>0</v>
      </c>
      <c r="J1173" s="4" t="b">
        <f t="shared" si="200"/>
        <v>0</v>
      </c>
      <c r="K1173" s="26">
        <f t="shared" si="201"/>
        <v>0</v>
      </c>
      <c r="L1173" s="4">
        <f t="shared" si="202"/>
        <v>0</v>
      </c>
      <c r="M1173" s="26" t="str">
        <f t="shared" si="203"/>
        <v/>
      </c>
      <c r="N1173" s="288">
        <v>0</v>
      </c>
      <c r="O1173" s="4">
        <v>0</v>
      </c>
      <c r="P1173" s="75">
        <f t="shared" si="204"/>
        <v>0</v>
      </c>
      <c r="Q1173" s="75">
        <f t="shared" si="205"/>
        <v>0</v>
      </c>
      <c r="R1173" s="75">
        <f t="shared" si="206"/>
        <v>0</v>
      </c>
      <c r="S1173" s="4">
        <v>0</v>
      </c>
      <c r="T1173" s="4">
        <v>0</v>
      </c>
      <c r="U1173" s="4">
        <f t="shared" si="207"/>
        <v>0</v>
      </c>
      <c r="V1173" s="4">
        <v>0</v>
      </c>
      <c r="W1173" s="49">
        <v>0</v>
      </c>
      <c r="X1173" s="4">
        <v>1</v>
      </c>
      <c r="Y1173" s="118" t="s">
        <v>29</v>
      </c>
      <c r="Z1173" s="118" t="s">
        <v>30</v>
      </c>
      <c r="AA1173" s="289">
        <v>0.229656</v>
      </c>
      <c r="AB1173" s="81" t="str">
        <f t="shared" si="208"/>
        <v>MaeB-glca-6p</v>
      </c>
    </row>
    <row r="1174" spans="1:28" x14ac:dyDescent="0.3">
      <c r="A1174" s="15" t="s">
        <v>16</v>
      </c>
      <c r="B1174" s="265" t="s">
        <v>84</v>
      </c>
      <c r="C1174" s="47">
        <v>0.24542025402658799</v>
      </c>
      <c r="D1174" s="47">
        <v>0.243959053105615</v>
      </c>
      <c r="E1174" s="47">
        <v>0.22867948912171199</v>
      </c>
      <c r="F1174" s="47">
        <v>0.26208360422006899</v>
      </c>
      <c r="G1174" s="47">
        <v>0.22867948912171199</v>
      </c>
      <c r="H1174" s="287">
        <f t="shared" si="198"/>
        <v>0.22867948912171199</v>
      </c>
      <c r="I1174" s="4" t="b">
        <f t="shared" si="199"/>
        <v>0</v>
      </c>
      <c r="J1174" s="4" t="b">
        <f t="shared" si="200"/>
        <v>0</v>
      </c>
      <c r="K1174" s="26">
        <f t="shared" si="201"/>
        <v>0</v>
      </c>
      <c r="L1174" s="4">
        <f t="shared" si="202"/>
        <v>0</v>
      </c>
      <c r="M1174" s="26" t="str">
        <f t="shared" si="203"/>
        <v/>
      </c>
      <c r="N1174" s="288">
        <v>0</v>
      </c>
      <c r="O1174" s="4">
        <v>0</v>
      </c>
      <c r="P1174" s="75">
        <f t="shared" si="204"/>
        <v>1</v>
      </c>
      <c r="Q1174" s="75">
        <f t="shared" si="205"/>
        <v>0</v>
      </c>
      <c r="R1174" s="75">
        <f t="shared" si="206"/>
        <v>0</v>
      </c>
      <c r="S1174" s="4">
        <v>1</v>
      </c>
      <c r="T1174" s="4">
        <v>1</v>
      </c>
      <c r="U1174" s="4">
        <f t="shared" si="207"/>
        <v>1</v>
      </c>
      <c r="V1174" s="4">
        <v>-1</v>
      </c>
      <c r="W1174" s="49">
        <v>0</v>
      </c>
      <c r="X1174" s="4">
        <v>1</v>
      </c>
      <c r="Y1174" s="118" t="s">
        <v>21</v>
      </c>
      <c r="Z1174" s="118" t="s">
        <v>31</v>
      </c>
      <c r="AA1174" s="289">
        <v>0.19047600000000001</v>
      </c>
      <c r="AB1174" s="81" t="str">
        <f t="shared" si="208"/>
        <v>Fbp-pep</v>
      </c>
    </row>
    <row r="1175" spans="1:28" x14ac:dyDescent="0.3">
      <c r="A1175" s="15" t="s">
        <v>130</v>
      </c>
      <c r="B1175" s="265" t="s">
        <v>396</v>
      </c>
      <c r="C1175" s="47">
        <v>0.23196857665428899</v>
      </c>
      <c r="D1175" s="47">
        <v>0.23171467241757901</v>
      </c>
      <c r="E1175" s="47">
        <v>0.22905287269406499</v>
      </c>
      <c r="F1175" s="47">
        <v>0.23437157011304599</v>
      </c>
      <c r="G1175" s="47">
        <v>0.22905287269406499</v>
      </c>
      <c r="H1175" s="287">
        <f t="shared" si="198"/>
        <v>0.22905287269406499</v>
      </c>
      <c r="I1175" s="4" t="b">
        <f t="shared" si="199"/>
        <v>0</v>
      </c>
      <c r="J1175" s="4" t="b">
        <f t="shared" si="200"/>
        <v>0</v>
      </c>
      <c r="K1175" s="26">
        <f t="shared" si="201"/>
        <v>0</v>
      </c>
      <c r="L1175" s="4">
        <f t="shared" si="202"/>
        <v>0</v>
      </c>
      <c r="M1175" s="26" t="str">
        <f t="shared" si="203"/>
        <v/>
      </c>
      <c r="N1175" s="288">
        <v>0</v>
      </c>
      <c r="O1175" s="4">
        <v>0</v>
      </c>
      <c r="P1175" s="75">
        <f t="shared" si="204"/>
        <v>0</v>
      </c>
      <c r="Q1175" s="75">
        <f t="shared" si="205"/>
        <v>0</v>
      </c>
      <c r="R1175" s="75">
        <f t="shared" si="206"/>
        <v>0</v>
      </c>
      <c r="S1175" s="4">
        <v>0</v>
      </c>
      <c r="T1175" s="4">
        <v>0</v>
      </c>
      <c r="U1175" s="4">
        <f t="shared" si="207"/>
        <v>0</v>
      </c>
      <c r="V1175" s="4">
        <v>0</v>
      </c>
      <c r="W1175" s="49">
        <v>0</v>
      </c>
      <c r="X1175" s="4">
        <v>1</v>
      </c>
      <c r="Y1175" s="118" t="s">
        <v>22</v>
      </c>
      <c r="Z1175" s="118" t="s">
        <v>30</v>
      </c>
      <c r="AA1175" s="289">
        <v>5.8824000000000001E-2</v>
      </c>
      <c r="AB1175" s="81" t="str">
        <f t="shared" si="208"/>
        <v>Icd-spermi</v>
      </c>
    </row>
    <row r="1176" spans="1:28" x14ac:dyDescent="0.3">
      <c r="A1176" s="15" t="s">
        <v>134</v>
      </c>
      <c r="B1176" s="265" t="s">
        <v>84</v>
      </c>
      <c r="C1176" s="47">
        <v>0.28538182127893602</v>
      </c>
      <c r="D1176" s="47">
        <v>0.29169891873547998</v>
      </c>
      <c r="E1176" s="47">
        <v>0.22923950490266101</v>
      </c>
      <c r="F1176" s="47">
        <v>0.338175360711581</v>
      </c>
      <c r="G1176" s="47">
        <v>0.22923950490266101</v>
      </c>
      <c r="H1176" s="287">
        <f t="shared" si="198"/>
        <v>0.22923950490266101</v>
      </c>
      <c r="I1176" s="4" t="b">
        <f t="shared" si="199"/>
        <v>0</v>
      </c>
      <c r="J1176" s="4" t="b">
        <f t="shared" si="200"/>
        <v>0</v>
      </c>
      <c r="K1176" s="26">
        <f t="shared" si="201"/>
        <v>0</v>
      </c>
      <c r="L1176" s="4">
        <f t="shared" si="202"/>
        <v>0</v>
      </c>
      <c r="M1176" s="26" t="str">
        <f t="shared" si="203"/>
        <v/>
      </c>
      <c r="N1176" s="288">
        <v>0</v>
      </c>
      <c r="O1176" s="4">
        <v>0</v>
      </c>
      <c r="P1176" s="75">
        <f t="shared" si="204"/>
        <v>0</v>
      </c>
      <c r="Q1176" s="75">
        <f t="shared" si="205"/>
        <v>0</v>
      </c>
      <c r="R1176" s="75">
        <f t="shared" si="206"/>
        <v>0</v>
      </c>
      <c r="S1176" s="4">
        <v>0</v>
      </c>
      <c r="T1176" s="4">
        <v>0</v>
      </c>
      <c r="U1176" s="4">
        <f t="shared" si="207"/>
        <v>0</v>
      </c>
      <c r="V1176" s="4">
        <v>0</v>
      </c>
      <c r="W1176" s="49">
        <v>0</v>
      </c>
      <c r="X1176" s="4">
        <v>1</v>
      </c>
      <c r="Y1176" s="118" t="s">
        <v>29</v>
      </c>
      <c r="Z1176" s="118" t="s">
        <v>30</v>
      </c>
      <c r="AA1176" s="289">
        <v>0.16666700000000001</v>
      </c>
      <c r="AB1176" s="81" t="str">
        <f t="shared" si="208"/>
        <v>MaeB-pep</v>
      </c>
    </row>
    <row r="1177" spans="1:28" x14ac:dyDescent="0.3">
      <c r="A1177" s="15" t="s">
        <v>2</v>
      </c>
      <c r="B1177" s="265" t="s">
        <v>157</v>
      </c>
      <c r="C1177" s="47">
        <v>0.19053574352798</v>
      </c>
      <c r="D1177" s="47">
        <v>0.27050523578979602</v>
      </c>
      <c r="E1177" s="47">
        <v>0.23490376928751799</v>
      </c>
      <c r="F1177" s="47">
        <v>0.29553403028131903</v>
      </c>
      <c r="G1177" s="47">
        <v>0.23490376928751799</v>
      </c>
      <c r="H1177" s="287">
        <f t="shared" si="198"/>
        <v>0.23490376928751799</v>
      </c>
      <c r="I1177" s="4" t="b">
        <f t="shared" si="199"/>
        <v>0</v>
      </c>
      <c r="J1177" s="4" t="b">
        <f t="shared" si="200"/>
        <v>0</v>
      </c>
      <c r="K1177" s="26">
        <f t="shared" si="201"/>
        <v>0</v>
      </c>
      <c r="L1177" s="4">
        <f t="shared" si="202"/>
        <v>0</v>
      </c>
      <c r="M1177" s="26" t="str">
        <f t="shared" si="203"/>
        <v/>
      </c>
      <c r="N1177" s="288">
        <v>0</v>
      </c>
      <c r="O1177" s="4">
        <v>0</v>
      </c>
      <c r="P1177" s="75">
        <f t="shared" si="204"/>
        <v>1</v>
      </c>
      <c r="Q1177" s="75">
        <f t="shared" si="205"/>
        <v>0</v>
      </c>
      <c r="R1177" s="75">
        <f t="shared" si="206"/>
        <v>0</v>
      </c>
      <c r="S1177" s="4">
        <v>1</v>
      </c>
      <c r="T1177" s="4">
        <v>1</v>
      </c>
      <c r="U1177" s="4">
        <f t="shared" si="207"/>
        <v>1</v>
      </c>
      <c r="V1177" s="4">
        <v>0</v>
      </c>
      <c r="W1177" s="49">
        <v>0</v>
      </c>
      <c r="X1177" s="4">
        <v>2</v>
      </c>
      <c r="Y1177" s="118" t="s">
        <v>20</v>
      </c>
      <c r="Z1177" s="118" t="s">
        <v>30</v>
      </c>
      <c r="AA1177" s="289">
        <v>0.35951699999999998</v>
      </c>
      <c r="AB1177" s="81" t="str">
        <f t="shared" si="208"/>
        <v>PykA-g6p</v>
      </c>
    </row>
    <row r="1178" spans="1:28" x14ac:dyDescent="0.3">
      <c r="A1178" s="15" t="s">
        <v>14</v>
      </c>
      <c r="B1178" s="265" t="s">
        <v>239</v>
      </c>
      <c r="C1178" s="47">
        <v>0.35658313689782001</v>
      </c>
      <c r="D1178" s="47">
        <v>0.43086554874617</v>
      </c>
      <c r="E1178" s="47">
        <v>0.235665150937544</v>
      </c>
      <c r="F1178" s="47">
        <v>0.466152815005698</v>
      </c>
      <c r="G1178" s="47">
        <v>0.235665150937544</v>
      </c>
      <c r="H1178" s="287">
        <f t="shared" si="198"/>
        <v>0.235665150937544</v>
      </c>
      <c r="I1178" s="4" t="b">
        <f t="shared" si="199"/>
        <v>0</v>
      </c>
      <c r="J1178" s="4" t="b">
        <f t="shared" si="200"/>
        <v>0</v>
      </c>
      <c r="K1178" s="26">
        <f t="shared" si="201"/>
        <v>0</v>
      </c>
      <c r="L1178" s="4">
        <f t="shared" si="202"/>
        <v>0</v>
      </c>
      <c r="M1178" s="26" t="str">
        <f t="shared" si="203"/>
        <v/>
      </c>
      <c r="N1178" s="288">
        <v>0</v>
      </c>
      <c r="O1178" s="4">
        <v>0</v>
      </c>
      <c r="P1178" s="75">
        <f t="shared" si="204"/>
        <v>0</v>
      </c>
      <c r="Q1178" s="75">
        <f t="shared" si="205"/>
        <v>0</v>
      </c>
      <c r="R1178" s="75">
        <f t="shared" si="206"/>
        <v>0</v>
      </c>
      <c r="S1178" s="4">
        <v>0</v>
      </c>
      <c r="T1178" s="4">
        <v>0</v>
      </c>
      <c r="U1178" s="4">
        <f t="shared" si="207"/>
        <v>0</v>
      </c>
      <c r="V1178" s="4">
        <v>0</v>
      </c>
      <c r="W1178" s="49">
        <v>0</v>
      </c>
      <c r="X1178" s="4">
        <v>3</v>
      </c>
      <c r="Y1178" s="118" t="s">
        <v>27</v>
      </c>
      <c r="Z1178" s="118" t="s">
        <v>30</v>
      </c>
      <c r="AA1178" s="289">
        <v>0</v>
      </c>
      <c r="AB1178" s="81" t="str">
        <f t="shared" si="208"/>
        <v>PfkA-asp</v>
      </c>
    </row>
    <row r="1179" spans="1:28" x14ac:dyDescent="0.3">
      <c r="A1179" s="15" t="s">
        <v>3</v>
      </c>
      <c r="B1179" s="265" t="s">
        <v>396</v>
      </c>
      <c r="C1179" s="47">
        <v>0.25216438675425401</v>
      </c>
      <c r="D1179" s="47">
        <v>0.24606050867993501</v>
      </c>
      <c r="E1179" s="47">
        <v>0.23744002610758999</v>
      </c>
      <c r="F1179" s="47">
        <v>0.26557316509168699</v>
      </c>
      <c r="G1179" s="47">
        <v>0.23744002610758999</v>
      </c>
      <c r="H1179" s="287">
        <f t="shared" si="198"/>
        <v>0.23744002610758999</v>
      </c>
      <c r="I1179" s="4" t="b">
        <f t="shared" si="199"/>
        <v>0</v>
      </c>
      <c r="J1179" s="4" t="b">
        <f t="shared" si="200"/>
        <v>0</v>
      </c>
      <c r="K1179" s="26">
        <f t="shared" si="201"/>
        <v>0</v>
      </c>
      <c r="L1179" s="4">
        <f t="shared" si="202"/>
        <v>0</v>
      </c>
      <c r="M1179" s="26" t="str">
        <f t="shared" si="203"/>
        <v/>
      </c>
      <c r="N1179" s="288">
        <v>0</v>
      </c>
      <c r="O1179" s="4">
        <v>0</v>
      </c>
      <c r="P1179" s="75">
        <f t="shared" si="204"/>
        <v>0</v>
      </c>
      <c r="Q1179" s="75">
        <f t="shared" si="205"/>
        <v>0</v>
      </c>
      <c r="R1179" s="75">
        <f t="shared" si="206"/>
        <v>0</v>
      </c>
      <c r="S1179" s="4">
        <v>0</v>
      </c>
      <c r="T1179" s="4">
        <v>0</v>
      </c>
      <c r="U1179" s="4">
        <f t="shared" si="207"/>
        <v>0</v>
      </c>
      <c r="V1179" s="4">
        <v>0</v>
      </c>
      <c r="W1179" s="49">
        <v>0</v>
      </c>
      <c r="X1179" s="4">
        <v>1</v>
      </c>
      <c r="Y1179" s="118" t="s">
        <v>21</v>
      </c>
      <c r="Z1179" s="118" t="s">
        <v>31</v>
      </c>
      <c r="AA1179" s="289">
        <v>0</v>
      </c>
      <c r="AB1179" s="81" t="str">
        <f t="shared" si="208"/>
        <v>Edd-spermi</v>
      </c>
    </row>
    <row r="1180" spans="1:28" x14ac:dyDescent="0.3">
      <c r="A1180" s="15" t="s">
        <v>15</v>
      </c>
      <c r="B1180" s="265" t="s">
        <v>231</v>
      </c>
      <c r="C1180" s="47">
        <v>0.30918926914735301</v>
      </c>
      <c r="D1180" s="47">
        <v>0.33032868849186803</v>
      </c>
      <c r="E1180" s="47">
        <v>0.239297832284699</v>
      </c>
      <c r="F1180" s="47">
        <v>0.37259373062216899</v>
      </c>
      <c r="G1180" s="47">
        <v>0.239297832284699</v>
      </c>
      <c r="H1180" s="287">
        <f t="shared" si="198"/>
        <v>0.239297832284699</v>
      </c>
      <c r="I1180" s="4" t="b">
        <f t="shared" si="199"/>
        <v>0</v>
      </c>
      <c r="J1180" s="4" t="b">
        <f t="shared" si="200"/>
        <v>0</v>
      </c>
      <c r="K1180" s="26">
        <f t="shared" si="201"/>
        <v>0</v>
      </c>
      <c r="L1180" s="4">
        <f t="shared" si="202"/>
        <v>0</v>
      </c>
      <c r="M1180" s="26" t="str">
        <f t="shared" si="203"/>
        <v/>
      </c>
      <c r="N1180" s="288">
        <v>0</v>
      </c>
      <c r="O1180" s="4">
        <v>0</v>
      </c>
      <c r="P1180" s="75">
        <f t="shared" si="204"/>
        <v>0</v>
      </c>
      <c r="Q1180" s="75">
        <f t="shared" si="205"/>
        <v>0</v>
      </c>
      <c r="R1180" s="75">
        <f t="shared" si="206"/>
        <v>0</v>
      </c>
      <c r="S1180" s="4">
        <v>0</v>
      </c>
      <c r="T1180" s="4">
        <v>0</v>
      </c>
      <c r="U1180" s="4">
        <f t="shared" si="207"/>
        <v>0</v>
      </c>
      <c r="V1180" s="4">
        <v>0</v>
      </c>
      <c r="W1180" s="49">
        <v>0</v>
      </c>
      <c r="X1180" s="4">
        <v>2</v>
      </c>
      <c r="Y1180" s="118" t="s">
        <v>28</v>
      </c>
      <c r="Z1180" s="118" t="s">
        <v>30</v>
      </c>
      <c r="AA1180" s="289">
        <v>0.222222</v>
      </c>
      <c r="AB1180" s="81" t="str">
        <f t="shared" si="208"/>
        <v>PckA-hcys</v>
      </c>
    </row>
    <row r="1181" spans="1:28" x14ac:dyDescent="0.3">
      <c r="A1181" s="15" t="s">
        <v>8</v>
      </c>
      <c r="B1181" s="265" t="s">
        <v>182</v>
      </c>
      <c r="C1181" s="47">
        <v>0.284113889473466</v>
      </c>
      <c r="D1181" s="47">
        <v>0.25156118702038399</v>
      </c>
      <c r="E1181" s="47">
        <v>0.24172340822577901</v>
      </c>
      <c r="F1181" s="47">
        <v>0.327416713521478</v>
      </c>
      <c r="G1181" s="47">
        <v>0.24172340822577901</v>
      </c>
      <c r="H1181" s="287">
        <f t="shared" si="198"/>
        <v>0.24172340822577901</v>
      </c>
      <c r="I1181" s="4" t="b">
        <f t="shared" si="199"/>
        <v>0</v>
      </c>
      <c r="J1181" s="4" t="b">
        <f t="shared" si="200"/>
        <v>0</v>
      </c>
      <c r="K1181" s="26">
        <f t="shared" si="201"/>
        <v>0</v>
      </c>
      <c r="L1181" s="4">
        <f t="shared" si="202"/>
        <v>0</v>
      </c>
      <c r="M1181" s="26" t="str">
        <f t="shared" si="203"/>
        <v/>
      </c>
      <c r="N1181" s="288">
        <v>0</v>
      </c>
      <c r="O1181" s="4">
        <v>0</v>
      </c>
      <c r="P1181" s="75">
        <f t="shared" si="204"/>
        <v>0</v>
      </c>
      <c r="Q1181" s="75">
        <f t="shared" si="205"/>
        <v>0</v>
      </c>
      <c r="R1181" s="75">
        <f t="shared" si="206"/>
        <v>0</v>
      </c>
      <c r="S1181" s="4">
        <v>0</v>
      </c>
      <c r="T1181" s="4">
        <v>0</v>
      </c>
      <c r="U1181" s="4">
        <f t="shared" si="207"/>
        <v>0</v>
      </c>
      <c r="V1181" s="4">
        <v>0</v>
      </c>
      <c r="W1181" s="49">
        <v>0</v>
      </c>
      <c r="X1181" s="4">
        <v>2</v>
      </c>
      <c r="Y1181" s="118" t="s">
        <v>24</v>
      </c>
      <c r="Z1181" s="118" t="s">
        <v>31</v>
      </c>
      <c r="AA1181" s="289">
        <v>0.27906999999999998</v>
      </c>
      <c r="AB1181" s="81" t="str">
        <f t="shared" si="208"/>
        <v>Eno-cit</v>
      </c>
    </row>
    <row r="1182" spans="1:28" x14ac:dyDescent="0.3">
      <c r="A1182" s="15" t="s">
        <v>130</v>
      </c>
      <c r="B1182" s="265" t="s">
        <v>195</v>
      </c>
      <c r="C1182" s="47">
        <v>0.27445923949492801</v>
      </c>
      <c r="D1182" s="47">
        <v>0.273801496581427</v>
      </c>
      <c r="E1182" s="47">
        <v>0.242830109513584</v>
      </c>
      <c r="F1182" s="47">
        <v>0.30911397726811302</v>
      </c>
      <c r="G1182" s="47">
        <v>0.242830109513584</v>
      </c>
      <c r="H1182" s="287">
        <f t="shared" si="198"/>
        <v>0.242830109513584</v>
      </c>
      <c r="I1182" s="4" t="b">
        <f t="shared" si="199"/>
        <v>0</v>
      </c>
      <c r="J1182" s="4" t="b">
        <f t="shared" si="200"/>
        <v>0</v>
      </c>
      <c r="K1182" s="26">
        <f t="shared" si="201"/>
        <v>0</v>
      </c>
      <c r="L1182" s="4">
        <f t="shared" si="202"/>
        <v>0</v>
      </c>
      <c r="M1182" s="26" t="str">
        <f t="shared" si="203"/>
        <v/>
      </c>
      <c r="N1182" s="288">
        <v>0</v>
      </c>
      <c r="O1182" s="4">
        <v>0</v>
      </c>
      <c r="P1182" s="75">
        <f t="shared" si="204"/>
        <v>0</v>
      </c>
      <c r="Q1182" s="75">
        <f t="shared" si="205"/>
        <v>0</v>
      </c>
      <c r="R1182" s="75">
        <f t="shared" si="206"/>
        <v>0</v>
      </c>
      <c r="S1182" s="4">
        <v>0</v>
      </c>
      <c r="T1182" s="4">
        <v>0</v>
      </c>
      <c r="U1182" s="4">
        <f t="shared" si="207"/>
        <v>0</v>
      </c>
      <c r="V1182" s="4">
        <v>0</v>
      </c>
      <c r="W1182" s="49">
        <v>0</v>
      </c>
      <c r="X1182" s="4">
        <v>1</v>
      </c>
      <c r="Y1182" s="118" t="s">
        <v>22</v>
      </c>
      <c r="Z1182" s="118" t="s">
        <v>30</v>
      </c>
      <c r="AA1182" s="289">
        <v>0.43382399999999999</v>
      </c>
      <c r="AB1182" s="81" t="str">
        <f t="shared" si="208"/>
        <v>Icd-gmp</v>
      </c>
    </row>
    <row r="1183" spans="1:28" x14ac:dyDescent="0.3">
      <c r="A1183" s="15" t="s">
        <v>16</v>
      </c>
      <c r="B1183" s="265" t="s">
        <v>299</v>
      </c>
      <c r="C1183" s="47">
        <v>0.30849289411761599</v>
      </c>
      <c r="D1183" s="47">
        <v>0.30684453107730503</v>
      </c>
      <c r="E1183" s="47">
        <v>0.24503516064452999</v>
      </c>
      <c r="F1183" s="47">
        <v>0.35593023403936902</v>
      </c>
      <c r="G1183" s="47">
        <v>0.24503516064452999</v>
      </c>
      <c r="H1183" s="287">
        <f t="shared" si="198"/>
        <v>0.24503516064452999</v>
      </c>
      <c r="I1183" s="4" t="b">
        <f t="shared" si="199"/>
        <v>0</v>
      </c>
      <c r="J1183" s="4" t="b">
        <f t="shared" si="200"/>
        <v>0</v>
      </c>
      <c r="K1183" s="26">
        <f t="shared" si="201"/>
        <v>0</v>
      </c>
      <c r="L1183" s="4">
        <f t="shared" si="202"/>
        <v>0</v>
      </c>
      <c r="M1183" s="26" t="str">
        <f t="shared" si="203"/>
        <v/>
      </c>
      <c r="N1183" s="288">
        <v>0</v>
      </c>
      <c r="O1183" s="4">
        <v>0</v>
      </c>
      <c r="P1183" s="75">
        <f t="shared" si="204"/>
        <v>0</v>
      </c>
      <c r="Q1183" s="75">
        <f t="shared" si="205"/>
        <v>0</v>
      </c>
      <c r="R1183" s="75">
        <f t="shared" si="206"/>
        <v>0</v>
      </c>
      <c r="S1183" s="4">
        <v>0</v>
      </c>
      <c r="T1183" s="4">
        <v>0</v>
      </c>
      <c r="U1183" s="4">
        <f t="shared" si="207"/>
        <v>0</v>
      </c>
      <c r="V1183" s="4">
        <v>0</v>
      </c>
      <c r="W1183" s="49">
        <v>0</v>
      </c>
      <c r="X1183" s="4">
        <v>1</v>
      </c>
      <c r="Y1183" s="118" t="s">
        <v>21</v>
      </c>
      <c r="Z1183" s="118" t="s">
        <v>31</v>
      </c>
      <c r="AA1183" s="289">
        <v>0</v>
      </c>
      <c r="AB1183" s="81" t="str">
        <f t="shared" si="208"/>
        <v>Fbp-orni</v>
      </c>
    </row>
    <row r="1184" spans="1:28" x14ac:dyDescent="0.3">
      <c r="A1184" s="15" t="s">
        <v>16</v>
      </c>
      <c r="B1184" s="265" t="s">
        <v>259</v>
      </c>
      <c r="C1184" s="47">
        <v>0.2711353526436</v>
      </c>
      <c r="D1184" s="47">
        <v>0.267544588575236</v>
      </c>
      <c r="E1184" s="47">
        <v>0.24564829074557001</v>
      </c>
      <c r="F1184" s="47">
        <v>0.29386265138208401</v>
      </c>
      <c r="G1184" s="47">
        <v>0.24564829074557001</v>
      </c>
      <c r="H1184" s="287">
        <f t="shared" si="198"/>
        <v>0.24564829074557001</v>
      </c>
      <c r="I1184" s="4" t="b">
        <f t="shared" si="199"/>
        <v>0</v>
      </c>
      <c r="J1184" s="4" t="b">
        <f t="shared" si="200"/>
        <v>0</v>
      </c>
      <c r="K1184" s="26">
        <f t="shared" si="201"/>
        <v>0</v>
      </c>
      <c r="L1184" s="4">
        <f t="shared" si="202"/>
        <v>0</v>
      </c>
      <c r="M1184" s="26" t="str">
        <f t="shared" si="203"/>
        <v/>
      </c>
      <c r="N1184" s="288">
        <v>0</v>
      </c>
      <c r="O1184" s="4">
        <v>0</v>
      </c>
      <c r="P1184" s="75">
        <f t="shared" si="204"/>
        <v>0</v>
      </c>
      <c r="Q1184" s="75">
        <f t="shared" si="205"/>
        <v>0</v>
      </c>
      <c r="R1184" s="75">
        <f t="shared" si="206"/>
        <v>0</v>
      </c>
      <c r="S1184" s="4">
        <v>0</v>
      </c>
      <c r="T1184" s="4">
        <v>0</v>
      </c>
      <c r="U1184" s="4">
        <f t="shared" si="207"/>
        <v>0</v>
      </c>
      <c r="V1184" s="4">
        <v>0</v>
      </c>
      <c r="W1184" s="49">
        <v>0</v>
      </c>
      <c r="X1184" s="4">
        <v>1</v>
      </c>
      <c r="Y1184" s="118" t="s">
        <v>21</v>
      </c>
      <c r="Z1184" s="118" t="s">
        <v>31</v>
      </c>
      <c r="AA1184" s="289">
        <v>0</v>
      </c>
      <c r="AB1184" s="81" t="str">
        <f t="shared" si="208"/>
        <v>Fbp-acon</v>
      </c>
    </row>
    <row r="1185" spans="1:28" x14ac:dyDescent="0.3">
      <c r="A1185" s="15" t="s">
        <v>2</v>
      </c>
      <c r="B1185" s="265" t="s">
        <v>202</v>
      </c>
      <c r="C1185" s="47">
        <v>0.40152833517047198</v>
      </c>
      <c r="D1185" s="47">
        <v>0.33970226541591703</v>
      </c>
      <c r="E1185" s="47">
        <v>0.246257689543119</v>
      </c>
      <c r="F1185" s="47">
        <v>0.57683566559262101</v>
      </c>
      <c r="G1185" s="47">
        <v>0.246257689543119</v>
      </c>
      <c r="H1185" s="287">
        <f t="shared" si="198"/>
        <v>0.246257689543119</v>
      </c>
      <c r="I1185" s="4" t="b">
        <f t="shared" si="199"/>
        <v>0</v>
      </c>
      <c r="J1185" s="4" t="b">
        <f t="shared" si="200"/>
        <v>0</v>
      </c>
      <c r="K1185" s="26">
        <f t="shared" si="201"/>
        <v>0</v>
      </c>
      <c r="L1185" s="4">
        <f t="shared" si="202"/>
        <v>0</v>
      </c>
      <c r="M1185" s="26" t="str">
        <f t="shared" si="203"/>
        <v/>
      </c>
      <c r="N1185" s="288">
        <v>0</v>
      </c>
      <c r="O1185" s="4">
        <v>0</v>
      </c>
      <c r="P1185" s="75">
        <f t="shared" si="204"/>
        <v>0</v>
      </c>
      <c r="Q1185" s="75">
        <f t="shared" si="205"/>
        <v>0</v>
      </c>
      <c r="R1185" s="75">
        <f t="shared" si="206"/>
        <v>0</v>
      </c>
      <c r="S1185" s="4">
        <v>0</v>
      </c>
      <c r="T1185" s="4">
        <v>0</v>
      </c>
      <c r="U1185" s="4">
        <f t="shared" si="207"/>
        <v>0</v>
      </c>
      <c r="V1185" s="4">
        <v>0</v>
      </c>
      <c r="W1185" s="49">
        <v>0</v>
      </c>
      <c r="X1185" s="4">
        <v>2</v>
      </c>
      <c r="Y1185" s="118" t="s">
        <v>20</v>
      </c>
      <c r="Z1185" s="118" t="s">
        <v>30</v>
      </c>
      <c r="AA1185" s="289">
        <v>0.53614499999999998</v>
      </c>
      <c r="AB1185" s="81" t="str">
        <f t="shared" si="208"/>
        <v>PykA-cmp</v>
      </c>
    </row>
    <row r="1186" spans="1:28" x14ac:dyDescent="0.3">
      <c r="A1186" s="15" t="s">
        <v>92</v>
      </c>
      <c r="B1186" s="265" t="s">
        <v>250</v>
      </c>
      <c r="C1186" s="47">
        <v>0.26217278085433299</v>
      </c>
      <c r="D1186" s="47">
        <v>0.260358510940292</v>
      </c>
      <c r="E1186" s="47">
        <v>0.25009930297271799</v>
      </c>
      <c r="F1186" s="47">
        <v>0.27308077187540297</v>
      </c>
      <c r="G1186" s="47">
        <v>0.25009930297271799</v>
      </c>
      <c r="H1186" s="287">
        <f t="shared" si="198"/>
        <v>0.25009930297271799</v>
      </c>
      <c r="I1186" s="4" t="b">
        <f t="shared" si="199"/>
        <v>0</v>
      </c>
      <c r="J1186" s="4" t="b">
        <f t="shared" si="200"/>
        <v>0</v>
      </c>
      <c r="K1186" s="26">
        <f t="shared" si="201"/>
        <v>0</v>
      </c>
      <c r="L1186" s="4">
        <f t="shared" si="202"/>
        <v>0</v>
      </c>
      <c r="M1186" s="26" t="str">
        <f t="shared" si="203"/>
        <v/>
      </c>
      <c r="N1186" s="288">
        <v>0</v>
      </c>
      <c r="O1186" s="4">
        <v>0</v>
      </c>
      <c r="P1186" s="75">
        <f t="shared" si="204"/>
        <v>0</v>
      </c>
      <c r="Q1186" s="75">
        <f t="shared" si="205"/>
        <v>0</v>
      </c>
      <c r="R1186" s="75">
        <f t="shared" si="206"/>
        <v>0</v>
      </c>
      <c r="S1186" s="4">
        <v>0</v>
      </c>
      <c r="T1186" s="4">
        <v>0</v>
      </c>
      <c r="U1186" s="4">
        <f t="shared" si="207"/>
        <v>0</v>
      </c>
      <c r="V1186" s="4">
        <v>0</v>
      </c>
      <c r="W1186" s="49">
        <v>0</v>
      </c>
      <c r="X1186" s="4">
        <v>1</v>
      </c>
      <c r="Y1186" s="118" t="s">
        <v>22</v>
      </c>
      <c r="Z1186" s="118" t="s">
        <v>30</v>
      </c>
      <c r="AA1186" s="289">
        <v>6.1807000000000001E-2</v>
      </c>
      <c r="AB1186" s="81" t="str">
        <f t="shared" si="208"/>
        <v>Ppc-fad</v>
      </c>
    </row>
    <row r="1187" spans="1:28" x14ac:dyDescent="0.3">
      <c r="A1187" s="15" t="s">
        <v>8</v>
      </c>
      <c r="B1187" s="265" t="s">
        <v>204</v>
      </c>
      <c r="C1187" s="47">
        <v>0.54493598450252001</v>
      </c>
      <c r="D1187" s="47">
        <v>0.52126915707099197</v>
      </c>
      <c r="E1187" s="47">
        <v>0.25093292236838799</v>
      </c>
      <c r="F1187" s="47">
        <v>0.82359053677371197</v>
      </c>
      <c r="G1187" s="47">
        <v>0.25093292236838799</v>
      </c>
      <c r="H1187" s="287">
        <f t="shared" si="198"/>
        <v>0.25093292236838799</v>
      </c>
      <c r="I1187" s="4" t="b">
        <f t="shared" si="199"/>
        <v>0</v>
      </c>
      <c r="J1187" s="4" t="b">
        <f t="shared" si="200"/>
        <v>0</v>
      </c>
      <c r="K1187" s="26">
        <f t="shared" si="201"/>
        <v>0</v>
      </c>
      <c r="L1187" s="4">
        <f t="shared" si="202"/>
        <v>0</v>
      </c>
      <c r="M1187" s="26" t="str">
        <f t="shared" si="203"/>
        <v/>
      </c>
      <c r="N1187" s="288">
        <v>0</v>
      </c>
      <c r="O1187" s="4">
        <v>0</v>
      </c>
      <c r="P1187" s="75">
        <f t="shared" si="204"/>
        <v>0</v>
      </c>
      <c r="Q1187" s="75">
        <f t="shared" si="205"/>
        <v>0</v>
      </c>
      <c r="R1187" s="75">
        <f t="shared" si="206"/>
        <v>0</v>
      </c>
      <c r="S1187" s="4">
        <v>0</v>
      </c>
      <c r="T1187" s="4">
        <v>0</v>
      </c>
      <c r="U1187" s="4">
        <f t="shared" si="207"/>
        <v>0</v>
      </c>
      <c r="V1187" s="4">
        <v>0</v>
      </c>
      <c r="W1187" s="49">
        <v>0</v>
      </c>
      <c r="X1187" s="4">
        <v>2</v>
      </c>
      <c r="Y1187" s="118" t="s">
        <v>24</v>
      </c>
      <c r="Z1187" s="118" t="s">
        <v>31</v>
      </c>
      <c r="AA1187" s="289">
        <v>0.22449</v>
      </c>
      <c r="AB1187" s="81" t="str">
        <f t="shared" si="208"/>
        <v>Eno-cdp</v>
      </c>
    </row>
    <row r="1188" spans="1:28" x14ac:dyDescent="0.3">
      <c r="A1188" s="15" t="s">
        <v>1</v>
      </c>
      <c r="B1188" s="265" t="s">
        <v>182</v>
      </c>
      <c r="C1188" s="47">
        <v>0.30875817409374301</v>
      </c>
      <c r="D1188" s="47">
        <v>0.36466878607057401</v>
      </c>
      <c r="E1188" s="47">
        <v>0.25667160583517701</v>
      </c>
      <c r="F1188" s="47">
        <v>0.387407710365612</v>
      </c>
      <c r="G1188" s="47">
        <v>0.25667160583517701</v>
      </c>
      <c r="H1188" s="287">
        <f t="shared" si="198"/>
        <v>0.25667160583517701</v>
      </c>
      <c r="I1188" s="4" t="b">
        <f t="shared" si="199"/>
        <v>0</v>
      </c>
      <c r="J1188" s="4" t="b">
        <f t="shared" si="200"/>
        <v>0</v>
      </c>
      <c r="K1188" s="26">
        <f t="shared" si="201"/>
        <v>0</v>
      </c>
      <c r="L1188" s="4">
        <f t="shared" si="202"/>
        <v>0</v>
      </c>
      <c r="M1188" s="26" t="str">
        <f t="shared" si="203"/>
        <v/>
      </c>
      <c r="N1188" s="288">
        <v>0</v>
      </c>
      <c r="O1188" s="4">
        <v>0</v>
      </c>
      <c r="P1188" s="75">
        <f t="shared" si="204"/>
        <v>0</v>
      </c>
      <c r="Q1188" s="75">
        <f t="shared" si="205"/>
        <v>0</v>
      </c>
      <c r="R1188" s="75">
        <f t="shared" si="206"/>
        <v>0</v>
      </c>
      <c r="S1188" s="4">
        <v>0</v>
      </c>
      <c r="T1188" s="4">
        <v>0</v>
      </c>
      <c r="U1188" s="4">
        <f t="shared" si="207"/>
        <v>0</v>
      </c>
      <c r="V1188" s="4">
        <v>0</v>
      </c>
      <c r="W1188" s="49">
        <v>0</v>
      </c>
      <c r="X1188" s="4">
        <v>2</v>
      </c>
      <c r="Y1188" s="118" t="s">
        <v>20</v>
      </c>
      <c r="Z1188" s="118" t="s">
        <v>30</v>
      </c>
      <c r="AA1188" s="289">
        <v>0.65289299999999995</v>
      </c>
      <c r="AB1188" s="81" t="str">
        <f t="shared" si="208"/>
        <v>MaeA-cit</v>
      </c>
    </row>
    <row r="1189" spans="1:28" x14ac:dyDescent="0.3">
      <c r="A1189" s="15" t="s">
        <v>130</v>
      </c>
      <c r="B1189" s="265" t="s">
        <v>216</v>
      </c>
      <c r="C1189" s="47">
        <v>0.33992560565850699</v>
      </c>
      <c r="D1189" s="47">
        <v>0.346013048972658</v>
      </c>
      <c r="E1189" s="47">
        <v>0.257107909762191</v>
      </c>
      <c r="F1189" s="47">
        <v>0.43832478913941703</v>
      </c>
      <c r="G1189" s="47">
        <v>0.257107909762191</v>
      </c>
      <c r="H1189" s="287">
        <f t="shared" si="198"/>
        <v>0.257107909762191</v>
      </c>
      <c r="I1189" s="4" t="b">
        <f t="shared" si="199"/>
        <v>0</v>
      </c>
      <c r="J1189" s="4" t="b">
        <f t="shared" si="200"/>
        <v>0</v>
      </c>
      <c r="K1189" s="26">
        <f t="shared" si="201"/>
        <v>0</v>
      </c>
      <c r="L1189" s="4">
        <f t="shared" si="202"/>
        <v>0</v>
      </c>
      <c r="M1189" s="26" t="str">
        <f t="shared" si="203"/>
        <v/>
      </c>
      <c r="N1189" s="288">
        <v>0</v>
      </c>
      <c r="O1189" s="4">
        <v>0</v>
      </c>
      <c r="P1189" s="75">
        <f t="shared" si="204"/>
        <v>0</v>
      </c>
      <c r="Q1189" s="75">
        <f t="shared" si="205"/>
        <v>0</v>
      </c>
      <c r="R1189" s="75">
        <f t="shared" si="206"/>
        <v>0</v>
      </c>
      <c r="S1189" s="4">
        <v>0</v>
      </c>
      <c r="T1189" s="4">
        <v>0</v>
      </c>
      <c r="U1189" s="4">
        <f t="shared" si="207"/>
        <v>0</v>
      </c>
      <c r="V1189" s="4">
        <v>-1</v>
      </c>
      <c r="W1189" s="49">
        <v>0</v>
      </c>
      <c r="X1189" s="4">
        <v>1</v>
      </c>
      <c r="Y1189" s="118" t="s">
        <v>22</v>
      </c>
      <c r="Z1189" s="118" t="s">
        <v>30</v>
      </c>
      <c r="AA1189" s="289">
        <v>0.44194800000000001</v>
      </c>
      <c r="AB1189" s="81" t="str">
        <f t="shared" si="208"/>
        <v>Icd-camp</v>
      </c>
    </row>
    <row r="1190" spans="1:28" x14ac:dyDescent="0.3">
      <c r="A1190" s="15" t="s">
        <v>130</v>
      </c>
      <c r="B1190" s="265" t="s">
        <v>218</v>
      </c>
      <c r="C1190" s="47">
        <v>0.31203365029527103</v>
      </c>
      <c r="D1190" s="47">
        <v>0.30412194792435898</v>
      </c>
      <c r="E1190" s="47">
        <v>0.257753410942129</v>
      </c>
      <c r="F1190" s="47">
        <v>0.36411536645495302</v>
      </c>
      <c r="G1190" s="47">
        <v>0.257753410942129</v>
      </c>
      <c r="H1190" s="287">
        <f t="shared" si="198"/>
        <v>0.257753410942129</v>
      </c>
      <c r="I1190" s="4" t="b">
        <f t="shared" si="199"/>
        <v>0</v>
      </c>
      <c r="J1190" s="4" t="b">
        <f t="shared" si="200"/>
        <v>0</v>
      </c>
      <c r="K1190" s="26">
        <f t="shared" si="201"/>
        <v>0</v>
      </c>
      <c r="L1190" s="4">
        <f t="shared" si="202"/>
        <v>0</v>
      </c>
      <c r="M1190" s="26" t="str">
        <f t="shared" si="203"/>
        <v/>
      </c>
      <c r="N1190" s="288">
        <v>0</v>
      </c>
      <c r="O1190" s="4">
        <v>0</v>
      </c>
      <c r="P1190" s="75">
        <f t="shared" si="204"/>
        <v>0</v>
      </c>
      <c r="Q1190" s="75">
        <f t="shared" si="205"/>
        <v>0</v>
      </c>
      <c r="R1190" s="75">
        <f t="shared" si="206"/>
        <v>0</v>
      </c>
      <c r="S1190" s="4">
        <v>0</v>
      </c>
      <c r="T1190" s="4">
        <v>0</v>
      </c>
      <c r="U1190" s="4">
        <f t="shared" si="207"/>
        <v>0</v>
      </c>
      <c r="V1190" s="4">
        <v>0</v>
      </c>
      <c r="W1190" s="49">
        <v>0</v>
      </c>
      <c r="X1190" s="4">
        <v>1</v>
      </c>
      <c r="Y1190" s="118" t="s">
        <v>22</v>
      </c>
      <c r="Z1190" s="118" t="s">
        <v>30</v>
      </c>
      <c r="AA1190" s="289">
        <v>0.40287800000000001</v>
      </c>
      <c r="AB1190" s="81" t="str">
        <f t="shared" si="208"/>
        <v>Icd-cgmp</v>
      </c>
    </row>
    <row r="1191" spans="1:28" x14ac:dyDescent="0.3">
      <c r="A1191" s="15" t="s">
        <v>14</v>
      </c>
      <c r="B1191" s="265" t="s">
        <v>297</v>
      </c>
      <c r="C1191" s="47">
        <v>0.403681822375276</v>
      </c>
      <c r="D1191" s="47">
        <v>0.32951129628766401</v>
      </c>
      <c r="E1191" s="47">
        <v>0.26131777179048599</v>
      </c>
      <c r="F1191" s="47">
        <v>0.53922047599234302</v>
      </c>
      <c r="G1191" s="47">
        <v>0.26131777179048599</v>
      </c>
      <c r="H1191" s="287">
        <f t="shared" si="198"/>
        <v>0.26131777179048599</v>
      </c>
      <c r="I1191" s="4" t="b">
        <f t="shared" si="199"/>
        <v>0</v>
      </c>
      <c r="J1191" s="4" t="b">
        <f t="shared" si="200"/>
        <v>0</v>
      </c>
      <c r="K1191" s="26">
        <f t="shared" si="201"/>
        <v>0</v>
      </c>
      <c r="L1191" s="4">
        <f t="shared" si="202"/>
        <v>0</v>
      </c>
      <c r="M1191" s="26" t="str">
        <f t="shared" si="203"/>
        <v/>
      </c>
      <c r="N1191" s="288">
        <v>0</v>
      </c>
      <c r="O1191" s="4">
        <v>0</v>
      </c>
      <c r="P1191" s="75">
        <f t="shared" si="204"/>
        <v>0</v>
      </c>
      <c r="Q1191" s="75">
        <f t="shared" si="205"/>
        <v>0</v>
      </c>
      <c r="R1191" s="75">
        <f t="shared" si="206"/>
        <v>0</v>
      </c>
      <c r="S1191" s="4">
        <v>0</v>
      </c>
      <c r="T1191" s="4">
        <v>0</v>
      </c>
      <c r="U1191" s="4">
        <f t="shared" si="207"/>
        <v>0</v>
      </c>
      <c r="V1191" s="4">
        <v>0</v>
      </c>
      <c r="W1191" s="49">
        <v>0</v>
      </c>
      <c r="X1191" s="4">
        <v>3</v>
      </c>
      <c r="Y1191" s="118" t="s">
        <v>27</v>
      </c>
      <c r="Z1191" s="118" t="s">
        <v>30</v>
      </c>
      <c r="AA1191" s="289">
        <v>0.26126100000000002</v>
      </c>
      <c r="AB1191" s="81" t="str">
        <f t="shared" si="208"/>
        <v>PfkA-shik</v>
      </c>
    </row>
    <row r="1192" spans="1:28" x14ac:dyDescent="0.3">
      <c r="A1192" s="15" t="s">
        <v>14</v>
      </c>
      <c r="B1192" s="265" t="s">
        <v>208</v>
      </c>
      <c r="C1192" s="47">
        <v>0.24717223914800801</v>
      </c>
      <c r="D1192" s="47">
        <v>0.30623600182214999</v>
      </c>
      <c r="E1192" s="47">
        <v>0.26157706152089899</v>
      </c>
      <c r="F1192" s="47">
        <v>0.33272690697173002</v>
      </c>
      <c r="G1192" s="47">
        <v>0.26157706152089899</v>
      </c>
      <c r="H1192" s="287">
        <f t="shared" si="198"/>
        <v>0.26157706152089899</v>
      </c>
      <c r="I1192" s="4" t="b">
        <f t="shared" si="199"/>
        <v>0</v>
      </c>
      <c r="J1192" s="4" t="b">
        <f t="shared" si="200"/>
        <v>0</v>
      </c>
      <c r="K1192" s="26">
        <f t="shared" si="201"/>
        <v>0</v>
      </c>
      <c r="L1192" s="4">
        <f t="shared" si="202"/>
        <v>0</v>
      </c>
      <c r="M1192" s="26" t="str">
        <f t="shared" si="203"/>
        <v/>
      </c>
      <c r="N1192" s="288">
        <v>0</v>
      </c>
      <c r="O1192" s="4">
        <v>0</v>
      </c>
      <c r="P1192" s="75">
        <f t="shared" si="204"/>
        <v>0</v>
      </c>
      <c r="Q1192" s="75">
        <f t="shared" si="205"/>
        <v>0</v>
      </c>
      <c r="R1192" s="75">
        <f t="shared" si="206"/>
        <v>0</v>
      </c>
      <c r="S1192" s="4">
        <v>0</v>
      </c>
      <c r="T1192" s="4">
        <v>0</v>
      </c>
      <c r="U1192" s="4">
        <f t="shared" si="207"/>
        <v>0</v>
      </c>
      <c r="V1192" s="4">
        <v>0</v>
      </c>
      <c r="W1192" s="49">
        <v>0</v>
      </c>
      <c r="X1192" s="4">
        <v>3</v>
      </c>
      <c r="Y1192" s="118" t="s">
        <v>27</v>
      </c>
      <c r="Z1192" s="118" t="s">
        <v>30</v>
      </c>
      <c r="AA1192" s="289">
        <v>0.531532</v>
      </c>
      <c r="AB1192" s="81" t="str">
        <f t="shared" si="208"/>
        <v>PfkA-ump</v>
      </c>
    </row>
    <row r="1193" spans="1:28" x14ac:dyDescent="0.3">
      <c r="A1193" s="15" t="s">
        <v>6</v>
      </c>
      <c r="B1193" s="265" t="s">
        <v>117</v>
      </c>
      <c r="C1193" s="47">
        <v>0.41102505221054603</v>
      </c>
      <c r="D1193" s="47">
        <v>0.50904376896958003</v>
      </c>
      <c r="E1193" s="47">
        <v>0.26284310149608298</v>
      </c>
      <c r="F1193" s="47">
        <v>0.56743408017334196</v>
      </c>
      <c r="G1193" s="47">
        <v>0.26284310149608298</v>
      </c>
      <c r="H1193" s="287">
        <f t="shared" si="198"/>
        <v>0.26284310149608298</v>
      </c>
      <c r="I1193" s="4" t="b">
        <f t="shared" si="199"/>
        <v>0</v>
      </c>
      <c r="J1193" s="4" t="b">
        <f t="shared" si="200"/>
        <v>0</v>
      </c>
      <c r="K1193" s="26">
        <f t="shared" si="201"/>
        <v>0</v>
      </c>
      <c r="L1193" s="4">
        <f t="shared" si="202"/>
        <v>0</v>
      </c>
      <c r="M1193" s="26" t="str">
        <f t="shared" si="203"/>
        <v/>
      </c>
      <c r="N1193" s="288">
        <v>0</v>
      </c>
      <c r="O1193" s="4">
        <v>0</v>
      </c>
      <c r="P1193" s="75">
        <f t="shared" si="204"/>
        <v>0</v>
      </c>
      <c r="Q1193" s="75">
        <f t="shared" si="205"/>
        <v>0</v>
      </c>
      <c r="R1193" s="75">
        <f t="shared" si="206"/>
        <v>0</v>
      </c>
      <c r="S1193" s="4">
        <v>0</v>
      </c>
      <c r="T1193" s="4">
        <v>0</v>
      </c>
      <c r="U1193" s="4">
        <f t="shared" si="207"/>
        <v>0</v>
      </c>
      <c r="V1193" s="4">
        <v>0</v>
      </c>
      <c r="W1193" s="49">
        <v>0</v>
      </c>
      <c r="X1193" s="4">
        <v>3</v>
      </c>
      <c r="Y1193" s="118" t="s">
        <v>23</v>
      </c>
      <c r="Z1193" s="118" t="s">
        <v>30</v>
      </c>
      <c r="AA1193" s="289">
        <v>5.5556000000000001E-2</v>
      </c>
      <c r="AB1193" s="81" t="str">
        <f t="shared" si="208"/>
        <v>GltA-acp</v>
      </c>
    </row>
    <row r="1194" spans="1:28" x14ac:dyDescent="0.3">
      <c r="A1194" s="15" t="s">
        <v>130</v>
      </c>
      <c r="B1194" s="265" t="s">
        <v>275</v>
      </c>
      <c r="C1194" s="47">
        <v>0.31420584560106901</v>
      </c>
      <c r="D1194" s="47">
        <v>0.31690746321796798</v>
      </c>
      <c r="E1194" s="47">
        <v>0.266527432142037</v>
      </c>
      <c r="F1194" s="47">
        <v>0.35707920707010699</v>
      </c>
      <c r="G1194" s="47">
        <v>0.266527432142037</v>
      </c>
      <c r="H1194" s="287">
        <f t="shared" si="198"/>
        <v>0.266527432142037</v>
      </c>
      <c r="I1194" s="4" t="b">
        <f t="shared" si="199"/>
        <v>0</v>
      </c>
      <c r="J1194" s="4" t="b">
        <f t="shared" si="200"/>
        <v>0</v>
      </c>
      <c r="K1194" s="26">
        <f t="shared" si="201"/>
        <v>0</v>
      </c>
      <c r="L1194" s="4">
        <f t="shared" si="202"/>
        <v>0</v>
      </c>
      <c r="M1194" s="26" t="str">
        <f t="shared" si="203"/>
        <v/>
      </c>
      <c r="N1194" s="288">
        <v>0</v>
      </c>
      <c r="O1194" s="4">
        <v>0</v>
      </c>
      <c r="P1194" s="75">
        <f t="shared" si="204"/>
        <v>0</v>
      </c>
      <c r="Q1194" s="75">
        <f t="shared" si="205"/>
        <v>0</v>
      </c>
      <c r="R1194" s="75">
        <f t="shared" si="206"/>
        <v>0</v>
      </c>
      <c r="S1194" s="4">
        <v>0</v>
      </c>
      <c r="T1194" s="4">
        <v>0</v>
      </c>
      <c r="U1194" s="4">
        <f t="shared" si="207"/>
        <v>0</v>
      </c>
      <c r="V1194" s="4">
        <v>0</v>
      </c>
      <c r="W1194" s="49">
        <v>0</v>
      </c>
      <c r="X1194" s="4">
        <v>1</v>
      </c>
      <c r="Y1194" s="118" t="s">
        <v>22</v>
      </c>
      <c r="Z1194" s="118" t="s">
        <v>30</v>
      </c>
      <c r="AA1194" s="289">
        <v>0.16190499999999999</v>
      </c>
      <c r="AB1194" s="81" t="str">
        <f t="shared" si="208"/>
        <v>Icd-glyc3p</v>
      </c>
    </row>
    <row r="1195" spans="1:28" x14ac:dyDescent="0.3">
      <c r="A1195" s="15" t="s">
        <v>14</v>
      </c>
      <c r="B1195" s="265" t="s">
        <v>259</v>
      </c>
      <c r="C1195" s="47">
        <v>0.38457692088999101</v>
      </c>
      <c r="D1195" s="47">
        <v>0.36972733610300801</v>
      </c>
      <c r="E1195" s="47">
        <v>0.26740753752688501</v>
      </c>
      <c r="F1195" s="47">
        <v>0.454665775703196</v>
      </c>
      <c r="G1195" s="47">
        <v>0.26740753752688501</v>
      </c>
      <c r="H1195" s="287">
        <f t="shared" si="198"/>
        <v>0.26740753752688501</v>
      </c>
      <c r="I1195" s="4" t="b">
        <f t="shared" si="199"/>
        <v>0</v>
      </c>
      <c r="J1195" s="4" t="b">
        <f t="shared" si="200"/>
        <v>0</v>
      </c>
      <c r="K1195" s="26">
        <f t="shared" si="201"/>
        <v>0</v>
      </c>
      <c r="L1195" s="4">
        <f t="shared" si="202"/>
        <v>0</v>
      </c>
      <c r="M1195" s="26" t="str">
        <f t="shared" si="203"/>
        <v/>
      </c>
      <c r="N1195" s="288">
        <v>0</v>
      </c>
      <c r="O1195" s="4">
        <v>0</v>
      </c>
      <c r="P1195" s="75">
        <f t="shared" si="204"/>
        <v>0</v>
      </c>
      <c r="Q1195" s="75">
        <f t="shared" si="205"/>
        <v>0</v>
      </c>
      <c r="R1195" s="75">
        <f t="shared" si="206"/>
        <v>0</v>
      </c>
      <c r="S1195" s="4">
        <v>0</v>
      </c>
      <c r="T1195" s="4">
        <v>0</v>
      </c>
      <c r="U1195" s="4">
        <f t="shared" si="207"/>
        <v>0</v>
      </c>
      <c r="V1195" s="4">
        <v>0</v>
      </c>
      <c r="W1195" s="49">
        <v>0</v>
      </c>
      <c r="X1195" s="4">
        <v>3</v>
      </c>
      <c r="Y1195" s="118" t="s">
        <v>27</v>
      </c>
      <c r="Z1195" s="118" t="s">
        <v>30</v>
      </c>
      <c r="AA1195" s="289">
        <v>0</v>
      </c>
      <c r="AB1195" s="81" t="str">
        <f t="shared" si="208"/>
        <v>PfkA-acon</v>
      </c>
    </row>
    <row r="1196" spans="1:28" x14ac:dyDescent="0.3">
      <c r="A1196" s="15" t="s">
        <v>10</v>
      </c>
      <c r="B1196" s="265" t="s">
        <v>235</v>
      </c>
      <c r="C1196" s="47">
        <v>0.34788536894088601</v>
      </c>
      <c r="D1196" s="47">
        <v>0.35137032671572999</v>
      </c>
      <c r="E1196" s="47">
        <v>0.27172824427318398</v>
      </c>
      <c r="F1196" s="47">
        <v>0.41302079689645999</v>
      </c>
      <c r="G1196" s="47">
        <v>0.27172824427318398</v>
      </c>
      <c r="H1196" s="287">
        <f t="shared" si="198"/>
        <v>0.27172824427318398</v>
      </c>
      <c r="I1196" s="4" t="b">
        <f t="shared" si="199"/>
        <v>0</v>
      </c>
      <c r="J1196" s="4" t="b">
        <f t="shared" si="200"/>
        <v>0</v>
      </c>
      <c r="K1196" s="26">
        <f t="shared" si="201"/>
        <v>0</v>
      </c>
      <c r="L1196" s="4">
        <f t="shared" si="202"/>
        <v>0</v>
      </c>
      <c r="M1196" s="26" t="str">
        <f t="shared" si="203"/>
        <v/>
      </c>
      <c r="N1196" s="288">
        <v>0</v>
      </c>
      <c r="O1196" s="4">
        <v>0</v>
      </c>
      <c r="P1196" s="75">
        <f t="shared" si="204"/>
        <v>0</v>
      </c>
      <c r="Q1196" s="75">
        <f t="shared" si="205"/>
        <v>0</v>
      </c>
      <c r="R1196" s="75">
        <f t="shared" si="206"/>
        <v>0</v>
      </c>
      <c r="S1196" s="4">
        <v>0</v>
      </c>
      <c r="T1196" s="4">
        <v>0</v>
      </c>
      <c r="U1196" s="4">
        <f t="shared" si="207"/>
        <v>0</v>
      </c>
      <c r="V1196" s="4">
        <v>0</v>
      </c>
      <c r="W1196" s="49">
        <v>0</v>
      </c>
      <c r="X1196" s="4">
        <v>1</v>
      </c>
      <c r="Y1196" s="118" t="s">
        <v>22</v>
      </c>
      <c r="Z1196" s="118" t="s">
        <v>31</v>
      </c>
      <c r="AA1196" s="289">
        <v>0.222222</v>
      </c>
      <c r="AB1196" s="81" t="str">
        <f t="shared" si="208"/>
        <v>Eda-ser</v>
      </c>
    </row>
    <row r="1197" spans="1:28" x14ac:dyDescent="0.3">
      <c r="A1197" s="15" t="s">
        <v>8</v>
      </c>
      <c r="B1197" s="265" t="s">
        <v>287</v>
      </c>
      <c r="C1197" s="47">
        <v>0.43224472036823203</v>
      </c>
      <c r="D1197" s="47">
        <v>0.46281025947122001</v>
      </c>
      <c r="E1197" s="47">
        <v>0.27280712429462001</v>
      </c>
      <c r="F1197" s="47">
        <v>0.57992617698287796</v>
      </c>
      <c r="G1197" s="47">
        <v>0.27280712429462001</v>
      </c>
      <c r="H1197" s="287">
        <f t="shared" si="198"/>
        <v>0.27280712429462001</v>
      </c>
      <c r="I1197" s="4" t="b">
        <f t="shared" si="199"/>
        <v>0</v>
      </c>
      <c r="J1197" s="4" t="b">
        <f t="shared" si="200"/>
        <v>0</v>
      </c>
      <c r="K1197" s="26">
        <f t="shared" si="201"/>
        <v>0</v>
      </c>
      <c r="L1197" s="4">
        <f t="shared" si="202"/>
        <v>0</v>
      </c>
      <c r="M1197" s="26" t="str">
        <f t="shared" si="203"/>
        <v/>
      </c>
      <c r="N1197" s="288">
        <v>0</v>
      </c>
      <c r="O1197" s="4">
        <v>0</v>
      </c>
      <c r="P1197" s="75">
        <f t="shared" si="204"/>
        <v>0</v>
      </c>
      <c r="Q1197" s="75">
        <f t="shared" si="205"/>
        <v>0</v>
      </c>
      <c r="R1197" s="75">
        <f t="shared" si="206"/>
        <v>0</v>
      </c>
      <c r="S1197" s="4">
        <v>0</v>
      </c>
      <c r="T1197" s="4">
        <v>0</v>
      </c>
      <c r="U1197" s="4">
        <f t="shared" si="207"/>
        <v>0</v>
      </c>
      <c r="V1197" s="4">
        <v>0</v>
      </c>
      <c r="W1197" s="49">
        <v>0</v>
      </c>
      <c r="X1197" s="4">
        <v>2</v>
      </c>
      <c r="Y1197" s="118" t="s">
        <v>24</v>
      </c>
      <c r="Z1197" s="118" t="s">
        <v>31</v>
      </c>
      <c r="AA1197" s="289">
        <v>0.235294</v>
      </c>
      <c r="AB1197" s="81" t="str">
        <f t="shared" si="208"/>
        <v>Eno-his</v>
      </c>
    </row>
    <row r="1198" spans="1:28" x14ac:dyDescent="0.3">
      <c r="A1198" s="15" t="s">
        <v>10</v>
      </c>
      <c r="B1198" s="265" t="s">
        <v>110</v>
      </c>
      <c r="C1198" s="47">
        <v>0.32751295696527299</v>
      </c>
      <c r="D1198" s="47">
        <v>0.32753327267097099</v>
      </c>
      <c r="E1198" s="47">
        <v>0.27392996976586698</v>
      </c>
      <c r="F1198" s="47">
        <v>0.37306589649267102</v>
      </c>
      <c r="G1198" s="47">
        <v>0.27392996976586698</v>
      </c>
      <c r="H1198" s="287">
        <f t="shared" si="198"/>
        <v>0.27392996976586698</v>
      </c>
      <c r="I1198" s="4" t="b">
        <f t="shared" si="199"/>
        <v>0</v>
      </c>
      <c r="J1198" s="4" t="b">
        <f t="shared" si="200"/>
        <v>0</v>
      </c>
      <c r="K1198" s="26">
        <f t="shared" si="201"/>
        <v>0</v>
      </c>
      <c r="L1198" s="4">
        <f t="shared" si="202"/>
        <v>0</v>
      </c>
      <c r="M1198" s="26" t="str">
        <f t="shared" si="203"/>
        <v/>
      </c>
      <c r="N1198" s="288">
        <v>0</v>
      </c>
      <c r="O1198" s="4">
        <v>0</v>
      </c>
      <c r="P1198" s="75">
        <f t="shared" si="204"/>
        <v>0</v>
      </c>
      <c r="Q1198" s="75">
        <f t="shared" si="205"/>
        <v>0</v>
      </c>
      <c r="R1198" s="75">
        <f t="shared" si="206"/>
        <v>0</v>
      </c>
      <c r="S1198" s="4">
        <v>0</v>
      </c>
      <c r="T1198" s="4">
        <v>0</v>
      </c>
      <c r="U1198" s="4">
        <f t="shared" si="207"/>
        <v>0</v>
      </c>
      <c r="V1198" s="4">
        <v>0</v>
      </c>
      <c r="W1198" s="49">
        <v>0</v>
      </c>
      <c r="X1198" s="4">
        <v>1</v>
      </c>
      <c r="Y1198" s="118" t="s">
        <v>22</v>
      </c>
      <c r="Z1198" s="118" t="s">
        <v>31</v>
      </c>
      <c r="AA1198" s="289">
        <v>0.31578899999999999</v>
      </c>
      <c r="AB1198" s="81" t="str">
        <f t="shared" si="208"/>
        <v>Eda-amp</v>
      </c>
    </row>
    <row r="1199" spans="1:28" x14ac:dyDescent="0.3">
      <c r="A1199" s="15" t="s">
        <v>8</v>
      </c>
      <c r="B1199" s="265" t="s">
        <v>177</v>
      </c>
      <c r="C1199" s="47">
        <v>0.44669555423013502</v>
      </c>
      <c r="D1199" s="47">
        <v>0.53754350300623899</v>
      </c>
      <c r="E1199" s="47">
        <v>0.27581399113878802</v>
      </c>
      <c r="F1199" s="47">
        <v>0.69205423749928896</v>
      </c>
      <c r="G1199" s="47">
        <v>0.27581399113878802</v>
      </c>
      <c r="H1199" s="287">
        <f t="shared" si="198"/>
        <v>0.27581399113878802</v>
      </c>
      <c r="I1199" s="4" t="b">
        <f t="shared" si="199"/>
        <v>0</v>
      </c>
      <c r="J1199" s="4" t="b">
        <f t="shared" si="200"/>
        <v>0</v>
      </c>
      <c r="K1199" s="26">
        <f t="shared" si="201"/>
        <v>0</v>
      </c>
      <c r="L1199" s="4">
        <f t="shared" si="202"/>
        <v>0</v>
      </c>
      <c r="M1199" s="26" t="str">
        <f t="shared" si="203"/>
        <v/>
      </c>
      <c r="N1199" s="288">
        <v>0</v>
      </c>
      <c r="O1199" s="4">
        <v>0</v>
      </c>
      <c r="P1199" s="75">
        <f t="shared" si="204"/>
        <v>0</v>
      </c>
      <c r="Q1199" s="75">
        <f t="shared" si="205"/>
        <v>0</v>
      </c>
      <c r="R1199" s="75">
        <f t="shared" si="206"/>
        <v>0</v>
      </c>
      <c r="S1199" s="4">
        <v>0</v>
      </c>
      <c r="T1199" s="4">
        <v>0</v>
      </c>
      <c r="U1199" s="4">
        <f t="shared" si="207"/>
        <v>0</v>
      </c>
      <c r="V1199" s="4">
        <v>0</v>
      </c>
      <c r="W1199" s="49">
        <v>0</v>
      </c>
      <c r="X1199" s="4">
        <v>2</v>
      </c>
      <c r="Y1199" s="118" t="s">
        <v>24</v>
      </c>
      <c r="Z1199" s="118" t="s">
        <v>31</v>
      </c>
      <c r="AA1199" s="289">
        <v>0.47887299999999999</v>
      </c>
      <c r="AB1199" s="81" t="str">
        <f t="shared" si="208"/>
        <v>Eno-e4p</v>
      </c>
    </row>
    <row r="1200" spans="1:28" x14ac:dyDescent="0.3">
      <c r="A1200" s="15" t="s">
        <v>14</v>
      </c>
      <c r="B1200" s="265" t="s">
        <v>299</v>
      </c>
      <c r="C1200" s="47">
        <v>0.31153585791500898</v>
      </c>
      <c r="D1200" s="47">
        <v>0.31245099129109299</v>
      </c>
      <c r="E1200" s="47">
        <v>0.27660111267131399</v>
      </c>
      <c r="F1200" s="47">
        <v>0.32549730513323899</v>
      </c>
      <c r="G1200" s="47">
        <v>0.27660111267131399</v>
      </c>
      <c r="H1200" s="287">
        <f t="shared" si="198"/>
        <v>0.27660111267131399</v>
      </c>
      <c r="I1200" s="4" t="b">
        <f t="shared" si="199"/>
        <v>0</v>
      </c>
      <c r="J1200" s="4" t="b">
        <f t="shared" si="200"/>
        <v>0</v>
      </c>
      <c r="K1200" s="26">
        <f t="shared" si="201"/>
        <v>0</v>
      </c>
      <c r="L1200" s="4">
        <f t="shared" si="202"/>
        <v>0</v>
      </c>
      <c r="M1200" s="26" t="str">
        <f t="shared" si="203"/>
        <v/>
      </c>
      <c r="N1200" s="288">
        <v>0</v>
      </c>
      <c r="O1200" s="4">
        <v>0</v>
      </c>
      <c r="P1200" s="75">
        <f t="shared" si="204"/>
        <v>0</v>
      </c>
      <c r="Q1200" s="75">
        <f t="shared" si="205"/>
        <v>0</v>
      </c>
      <c r="R1200" s="75">
        <f t="shared" si="206"/>
        <v>0</v>
      </c>
      <c r="S1200" s="4">
        <v>0</v>
      </c>
      <c r="T1200" s="4">
        <v>0</v>
      </c>
      <c r="U1200" s="4">
        <f t="shared" si="207"/>
        <v>0</v>
      </c>
      <c r="V1200" s="4">
        <v>0</v>
      </c>
      <c r="W1200" s="49">
        <v>0</v>
      </c>
      <c r="X1200" s="4">
        <v>3</v>
      </c>
      <c r="Y1200" s="118" t="s">
        <v>27</v>
      </c>
      <c r="Z1200" s="118" t="s">
        <v>30</v>
      </c>
      <c r="AA1200" s="289">
        <v>0</v>
      </c>
      <c r="AB1200" s="81" t="str">
        <f t="shared" si="208"/>
        <v>PfkA-orni</v>
      </c>
    </row>
    <row r="1201" spans="1:28" x14ac:dyDescent="0.3">
      <c r="A1201" s="15" t="s">
        <v>106</v>
      </c>
      <c r="B1201" s="265" t="s">
        <v>287</v>
      </c>
      <c r="C1201" s="47">
        <v>0.329264458673797</v>
      </c>
      <c r="D1201" s="47">
        <v>0.32914770092740597</v>
      </c>
      <c r="E1201" s="47">
        <v>0.28009664738486401</v>
      </c>
      <c r="F1201" s="47">
        <v>0.38423994592070498</v>
      </c>
      <c r="G1201" s="47">
        <v>0.28009664738486401</v>
      </c>
      <c r="H1201" s="287">
        <f t="shared" si="198"/>
        <v>0.28009664738486401</v>
      </c>
      <c r="I1201" s="4" t="b">
        <f t="shared" si="199"/>
        <v>0</v>
      </c>
      <c r="J1201" s="4" t="b">
        <f t="shared" si="200"/>
        <v>0</v>
      </c>
      <c r="K1201" s="26">
        <f t="shared" si="201"/>
        <v>0</v>
      </c>
      <c r="L1201" s="4">
        <f t="shared" si="202"/>
        <v>0</v>
      </c>
      <c r="M1201" s="26" t="str">
        <f t="shared" si="203"/>
        <v/>
      </c>
      <c r="N1201" s="288">
        <v>0</v>
      </c>
      <c r="O1201" s="4">
        <v>0</v>
      </c>
      <c r="P1201" s="75">
        <f t="shared" si="204"/>
        <v>0</v>
      </c>
      <c r="Q1201" s="75">
        <f t="shared" si="205"/>
        <v>0</v>
      </c>
      <c r="R1201" s="75">
        <f t="shared" si="206"/>
        <v>0</v>
      </c>
      <c r="S1201" s="4">
        <v>0</v>
      </c>
      <c r="T1201" s="4">
        <v>0</v>
      </c>
      <c r="U1201" s="4">
        <f t="shared" si="207"/>
        <v>0</v>
      </c>
      <c r="V1201" s="4">
        <v>0</v>
      </c>
      <c r="W1201" s="49">
        <v>0</v>
      </c>
      <c r="X1201" s="4">
        <v>3</v>
      </c>
      <c r="Y1201" s="118" t="s">
        <v>19</v>
      </c>
      <c r="Z1201" s="118" t="s">
        <v>30</v>
      </c>
      <c r="AA1201" s="289">
        <v>0.26126100000000002</v>
      </c>
      <c r="AB1201" s="81" t="str">
        <f t="shared" si="208"/>
        <v>Acs-his</v>
      </c>
    </row>
    <row r="1202" spans="1:28" x14ac:dyDescent="0.3">
      <c r="A1202" s="15" t="s">
        <v>130</v>
      </c>
      <c r="B1202" s="265" t="s">
        <v>214</v>
      </c>
      <c r="C1202" s="47">
        <v>0.34583067530481898</v>
      </c>
      <c r="D1202" s="47">
        <v>0.35086295974103798</v>
      </c>
      <c r="E1202" s="47">
        <v>0.28334512987829202</v>
      </c>
      <c r="F1202" s="47">
        <v>0.40840034198117398</v>
      </c>
      <c r="G1202" s="47">
        <v>0.28334512987829202</v>
      </c>
      <c r="H1202" s="287">
        <f t="shared" si="198"/>
        <v>0.28334512987829202</v>
      </c>
      <c r="I1202" s="4" t="b">
        <f t="shared" si="199"/>
        <v>0</v>
      </c>
      <c r="J1202" s="4" t="b">
        <f t="shared" si="200"/>
        <v>0</v>
      </c>
      <c r="K1202" s="26">
        <f t="shared" si="201"/>
        <v>0</v>
      </c>
      <c r="L1202" s="4">
        <f t="shared" si="202"/>
        <v>0</v>
      </c>
      <c r="M1202" s="26" t="str">
        <f t="shared" si="203"/>
        <v/>
      </c>
      <c r="N1202" s="288">
        <v>0</v>
      </c>
      <c r="O1202" s="4">
        <v>0</v>
      </c>
      <c r="P1202" s="75">
        <f t="shared" si="204"/>
        <v>0</v>
      </c>
      <c r="Q1202" s="75">
        <f t="shared" si="205"/>
        <v>0</v>
      </c>
      <c r="R1202" s="75">
        <f t="shared" si="206"/>
        <v>0</v>
      </c>
      <c r="S1202" s="4">
        <v>0</v>
      </c>
      <c r="T1202" s="4">
        <v>0</v>
      </c>
      <c r="U1202" s="4">
        <f t="shared" si="207"/>
        <v>0</v>
      </c>
      <c r="V1202" s="4">
        <v>0</v>
      </c>
      <c r="W1202" s="49">
        <v>0</v>
      </c>
      <c r="X1202" s="4">
        <v>1</v>
      </c>
      <c r="Y1202" s="118" t="s">
        <v>22</v>
      </c>
      <c r="Z1202" s="118" t="s">
        <v>30</v>
      </c>
      <c r="AA1202" s="289">
        <v>0.44465300000000002</v>
      </c>
      <c r="AB1202" s="81" t="str">
        <f t="shared" si="208"/>
        <v>Icd-imp</v>
      </c>
    </row>
    <row r="1203" spans="1:28" x14ac:dyDescent="0.3">
      <c r="A1203" s="15" t="s">
        <v>3</v>
      </c>
      <c r="B1203" s="265" t="s">
        <v>197</v>
      </c>
      <c r="C1203" s="47">
        <v>0.299216661931205</v>
      </c>
      <c r="D1203" s="47">
        <v>0.29686894230967698</v>
      </c>
      <c r="E1203" s="47">
        <v>0.28623913133262402</v>
      </c>
      <c r="F1203" s="47">
        <v>0.31092127783315998</v>
      </c>
      <c r="G1203" s="47">
        <v>0.28623913133262402</v>
      </c>
      <c r="H1203" s="287">
        <f t="shared" si="198"/>
        <v>0.28623913133262402</v>
      </c>
      <c r="I1203" s="4" t="b">
        <f t="shared" si="199"/>
        <v>0</v>
      </c>
      <c r="J1203" s="4" t="b">
        <f t="shared" si="200"/>
        <v>0</v>
      </c>
      <c r="K1203" s="26">
        <f t="shared" si="201"/>
        <v>0</v>
      </c>
      <c r="L1203" s="4">
        <f t="shared" si="202"/>
        <v>0</v>
      </c>
      <c r="M1203" s="26" t="str">
        <f t="shared" si="203"/>
        <v/>
      </c>
      <c r="N1203" s="288">
        <v>0</v>
      </c>
      <c r="O1203" s="4">
        <v>0</v>
      </c>
      <c r="P1203" s="75">
        <f t="shared" si="204"/>
        <v>0</v>
      </c>
      <c r="Q1203" s="75">
        <f t="shared" si="205"/>
        <v>0</v>
      </c>
      <c r="R1203" s="75">
        <f t="shared" si="206"/>
        <v>0</v>
      </c>
      <c r="S1203" s="4">
        <v>0</v>
      </c>
      <c r="T1203" s="4">
        <v>0</v>
      </c>
      <c r="U1203" s="4">
        <f t="shared" si="207"/>
        <v>0</v>
      </c>
      <c r="V1203" s="4">
        <v>0</v>
      </c>
      <c r="W1203" s="49">
        <v>0</v>
      </c>
      <c r="X1203" s="4">
        <v>1</v>
      </c>
      <c r="Y1203" s="118" t="s">
        <v>21</v>
      </c>
      <c r="Z1203" s="118" t="s">
        <v>31</v>
      </c>
      <c r="AA1203" s="289">
        <v>0.32564799999999999</v>
      </c>
      <c r="AB1203" s="81" t="str">
        <f t="shared" si="208"/>
        <v>Edd-gdp</v>
      </c>
    </row>
    <row r="1204" spans="1:28" x14ac:dyDescent="0.3">
      <c r="A1204" s="15" t="s">
        <v>114</v>
      </c>
      <c r="B1204" s="265" t="s">
        <v>235</v>
      </c>
      <c r="C1204" s="47">
        <v>0.50149061631330105</v>
      </c>
      <c r="D1204" s="47">
        <v>0.51069929507895095</v>
      </c>
      <c r="E1204" s="47">
        <v>0.28861192139423603</v>
      </c>
      <c r="F1204" s="47">
        <v>0.731310526041414</v>
      </c>
      <c r="G1204" s="47">
        <v>0.28861192139423603</v>
      </c>
      <c r="H1204" s="287">
        <f t="shared" si="198"/>
        <v>0.28861192139423603</v>
      </c>
      <c r="I1204" s="4" t="b">
        <f t="shared" si="199"/>
        <v>0</v>
      </c>
      <c r="J1204" s="4" t="b">
        <f t="shared" si="200"/>
        <v>0</v>
      </c>
      <c r="K1204" s="26">
        <f t="shared" si="201"/>
        <v>0</v>
      </c>
      <c r="L1204" s="4">
        <f t="shared" si="202"/>
        <v>0</v>
      </c>
      <c r="M1204" s="26" t="str">
        <f t="shared" si="203"/>
        <v/>
      </c>
      <c r="N1204" s="288">
        <v>0</v>
      </c>
      <c r="O1204" s="4">
        <v>0</v>
      </c>
      <c r="P1204" s="75">
        <f t="shared" si="204"/>
        <v>0</v>
      </c>
      <c r="Q1204" s="75">
        <f t="shared" si="205"/>
        <v>0</v>
      </c>
      <c r="R1204" s="75">
        <f t="shared" si="206"/>
        <v>0</v>
      </c>
      <c r="S1204" s="4">
        <v>0</v>
      </c>
      <c r="T1204" s="4">
        <v>0</v>
      </c>
      <c r="U1204" s="4">
        <f t="shared" si="207"/>
        <v>0</v>
      </c>
      <c r="V1204" s="4">
        <v>0</v>
      </c>
      <c r="W1204" s="49">
        <v>0</v>
      </c>
      <c r="X1204" s="4">
        <v>2</v>
      </c>
      <c r="Y1204" s="118" t="s">
        <v>25</v>
      </c>
      <c r="Z1204" s="118" t="s">
        <v>30</v>
      </c>
      <c r="AA1204" s="289">
        <v>0.47541</v>
      </c>
      <c r="AB1204" s="81" t="str">
        <f t="shared" si="208"/>
        <v>AckA-ser</v>
      </c>
    </row>
    <row r="1205" spans="1:28" x14ac:dyDescent="0.3">
      <c r="A1205" s="15" t="s">
        <v>14</v>
      </c>
      <c r="B1205" s="265" t="s">
        <v>285</v>
      </c>
      <c r="C1205" s="47">
        <v>0.43512550031311997</v>
      </c>
      <c r="D1205" s="47">
        <v>0.42490273492395297</v>
      </c>
      <c r="E1205" s="47">
        <v>0.28936327226557201</v>
      </c>
      <c r="F1205" s="47">
        <v>0.57807404479455105</v>
      </c>
      <c r="G1205" s="47">
        <v>0.28936327226557201</v>
      </c>
      <c r="H1205" s="287">
        <f t="shared" si="198"/>
        <v>0.28936327226557201</v>
      </c>
      <c r="I1205" s="4" t="b">
        <f t="shared" si="199"/>
        <v>0</v>
      </c>
      <c r="J1205" s="4" t="b">
        <f t="shared" si="200"/>
        <v>0</v>
      </c>
      <c r="K1205" s="26">
        <f t="shared" si="201"/>
        <v>0</v>
      </c>
      <c r="L1205" s="4">
        <f t="shared" si="202"/>
        <v>0</v>
      </c>
      <c r="M1205" s="26" t="str">
        <f t="shared" si="203"/>
        <v/>
      </c>
      <c r="N1205" s="288">
        <v>0</v>
      </c>
      <c r="O1205" s="4">
        <v>0</v>
      </c>
      <c r="P1205" s="75">
        <f t="shared" si="204"/>
        <v>0</v>
      </c>
      <c r="Q1205" s="75">
        <f t="shared" si="205"/>
        <v>0</v>
      </c>
      <c r="R1205" s="75">
        <f t="shared" si="206"/>
        <v>0</v>
      </c>
      <c r="S1205" s="4">
        <v>0</v>
      </c>
      <c r="T1205" s="4">
        <v>0</v>
      </c>
      <c r="U1205" s="4">
        <f t="shared" si="207"/>
        <v>0</v>
      </c>
      <c r="V1205" s="4">
        <v>0</v>
      </c>
      <c r="W1205" s="49">
        <v>0</v>
      </c>
      <c r="X1205" s="4">
        <v>3</v>
      </c>
      <c r="Y1205" s="118" t="s">
        <v>27</v>
      </c>
      <c r="Z1205" s="118" t="s">
        <v>30</v>
      </c>
      <c r="AA1205" s="289">
        <v>0</v>
      </c>
      <c r="AB1205" s="81" t="str">
        <f t="shared" si="208"/>
        <v>PfkA-asn</v>
      </c>
    </row>
    <row r="1206" spans="1:28" x14ac:dyDescent="0.3">
      <c r="A1206" s="15" t="s">
        <v>134</v>
      </c>
      <c r="B1206" s="265" t="s">
        <v>204</v>
      </c>
      <c r="C1206" s="47">
        <v>0.40846480489119702</v>
      </c>
      <c r="D1206" s="47">
        <v>0.42116070460911598</v>
      </c>
      <c r="E1206" s="47">
        <v>0.29030870394040498</v>
      </c>
      <c r="F1206" s="47">
        <v>0.53203905127430795</v>
      </c>
      <c r="G1206" s="47">
        <v>0.29030870394040498</v>
      </c>
      <c r="H1206" s="287">
        <f t="shared" si="198"/>
        <v>0.29030870394040498</v>
      </c>
      <c r="I1206" s="4" t="b">
        <f t="shared" si="199"/>
        <v>0</v>
      </c>
      <c r="J1206" s="4" t="b">
        <f t="shared" si="200"/>
        <v>0</v>
      </c>
      <c r="K1206" s="26">
        <f t="shared" si="201"/>
        <v>0</v>
      </c>
      <c r="L1206" s="4">
        <f t="shared" si="202"/>
        <v>0</v>
      </c>
      <c r="M1206" s="26" t="str">
        <f t="shared" si="203"/>
        <v/>
      </c>
      <c r="N1206" s="288">
        <v>0</v>
      </c>
      <c r="O1206" s="4">
        <v>0</v>
      </c>
      <c r="P1206" s="75">
        <f t="shared" si="204"/>
        <v>0</v>
      </c>
      <c r="Q1206" s="75">
        <f t="shared" si="205"/>
        <v>0</v>
      </c>
      <c r="R1206" s="75">
        <f t="shared" si="206"/>
        <v>0</v>
      </c>
      <c r="S1206" s="4">
        <v>0</v>
      </c>
      <c r="T1206" s="4">
        <v>0</v>
      </c>
      <c r="U1206" s="4">
        <f t="shared" si="207"/>
        <v>0</v>
      </c>
      <c r="V1206" s="4">
        <v>0</v>
      </c>
      <c r="W1206" s="49">
        <v>0</v>
      </c>
      <c r="X1206" s="4">
        <v>1</v>
      </c>
      <c r="Y1206" s="118" t="s">
        <v>29</v>
      </c>
      <c r="Z1206" s="118" t="s">
        <v>30</v>
      </c>
      <c r="AA1206" s="289">
        <v>0.38543500000000003</v>
      </c>
      <c r="AB1206" s="81" t="str">
        <f t="shared" si="208"/>
        <v>MaeB-cdp</v>
      </c>
    </row>
    <row r="1207" spans="1:28" x14ac:dyDescent="0.3">
      <c r="A1207" s="15" t="s">
        <v>114</v>
      </c>
      <c r="B1207" s="265" t="s">
        <v>233</v>
      </c>
      <c r="C1207" s="47">
        <v>0.35798913972271101</v>
      </c>
      <c r="D1207" s="47">
        <v>0.37185423151646302</v>
      </c>
      <c r="E1207" s="47">
        <v>0.29162105793639698</v>
      </c>
      <c r="F1207" s="47">
        <v>0.43932810750946499</v>
      </c>
      <c r="G1207" s="47">
        <v>0.29162105793639698</v>
      </c>
      <c r="H1207" s="287">
        <f t="shared" si="198"/>
        <v>0.29162105793639698</v>
      </c>
      <c r="I1207" s="4" t="b">
        <f t="shared" si="199"/>
        <v>0</v>
      </c>
      <c r="J1207" s="4" t="b">
        <f t="shared" si="200"/>
        <v>0</v>
      </c>
      <c r="K1207" s="26">
        <f t="shared" si="201"/>
        <v>0</v>
      </c>
      <c r="L1207" s="4">
        <f t="shared" si="202"/>
        <v>0</v>
      </c>
      <c r="M1207" s="26" t="str">
        <f t="shared" si="203"/>
        <v/>
      </c>
      <c r="N1207" s="288">
        <v>0</v>
      </c>
      <c r="O1207" s="4">
        <v>0</v>
      </c>
      <c r="P1207" s="75">
        <f t="shared" si="204"/>
        <v>0</v>
      </c>
      <c r="Q1207" s="75">
        <f t="shared" si="205"/>
        <v>0</v>
      </c>
      <c r="R1207" s="75">
        <f t="shared" si="206"/>
        <v>0</v>
      </c>
      <c r="S1207" s="4">
        <v>0</v>
      </c>
      <c r="T1207" s="4">
        <v>0</v>
      </c>
      <c r="U1207" s="4">
        <f t="shared" si="207"/>
        <v>0</v>
      </c>
      <c r="V1207" s="4">
        <v>0</v>
      </c>
      <c r="W1207" s="49">
        <v>0</v>
      </c>
      <c r="X1207" s="4">
        <v>2</v>
      </c>
      <c r="Y1207" s="118" t="s">
        <v>25</v>
      </c>
      <c r="Z1207" s="118" t="s">
        <v>30</v>
      </c>
      <c r="AA1207" s="289">
        <v>0.70731699999999997</v>
      </c>
      <c r="AB1207" s="81" t="str">
        <f t="shared" si="208"/>
        <v>AckA-gly</v>
      </c>
    </row>
    <row r="1208" spans="1:28" x14ac:dyDescent="0.3">
      <c r="A1208" s="15" t="s">
        <v>7</v>
      </c>
      <c r="B1208" s="265" t="s">
        <v>126</v>
      </c>
      <c r="C1208" s="47">
        <v>0.37008944405059202</v>
      </c>
      <c r="D1208" s="47">
        <v>0.37357675691570302</v>
      </c>
      <c r="E1208" s="47">
        <v>0.29211754194911099</v>
      </c>
      <c r="F1208" s="47">
        <v>0.46219363893697302</v>
      </c>
      <c r="G1208" s="47">
        <v>0.29211754194911099</v>
      </c>
      <c r="H1208" s="287">
        <f t="shared" si="198"/>
        <v>0.29211754194911099</v>
      </c>
      <c r="I1208" s="4" t="b">
        <f t="shared" si="199"/>
        <v>0</v>
      </c>
      <c r="J1208" s="4" t="b">
        <f t="shared" si="200"/>
        <v>0</v>
      </c>
      <c r="K1208" s="26">
        <f t="shared" si="201"/>
        <v>0</v>
      </c>
      <c r="L1208" s="4">
        <f t="shared" si="202"/>
        <v>0</v>
      </c>
      <c r="M1208" s="26" t="str">
        <f t="shared" si="203"/>
        <v/>
      </c>
      <c r="N1208" s="288">
        <v>0</v>
      </c>
      <c r="O1208" s="4">
        <v>0</v>
      </c>
      <c r="P1208" s="75">
        <f t="shared" si="204"/>
        <v>0</v>
      </c>
      <c r="Q1208" s="75">
        <f t="shared" si="205"/>
        <v>0</v>
      </c>
      <c r="R1208" s="75">
        <f t="shared" si="206"/>
        <v>0</v>
      </c>
      <c r="S1208" s="4">
        <v>0</v>
      </c>
      <c r="T1208" s="4">
        <v>0</v>
      </c>
      <c r="U1208" s="4">
        <f t="shared" si="207"/>
        <v>0</v>
      </c>
      <c r="V1208" s="4">
        <v>0</v>
      </c>
      <c r="W1208" s="49">
        <v>0</v>
      </c>
      <c r="X1208" s="4">
        <v>2</v>
      </c>
      <c r="Y1208" s="118" t="s">
        <v>20</v>
      </c>
      <c r="Z1208" s="118" t="s">
        <v>30</v>
      </c>
      <c r="AA1208" s="289">
        <v>0.39318900000000001</v>
      </c>
      <c r="AB1208" s="81" t="str">
        <f t="shared" si="208"/>
        <v>PykF-f6p</v>
      </c>
    </row>
    <row r="1209" spans="1:28" x14ac:dyDescent="0.3">
      <c r="A1209" s="15" t="s">
        <v>130</v>
      </c>
      <c r="B1209" s="265" t="s">
        <v>187</v>
      </c>
      <c r="C1209" s="47">
        <v>0.33484911716830901</v>
      </c>
      <c r="D1209" s="47">
        <v>0.325835546740608</v>
      </c>
      <c r="E1209" s="47">
        <v>0.294085218778942</v>
      </c>
      <c r="F1209" s="47">
        <v>0.37367758897320602</v>
      </c>
      <c r="G1209" s="47">
        <v>0.294085218778942</v>
      </c>
      <c r="H1209" s="287">
        <f t="shared" si="198"/>
        <v>0.294085218778942</v>
      </c>
      <c r="I1209" s="4" t="b">
        <f t="shared" si="199"/>
        <v>0</v>
      </c>
      <c r="J1209" s="4" t="b">
        <f t="shared" si="200"/>
        <v>0</v>
      </c>
      <c r="K1209" s="26">
        <f t="shared" si="201"/>
        <v>0</v>
      </c>
      <c r="L1209" s="4">
        <f t="shared" si="202"/>
        <v>0</v>
      </c>
      <c r="M1209" s="26" t="str">
        <f t="shared" si="203"/>
        <v/>
      </c>
      <c r="N1209" s="288">
        <v>0</v>
      </c>
      <c r="O1209" s="4">
        <v>0</v>
      </c>
      <c r="P1209" s="75">
        <f t="shared" si="204"/>
        <v>0</v>
      </c>
      <c r="Q1209" s="75">
        <f t="shared" si="205"/>
        <v>0</v>
      </c>
      <c r="R1209" s="75">
        <f t="shared" si="206"/>
        <v>0</v>
      </c>
      <c r="S1209" s="4">
        <v>0</v>
      </c>
      <c r="T1209" s="4">
        <v>0</v>
      </c>
      <c r="U1209" s="4">
        <f t="shared" si="207"/>
        <v>0</v>
      </c>
      <c r="V1209" s="4">
        <v>0</v>
      </c>
      <c r="W1209" s="49">
        <v>0</v>
      </c>
      <c r="X1209" s="4">
        <v>1</v>
      </c>
      <c r="Y1209" s="118" t="s">
        <v>22</v>
      </c>
      <c r="Z1209" s="118" t="s">
        <v>30</v>
      </c>
      <c r="AA1209" s="289">
        <v>0.14285700000000001</v>
      </c>
      <c r="AB1209" s="81" t="str">
        <f t="shared" si="208"/>
        <v>Icd-fum</v>
      </c>
    </row>
    <row r="1210" spans="1:28" x14ac:dyDescent="0.3">
      <c r="A1210" s="15" t="s">
        <v>10</v>
      </c>
      <c r="B1210" s="265" t="s">
        <v>202</v>
      </c>
      <c r="C1210" s="47">
        <v>0.377344296036354</v>
      </c>
      <c r="D1210" s="47">
        <v>0.380331190317519</v>
      </c>
      <c r="E1210" s="47">
        <v>0.29891797685239802</v>
      </c>
      <c r="F1210" s="47">
        <v>0.45262965271474298</v>
      </c>
      <c r="G1210" s="47">
        <v>0.29891797685239802</v>
      </c>
      <c r="H1210" s="287">
        <f t="shared" si="198"/>
        <v>0.29891797685239802</v>
      </c>
      <c r="I1210" s="4" t="b">
        <f t="shared" si="199"/>
        <v>0</v>
      </c>
      <c r="J1210" s="4" t="b">
        <f t="shared" si="200"/>
        <v>0</v>
      </c>
      <c r="K1210" s="26">
        <f t="shared" si="201"/>
        <v>0</v>
      </c>
      <c r="L1210" s="4">
        <f t="shared" si="202"/>
        <v>0</v>
      </c>
      <c r="M1210" s="26" t="str">
        <f t="shared" si="203"/>
        <v/>
      </c>
      <c r="N1210" s="288">
        <v>0</v>
      </c>
      <c r="O1210" s="4">
        <v>0</v>
      </c>
      <c r="P1210" s="75">
        <f t="shared" si="204"/>
        <v>0</v>
      </c>
      <c r="Q1210" s="75">
        <f t="shared" si="205"/>
        <v>0</v>
      </c>
      <c r="R1210" s="75">
        <f t="shared" si="206"/>
        <v>0</v>
      </c>
      <c r="S1210" s="4">
        <v>0</v>
      </c>
      <c r="T1210" s="4">
        <v>0</v>
      </c>
      <c r="U1210" s="4">
        <f t="shared" si="207"/>
        <v>0</v>
      </c>
      <c r="V1210" s="4">
        <v>0</v>
      </c>
      <c r="W1210" s="49">
        <v>0</v>
      </c>
      <c r="X1210" s="4">
        <v>1</v>
      </c>
      <c r="Y1210" s="118" t="s">
        <v>22</v>
      </c>
      <c r="Z1210" s="118" t="s">
        <v>31</v>
      </c>
      <c r="AA1210" s="289">
        <v>0.35036499999999998</v>
      </c>
      <c r="AB1210" s="81" t="str">
        <f t="shared" si="208"/>
        <v>Eda-cmp</v>
      </c>
    </row>
    <row r="1211" spans="1:28" x14ac:dyDescent="0.3">
      <c r="A1211" s="15" t="s">
        <v>134</v>
      </c>
      <c r="B1211" s="265" t="s">
        <v>126</v>
      </c>
      <c r="C1211" s="47">
        <v>0.34932658534155703</v>
      </c>
      <c r="D1211" s="47">
        <v>0.32058129682588299</v>
      </c>
      <c r="E1211" s="47">
        <v>0.30070081207267801</v>
      </c>
      <c r="F1211" s="47">
        <v>0.37141865980862898</v>
      </c>
      <c r="G1211" s="47">
        <v>0.30070081207267801</v>
      </c>
      <c r="H1211" s="287">
        <f t="shared" si="198"/>
        <v>0.30070081207267801</v>
      </c>
      <c r="I1211" s="4" t="b">
        <f t="shared" si="199"/>
        <v>0</v>
      </c>
      <c r="J1211" s="4" t="b">
        <f t="shared" si="200"/>
        <v>0</v>
      </c>
      <c r="K1211" s="26">
        <f t="shared" si="201"/>
        <v>0</v>
      </c>
      <c r="L1211" s="4">
        <f t="shared" si="202"/>
        <v>0</v>
      </c>
      <c r="M1211" s="26" t="str">
        <f t="shared" si="203"/>
        <v/>
      </c>
      <c r="N1211" s="288">
        <v>0</v>
      </c>
      <c r="O1211" s="4">
        <v>0</v>
      </c>
      <c r="P1211" s="75">
        <f t="shared" si="204"/>
        <v>0</v>
      </c>
      <c r="Q1211" s="75">
        <f t="shared" si="205"/>
        <v>0</v>
      </c>
      <c r="R1211" s="75">
        <f t="shared" si="206"/>
        <v>0</v>
      </c>
      <c r="S1211" s="4">
        <v>0</v>
      </c>
      <c r="T1211" s="4">
        <v>0</v>
      </c>
      <c r="U1211" s="4">
        <f t="shared" si="207"/>
        <v>0</v>
      </c>
      <c r="V1211" s="4">
        <v>0</v>
      </c>
      <c r="W1211" s="49">
        <v>0</v>
      </c>
      <c r="X1211" s="4">
        <v>1</v>
      </c>
      <c r="Y1211" s="118" t="s">
        <v>29</v>
      </c>
      <c r="Z1211" s="118" t="s">
        <v>30</v>
      </c>
      <c r="AA1211" s="289">
        <v>0.229656</v>
      </c>
      <c r="AB1211" s="81" t="str">
        <f t="shared" si="208"/>
        <v>MaeB-f6p</v>
      </c>
    </row>
    <row r="1212" spans="1:28" x14ac:dyDescent="0.3">
      <c r="A1212" s="15" t="s">
        <v>10</v>
      </c>
      <c r="B1212" s="265" t="s">
        <v>227</v>
      </c>
      <c r="C1212" s="47">
        <v>0.47232416687294998</v>
      </c>
      <c r="D1212" s="47">
        <v>0.44100562703483398</v>
      </c>
      <c r="E1212" s="47">
        <v>0.304113768270525</v>
      </c>
      <c r="F1212" s="47">
        <v>0.62055099622391197</v>
      </c>
      <c r="G1212" s="47">
        <v>0.304113768270525</v>
      </c>
      <c r="H1212" s="287">
        <f t="shared" si="198"/>
        <v>0.304113768270525</v>
      </c>
      <c r="I1212" s="4" t="b">
        <f t="shared" si="199"/>
        <v>0</v>
      </c>
      <c r="J1212" s="4" t="b">
        <f t="shared" si="200"/>
        <v>0</v>
      </c>
      <c r="K1212" s="26">
        <f t="shared" si="201"/>
        <v>0</v>
      </c>
      <c r="L1212" s="4">
        <f t="shared" si="202"/>
        <v>0</v>
      </c>
      <c r="M1212" s="26" t="str">
        <f t="shared" si="203"/>
        <v/>
      </c>
      <c r="N1212" s="288">
        <v>0</v>
      </c>
      <c r="O1212" s="4">
        <v>0</v>
      </c>
      <c r="P1212" s="75">
        <f t="shared" si="204"/>
        <v>0</v>
      </c>
      <c r="Q1212" s="75">
        <f t="shared" si="205"/>
        <v>0</v>
      </c>
      <c r="R1212" s="75">
        <f t="shared" si="206"/>
        <v>0</v>
      </c>
      <c r="S1212" s="4">
        <v>0</v>
      </c>
      <c r="T1212" s="4">
        <v>0</v>
      </c>
      <c r="U1212" s="4">
        <f t="shared" si="207"/>
        <v>0</v>
      </c>
      <c r="V1212" s="4">
        <v>0</v>
      </c>
      <c r="W1212" s="49">
        <v>0</v>
      </c>
      <c r="X1212" s="4">
        <v>1</v>
      </c>
      <c r="Y1212" s="118" t="s">
        <v>22</v>
      </c>
      <c r="Z1212" s="118" t="s">
        <v>31</v>
      </c>
      <c r="AA1212" s="289">
        <v>0.111111</v>
      </c>
      <c r="AB1212" s="81" t="str">
        <f t="shared" si="208"/>
        <v>Eda-glcnac</v>
      </c>
    </row>
    <row r="1213" spans="1:28" x14ac:dyDescent="0.3">
      <c r="A1213" s="15" t="s">
        <v>130</v>
      </c>
      <c r="B1213" s="265" t="s">
        <v>206</v>
      </c>
      <c r="C1213" s="47">
        <v>0.32318891400522498</v>
      </c>
      <c r="D1213" s="47">
        <v>0.322753653810533</v>
      </c>
      <c r="E1213" s="47">
        <v>0.30412194792435898</v>
      </c>
      <c r="F1213" s="47">
        <v>0.34601356007964201</v>
      </c>
      <c r="G1213" s="47">
        <v>0.30412194792435898</v>
      </c>
      <c r="H1213" s="287">
        <f t="shared" si="198"/>
        <v>0.30412194792435898</v>
      </c>
      <c r="I1213" s="4" t="b">
        <f t="shared" si="199"/>
        <v>0</v>
      </c>
      <c r="J1213" s="4" t="b">
        <f t="shared" si="200"/>
        <v>0</v>
      </c>
      <c r="K1213" s="26">
        <f t="shared" si="201"/>
        <v>0</v>
      </c>
      <c r="L1213" s="4">
        <f t="shared" si="202"/>
        <v>0</v>
      </c>
      <c r="M1213" s="26" t="str">
        <f t="shared" si="203"/>
        <v/>
      </c>
      <c r="N1213" s="288">
        <v>0</v>
      </c>
      <c r="O1213" s="4">
        <v>0</v>
      </c>
      <c r="P1213" s="75">
        <f t="shared" si="204"/>
        <v>0</v>
      </c>
      <c r="Q1213" s="75">
        <f t="shared" si="205"/>
        <v>0</v>
      </c>
      <c r="R1213" s="75">
        <f t="shared" si="206"/>
        <v>0</v>
      </c>
      <c r="S1213" s="4">
        <v>0</v>
      </c>
      <c r="T1213" s="4">
        <v>0</v>
      </c>
      <c r="U1213" s="4">
        <f t="shared" si="207"/>
        <v>0</v>
      </c>
      <c r="V1213" s="4">
        <v>0</v>
      </c>
      <c r="W1213" s="49">
        <v>0</v>
      </c>
      <c r="X1213" s="4">
        <v>1</v>
      </c>
      <c r="Y1213" s="118" t="s">
        <v>22</v>
      </c>
      <c r="Z1213" s="118" t="s">
        <v>30</v>
      </c>
      <c r="AA1213" s="289">
        <v>0.35986699999999999</v>
      </c>
      <c r="AB1213" s="81" t="str">
        <f t="shared" si="208"/>
        <v>Icd-ctp</v>
      </c>
    </row>
    <row r="1214" spans="1:28" x14ac:dyDescent="0.3">
      <c r="A1214" s="15" t="s">
        <v>2</v>
      </c>
      <c r="B1214" s="265" t="s">
        <v>66</v>
      </c>
      <c r="C1214" s="47">
        <v>0.34656942877805802</v>
      </c>
      <c r="D1214" s="47">
        <v>0.34890513851302002</v>
      </c>
      <c r="E1214" s="47">
        <v>0.30496179092542303</v>
      </c>
      <c r="F1214" s="47">
        <v>0.388313523071255</v>
      </c>
      <c r="G1214" s="47">
        <v>0.30496179092542303</v>
      </c>
      <c r="H1214" s="287">
        <f t="shared" si="198"/>
        <v>0.30496179092542303</v>
      </c>
      <c r="I1214" s="4" t="b">
        <f t="shared" si="199"/>
        <v>0</v>
      </c>
      <c r="J1214" s="4" t="b">
        <f t="shared" si="200"/>
        <v>0</v>
      </c>
      <c r="K1214" s="26">
        <f t="shared" si="201"/>
        <v>0</v>
      </c>
      <c r="L1214" s="4">
        <f t="shared" si="202"/>
        <v>0</v>
      </c>
      <c r="M1214" s="26" t="str">
        <f t="shared" si="203"/>
        <v/>
      </c>
      <c r="N1214" s="288">
        <v>0</v>
      </c>
      <c r="O1214" s="4">
        <v>0</v>
      </c>
      <c r="P1214" s="75">
        <f t="shared" si="204"/>
        <v>0</v>
      </c>
      <c r="Q1214" s="75">
        <f t="shared" si="205"/>
        <v>0</v>
      </c>
      <c r="R1214" s="75">
        <f t="shared" si="206"/>
        <v>0</v>
      </c>
      <c r="S1214" s="4">
        <v>0</v>
      </c>
      <c r="T1214" s="4">
        <v>0</v>
      </c>
      <c r="U1214" s="4">
        <f t="shared" si="207"/>
        <v>0</v>
      </c>
      <c r="V1214" s="4">
        <v>0</v>
      </c>
      <c r="W1214" s="49">
        <v>0</v>
      </c>
      <c r="X1214" s="4">
        <v>2</v>
      </c>
      <c r="Y1214" s="118" t="s">
        <v>20</v>
      </c>
      <c r="Z1214" s="118" t="s">
        <v>30</v>
      </c>
      <c r="AA1214" s="289">
        <v>0.55172399999999999</v>
      </c>
      <c r="AB1214" s="81" t="str">
        <f t="shared" si="208"/>
        <v>PykA-nadp+</v>
      </c>
    </row>
    <row r="1215" spans="1:28" x14ac:dyDescent="0.3">
      <c r="A1215" s="15" t="s">
        <v>130</v>
      </c>
      <c r="B1215" s="265" t="s">
        <v>269</v>
      </c>
      <c r="C1215" s="47">
        <v>0.36612101703482097</v>
      </c>
      <c r="D1215" s="47">
        <v>0.35707920707010699</v>
      </c>
      <c r="E1215" s="47">
        <v>0.31251364643149399</v>
      </c>
      <c r="F1215" s="47">
        <v>0.41794350792137303</v>
      </c>
      <c r="G1215" s="47">
        <v>0.31251364643149399</v>
      </c>
      <c r="H1215" s="287">
        <f t="shared" si="198"/>
        <v>0.31251364643149399</v>
      </c>
      <c r="I1215" s="4" t="b">
        <f t="shared" si="199"/>
        <v>0</v>
      </c>
      <c r="J1215" s="4" t="b">
        <f t="shared" si="200"/>
        <v>0</v>
      </c>
      <c r="K1215" s="26">
        <f t="shared" si="201"/>
        <v>0</v>
      </c>
      <c r="L1215" s="4">
        <f t="shared" si="202"/>
        <v>0</v>
      </c>
      <c r="M1215" s="26" t="str">
        <f t="shared" si="203"/>
        <v/>
      </c>
      <c r="N1215" s="288">
        <v>0</v>
      </c>
      <c r="O1215" s="4">
        <v>0</v>
      </c>
      <c r="P1215" s="75">
        <f t="shared" si="204"/>
        <v>0</v>
      </c>
      <c r="Q1215" s="75">
        <f t="shared" si="205"/>
        <v>0</v>
      </c>
      <c r="R1215" s="75">
        <f t="shared" si="206"/>
        <v>0</v>
      </c>
      <c r="S1215" s="4">
        <v>0</v>
      </c>
      <c r="T1215" s="4">
        <v>0</v>
      </c>
      <c r="U1215" s="4">
        <f t="shared" si="207"/>
        <v>0</v>
      </c>
      <c r="V1215" s="4">
        <v>0</v>
      </c>
      <c r="W1215" s="49">
        <v>0</v>
      </c>
      <c r="X1215" s="4">
        <v>1</v>
      </c>
      <c r="Y1215" s="118" t="s">
        <v>22</v>
      </c>
      <c r="Z1215" s="118" t="s">
        <v>30</v>
      </c>
      <c r="AA1215" s="289">
        <v>0.184669</v>
      </c>
      <c r="AB1215" s="81" t="str">
        <f t="shared" si="208"/>
        <v>Icd-gal1p</v>
      </c>
    </row>
    <row r="1216" spans="1:28" x14ac:dyDescent="0.3">
      <c r="A1216" s="15" t="s">
        <v>134</v>
      </c>
      <c r="B1216" s="265" t="s">
        <v>167</v>
      </c>
      <c r="C1216" s="47">
        <v>0.324701866883159</v>
      </c>
      <c r="D1216" s="47">
        <v>0.32330208096389301</v>
      </c>
      <c r="E1216" s="47">
        <v>0.31444086869898102</v>
      </c>
      <c r="F1216" s="47">
        <v>0.33750277556220598</v>
      </c>
      <c r="G1216" s="47">
        <v>0.31444086869898102</v>
      </c>
      <c r="H1216" s="287">
        <f t="shared" si="198"/>
        <v>0.31444086869898102</v>
      </c>
      <c r="I1216" s="4" t="b">
        <f t="shared" si="199"/>
        <v>0</v>
      </c>
      <c r="J1216" s="4" t="b">
        <f t="shared" si="200"/>
        <v>0</v>
      </c>
      <c r="K1216" s="26">
        <f t="shared" si="201"/>
        <v>0</v>
      </c>
      <c r="L1216" s="4">
        <f t="shared" si="202"/>
        <v>0</v>
      </c>
      <c r="M1216" s="26" t="str">
        <f t="shared" si="203"/>
        <v/>
      </c>
      <c r="N1216" s="288">
        <v>0</v>
      </c>
      <c r="O1216" s="4">
        <v>0</v>
      </c>
      <c r="P1216" s="75">
        <f t="shared" si="204"/>
        <v>0</v>
      </c>
      <c r="Q1216" s="75">
        <f t="shared" si="205"/>
        <v>0</v>
      </c>
      <c r="R1216" s="75">
        <f t="shared" si="206"/>
        <v>0</v>
      </c>
      <c r="S1216" s="4">
        <v>0</v>
      </c>
      <c r="T1216" s="4">
        <v>0</v>
      </c>
      <c r="U1216" s="4">
        <f t="shared" si="207"/>
        <v>0</v>
      </c>
      <c r="V1216" s="4">
        <v>0</v>
      </c>
      <c r="W1216" s="49">
        <v>0</v>
      </c>
      <c r="X1216" s="4">
        <v>1</v>
      </c>
      <c r="Y1216" s="118" t="s">
        <v>29</v>
      </c>
      <c r="Z1216" s="118" t="s">
        <v>30</v>
      </c>
      <c r="AA1216" s="289">
        <v>0.37404599999999999</v>
      </c>
      <c r="AB1216" s="81" t="str">
        <f t="shared" si="208"/>
        <v>MaeB-3pg</v>
      </c>
    </row>
    <row r="1217" spans="1:28" x14ac:dyDescent="0.3">
      <c r="A1217" s="15" t="s">
        <v>16</v>
      </c>
      <c r="B1217" s="265" t="s">
        <v>233</v>
      </c>
      <c r="C1217" s="47">
        <v>0.418747595520156</v>
      </c>
      <c r="D1217" s="47">
        <v>0.44188859940737402</v>
      </c>
      <c r="E1217" s="47">
        <v>0.32667924728442799</v>
      </c>
      <c r="F1217" s="47">
        <v>0.52149269253138297</v>
      </c>
      <c r="G1217" s="47">
        <v>0.32667924728442799</v>
      </c>
      <c r="H1217" s="287">
        <f t="shared" si="198"/>
        <v>0.32667924728442799</v>
      </c>
      <c r="I1217" s="4" t="b">
        <f t="shared" si="199"/>
        <v>0</v>
      </c>
      <c r="J1217" s="4" t="b">
        <f t="shared" si="200"/>
        <v>0</v>
      </c>
      <c r="K1217" s="26">
        <f t="shared" si="201"/>
        <v>0</v>
      </c>
      <c r="L1217" s="4">
        <f t="shared" si="202"/>
        <v>0</v>
      </c>
      <c r="M1217" s="26" t="str">
        <f t="shared" si="203"/>
        <v/>
      </c>
      <c r="N1217" s="288">
        <v>0</v>
      </c>
      <c r="O1217" s="4">
        <v>0</v>
      </c>
      <c r="P1217" s="75">
        <f t="shared" si="204"/>
        <v>0</v>
      </c>
      <c r="Q1217" s="75">
        <f t="shared" si="205"/>
        <v>0</v>
      </c>
      <c r="R1217" s="75">
        <f t="shared" si="206"/>
        <v>0</v>
      </c>
      <c r="S1217" s="4">
        <v>0</v>
      </c>
      <c r="T1217" s="4">
        <v>0</v>
      </c>
      <c r="U1217" s="4">
        <f t="shared" si="207"/>
        <v>0</v>
      </c>
      <c r="V1217" s="4">
        <v>0</v>
      </c>
      <c r="W1217" s="49">
        <v>0</v>
      </c>
      <c r="X1217" s="4">
        <v>1</v>
      </c>
      <c r="Y1217" s="118" t="s">
        <v>21</v>
      </c>
      <c r="Z1217" s="118" t="s">
        <v>31</v>
      </c>
      <c r="AA1217" s="289">
        <v>0</v>
      </c>
      <c r="AB1217" s="81" t="str">
        <f t="shared" si="208"/>
        <v>Fbp-gly</v>
      </c>
    </row>
    <row r="1218" spans="1:28" x14ac:dyDescent="0.3">
      <c r="A1218" s="15" t="s">
        <v>134</v>
      </c>
      <c r="B1218" s="265" t="s">
        <v>86</v>
      </c>
      <c r="C1218" s="47">
        <v>0.40077406939545601</v>
      </c>
      <c r="D1218" s="47">
        <v>0.37993804188260299</v>
      </c>
      <c r="E1218" s="47">
        <v>0.32771248031463102</v>
      </c>
      <c r="F1218" s="47">
        <v>0.445402857957168</v>
      </c>
      <c r="G1218" s="47">
        <v>0.32771248031463102</v>
      </c>
      <c r="H1218" s="287">
        <f t="shared" ref="H1218:H1281" si="209">ABS(G1218)</f>
        <v>0.32771248031463102</v>
      </c>
      <c r="I1218" s="4" t="b">
        <f t="shared" ref="I1218:I1281" si="210">H1218&gt;1.131</f>
        <v>0</v>
      </c>
      <c r="J1218" s="4" t="b">
        <f t="shared" ref="J1218:J1281" si="211">H1218&gt;(1.131/2)</f>
        <v>0</v>
      </c>
      <c r="K1218" s="26">
        <f t="shared" ref="K1218:K1281" si="212">IF(AND(C1218&lt;0,I1218=TRUE),"inhibitor",IF(AND(C1218&gt;0,I1218=TRUE),"activator",))</f>
        <v>0</v>
      </c>
      <c r="L1218" s="4">
        <f t="shared" ref="L1218:L1281" si="213">IF(AND(OR(K1218="inhibitor",K1218="activator"),H1218&gt;2),"strong",)</f>
        <v>0</v>
      </c>
      <c r="M1218" s="26" t="str">
        <f t="shared" ref="M1218:M1281" si="214">IF(AND(OR(K1218="inhibitor",K1218="activator"),AND(S1218=0,T1218=0,V1218=0)),"novel",IF(OR(K1218="inhibitor",K1218="activator"),"known",""))</f>
        <v/>
      </c>
      <c r="N1218" s="288">
        <v>0</v>
      </c>
      <c r="O1218" s="4">
        <v>0</v>
      </c>
      <c r="P1218" s="75">
        <f t="shared" ref="P1218:P1281" si="215">IF(OR(S1218&lt;&gt;0,T1218&lt;&gt;0,U1218&lt;&gt;0),1,0)</f>
        <v>0</v>
      </c>
      <c r="Q1218" s="75">
        <f t="shared" ref="Q1218:Q1281" si="216">IF(AND(S1218&lt;&gt;0,T1218=0),1,0)</f>
        <v>0</v>
      </c>
      <c r="R1218" s="75">
        <f t="shared" ref="R1218:R1281" si="217">IF(AND(S1218=0,T1218&lt;&gt;0),1,0)</f>
        <v>0</v>
      </c>
      <c r="S1218" s="4">
        <v>0</v>
      </c>
      <c r="T1218" s="4">
        <v>0</v>
      </c>
      <c r="U1218" s="4">
        <f t="shared" ref="U1218:U1281" si="218">IF(AND(S1218&lt;&gt;0,T1218&lt;&gt;0),1,0)</f>
        <v>0</v>
      </c>
      <c r="V1218" s="4">
        <v>0</v>
      </c>
      <c r="W1218" s="49">
        <v>0</v>
      </c>
      <c r="X1218" s="4">
        <v>1</v>
      </c>
      <c r="Y1218" s="118" t="s">
        <v>29</v>
      </c>
      <c r="Z1218" s="118" t="s">
        <v>30</v>
      </c>
      <c r="AA1218" s="289">
        <v>0.51245600000000002</v>
      </c>
      <c r="AB1218" s="81" t="str">
        <f t="shared" si="208"/>
        <v>MaeB-atp</v>
      </c>
    </row>
    <row r="1219" spans="1:28" x14ac:dyDescent="0.3">
      <c r="A1219" s="15" t="s">
        <v>7</v>
      </c>
      <c r="B1219" s="265" t="s">
        <v>239</v>
      </c>
      <c r="C1219" s="47">
        <v>0.35184810739557099</v>
      </c>
      <c r="D1219" s="47">
        <v>0.397074101911707</v>
      </c>
      <c r="E1219" s="47">
        <v>0.32993553504539302</v>
      </c>
      <c r="F1219" s="47">
        <v>0.45678927463500602</v>
      </c>
      <c r="G1219" s="47">
        <v>0.32993553504539302</v>
      </c>
      <c r="H1219" s="287">
        <f t="shared" si="209"/>
        <v>0.32993553504539302</v>
      </c>
      <c r="I1219" s="4" t="b">
        <f t="shared" si="210"/>
        <v>0</v>
      </c>
      <c r="J1219" s="4" t="b">
        <f t="shared" si="211"/>
        <v>0</v>
      </c>
      <c r="K1219" s="26">
        <f t="shared" si="212"/>
        <v>0</v>
      </c>
      <c r="L1219" s="4">
        <f t="shared" si="213"/>
        <v>0</v>
      </c>
      <c r="M1219" s="26" t="str">
        <f t="shared" si="214"/>
        <v/>
      </c>
      <c r="N1219" s="288">
        <v>0</v>
      </c>
      <c r="O1219" s="4">
        <v>0</v>
      </c>
      <c r="P1219" s="75">
        <f t="shared" si="215"/>
        <v>0</v>
      </c>
      <c r="Q1219" s="75">
        <f t="shared" si="216"/>
        <v>0</v>
      </c>
      <c r="R1219" s="75">
        <f t="shared" si="217"/>
        <v>0</v>
      </c>
      <c r="S1219" s="4">
        <v>0</v>
      </c>
      <c r="T1219" s="4">
        <v>0</v>
      </c>
      <c r="U1219" s="4">
        <f t="shared" si="218"/>
        <v>0</v>
      </c>
      <c r="V1219" s="4">
        <v>0</v>
      </c>
      <c r="W1219" s="49">
        <v>0</v>
      </c>
      <c r="X1219" s="4">
        <v>2</v>
      </c>
      <c r="Y1219" s="118" t="s">
        <v>20</v>
      </c>
      <c r="Z1219" s="118" t="s">
        <v>30</v>
      </c>
      <c r="AA1219" s="289">
        <v>0.18181800000000001</v>
      </c>
      <c r="AB1219" s="81" t="str">
        <f t="shared" ref="AB1219:AB1282" si="219">A1219&amp;"-"&amp;B1219</f>
        <v>PykF-asp</v>
      </c>
    </row>
    <row r="1220" spans="1:28" x14ac:dyDescent="0.3">
      <c r="A1220" s="15" t="s">
        <v>16</v>
      </c>
      <c r="B1220" s="265" t="s">
        <v>76</v>
      </c>
      <c r="C1220" s="47">
        <v>0.35698739538608698</v>
      </c>
      <c r="D1220" s="47">
        <v>0.35845386161343101</v>
      </c>
      <c r="E1220" s="47">
        <v>0.33524354418876201</v>
      </c>
      <c r="F1220" s="47">
        <v>0.38405792165841701</v>
      </c>
      <c r="G1220" s="47">
        <v>0.33524354418876201</v>
      </c>
      <c r="H1220" s="287">
        <f t="shared" si="209"/>
        <v>0.33524354418876201</v>
      </c>
      <c r="I1220" s="4" t="b">
        <f t="shared" si="210"/>
        <v>0</v>
      </c>
      <c r="J1220" s="4" t="b">
        <f t="shared" si="211"/>
        <v>0</v>
      </c>
      <c r="K1220" s="26">
        <f t="shared" si="212"/>
        <v>0</v>
      </c>
      <c r="L1220" s="4">
        <f t="shared" si="213"/>
        <v>0</v>
      </c>
      <c r="M1220" s="26" t="str">
        <f t="shared" si="214"/>
        <v/>
      </c>
      <c r="N1220" s="288">
        <v>0</v>
      </c>
      <c r="O1220" s="4">
        <v>0</v>
      </c>
      <c r="P1220" s="75">
        <f t="shared" si="215"/>
        <v>0</v>
      </c>
      <c r="Q1220" s="75">
        <f t="shared" si="216"/>
        <v>0</v>
      </c>
      <c r="R1220" s="75">
        <f t="shared" si="217"/>
        <v>0</v>
      </c>
      <c r="S1220" s="4">
        <v>0</v>
      </c>
      <c r="T1220" s="4">
        <v>0</v>
      </c>
      <c r="U1220" s="4">
        <f t="shared" si="218"/>
        <v>0</v>
      </c>
      <c r="V1220" s="4">
        <v>0</v>
      </c>
      <c r="W1220" s="49">
        <v>0</v>
      </c>
      <c r="X1220" s="4">
        <v>1</v>
      </c>
      <c r="Y1220" s="118" t="s">
        <v>21</v>
      </c>
      <c r="Z1220" s="118" t="s">
        <v>31</v>
      </c>
      <c r="AA1220" s="289">
        <v>0</v>
      </c>
      <c r="AB1220" s="81" t="str">
        <f t="shared" si="219"/>
        <v>Fbp-mal</v>
      </c>
    </row>
    <row r="1221" spans="1:28" x14ac:dyDescent="0.3">
      <c r="A1221" s="15" t="s">
        <v>2</v>
      </c>
      <c r="B1221" s="265" t="s">
        <v>161</v>
      </c>
      <c r="C1221" s="47">
        <v>0.37856056848425501</v>
      </c>
      <c r="D1221" s="47">
        <v>0.36509881020621499</v>
      </c>
      <c r="E1221" s="47">
        <v>0.33688138694998299</v>
      </c>
      <c r="F1221" s="47">
        <v>0.41770811851189399</v>
      </c>
      <c r="G1221" s="47">
        <v>0.33688138694998299</v>
      </c>
      <c r="H1221" s="287">
        <f t="shared" si="209"/>
        <v>0.33688138694998299</v>
      </c>
      <c r="I1221" s="4" t="b">
        <f t="shared" si="210"/>
        <v>0</v>
      </c>
      <c r="J1221" s="4" t="b">
        <f t="shared" si="211"/>
        <v>0</v>
      </c>
      <c r="K1221" s="26">
        <f t="shared" si="212"/>
        <v>0</v>
      </c>
      <c r="L1221" s="4">
        <f t="shared" si="213"/>
        <v>0</v>
      </c>
      <c r="M1221" s="26" t="str">
        <f t="shared" si="214"/>
        <v/>
      </c>
      <c r="N1221" s="288">
        <v>0</v>
      </c>
      <c r="O1221" s="4">
        <v>0</v>
      </c>
      <c r="P1221" s="75">
        <f t="shared" si="215"/>
        <v>0</v>
      </c>
      <c r="Q1221" s="75">
        <f t="shared" si="216"/>
        <v>0</v>
      </c>
      <c r="R1221" s="75">
        <f t="shared" si="217"/>
        <v>0</v>
      </c>
      <c r="S1221" s="4">
        <v>0</v>
      </c>
      <c r="T1221" s="4">
        <v>0</v>
      </c>
      <c r="U1221" s="4">
        <f t="shared" si="218"/>
        <v>0</v>
      </c>
      <c r="V1221" s="4">
        <v>0</v>
      </c>
      <c r="W1221" s="49">
        <v>0</v>
      </c>
      <c r="X1221" s="4">
        <v>2</v>
      </c>
      <c r="Y1221" s="118" t="s">
        <v>20</v>
      </c>
      <c r="Z1221" s="118" t="s">
        <v>30</v>
      </c>
      <c r="AA1221" s="289">
        <v>0.28571400000000002</v>
      </c>
      <c r="AB1221" s="81" t="str">
        <f t="shared" si="219"/>
        <v>PykA-dhap</v>
      </c>
    </row>
    <row r="1222" spans="1:28" x14ac:dyDescent="0.3">
      <c r="A1222" s="15" t="s">
        <v>130</v>
      </c>
      <c r="B1222" s="265" t="s">
        <v>78</v>
      </c>
      <c r="C1222" s="47">
        <v>0.361695495704282</v>
      </c>
      <c r="D1222" s="47">
        <v>0.35267716375889302</v>
      </c>
      <c r="E1222" s="47">
        <v>0.34358273382488003</v>
      </c>
      <c r="F1222" s="47">
        <v>0.370696073565978</v>
      </c>
      <c r="G1222" s="47">
        <v>0.34358273382488003</v>
      </c>
      <c r="H1222" s="287">
        <f t="shared" si="209"/>
        <v>0.34358273382488003</v>
      </c>
      <c r="I1222" s="4" t="b">
        <f t="shared" si="210"/>
        <v>0</v>
      </c>
      <c r="J1222" s="4" t="b">
        <f t="shared" si="211"/>
        <v>0</v>
      </c>
      <c r="K1222" s="26">
        <f t="shared" si="212"/>
        <v>0</v>
      </c>
      <c r="L1222" s="4">
        <f t="shared" si="213"/>
        <v>0</v>
      </c>
      <c r="M1222" s="26" t="str">
        <f t="shared" si="214"/>
        <v/>
      </c>
      <c r="N1222" s="288">
        <v>0</v>
      </c>
      <c r="O1222" s="4">
        <v>0</v>
      </c>
      <c r="P1222" s="75">
        <f t="shared" si="215"/>
        <v>0</v>
      </c>
      <c r="Q1222" s="75">
        <f t="shared" si="216"/>
        <v>0</v>
      </c>
      <c r="R1222" s="75">
        <f t="shared" si="217"/>
        <v>0</v>
      </c>
      <c r="S1222" s="4">
        <v>0</v>
      </c>
      <c r="T1222" s="4">
        <v>0</v>
      </c>
      <c r="U1222" s="4">
        <f t="shared" si="218"/>
        <v>0</v>
      </c>
      <c r="V1222" s="4">
        <v>0</v>
      </c>
      <c r="W1222" s="49">
        <v>0</v>
      </c>
      <c r="X1222" s="4">
        <v>1</v>
      </c>
      <c r="Y1222" s="118" t="s">
        <v>22</v>
      </c>
      <c r="Z1222" s="118" t="s">
        <v>30</v>
      </c>
      <c r="AA1222" s="289">
        <v>0.538462</v>
      </c>
      <c r="AB1222" s="81" t="str">
        <f t="shared" si="219"/>
        <v>Icd-pyr</v>
      </c>
    </row>
    <row r="1223" spans="1:28" x14ac:dyDescent="0.3">
      <c r="A1223" s="15" t="s">
        <v>16</v>
      </c>
      <c r="B1223" s="265" t="s">
        <v>235</v>
      </c>
      <c r="C1223" s="47">
        <v>0.50588226299737005</v>
      </c>
      <c r="D1223" s="47">
        <v>0.53208651328674605</v>
      </c>
      <c r="E1223" s="47">
        <v>0.34510224603534501</v>
      </c>
      <c r="F1223" s="47">
        <v>0.71008560289230205</v>
      </c>
      <c r="G1223" s="47">
        <v>0.34510224603534501</v>
      </c>
      <c r="H1223" s="287">
        <f t="shared" si="209"/>
        <v>0.34510224603534501</v>
      </c>
      <c r="I1223" s="4" t="b">
        <f t="shared" si="210"/>
        <v>0</v>
      </c>
      <c r="J1223" s="4" t="b">
        <f t="shared" si="211"/>
        <v>0</v>
      </c>
      <c r="K1223" s="26">
        <f t="shared" si="212"/>
        <v>0</v>
      </c>
      <c r="L1223" s="4">
        <f t="shared" si="213"/>
        <v>0</v>
      </c>
      <c r="M1223" s="26" t="str">
        <f t="shared" si="214"/>
        <v/>
      </c>
      <c r="N1223" s="288">
        <v>0</v>
      </c>
      <c r="O1223" s="4">
        <v>0</v>
      </c>
      <c r="P1223" s="75">
        <f t="shared" si="215"/>
        <v>0</v>
      </c>
      <c r="Q1223" s="75">
        <f t="shared" si="216"/>
        <v>0</v>
      </c>
      <c r="R1223" s="75">
        <f t="shared" si="217"/>
        <v>0</v>
      </c>
      <c r="S1223" s="4">
        <v>0</v>
      </c>
      <c r="T1223" s="4">
        <v>0</v>
      </c>
      <c r="U1223" s="4">
        <f t="shared" si="218"/>
        <v>0</v>
      </c>
      <c r="V1223" s="4">
        <v>0</v>
      </c>
      <c r="W1223" s="49">
        <v>0</v>
      </c>
      <c r="X1223" s="4">
        <v>1</v>
      </c>
      <c r="Y1223" s="118" t="s">
        <v>21</v>
      </c>
      <c r="Z1223" s="118" t="s">
        <v>31</v>
      </c>
      <c r="AA1223" s="289">
        <v>9.4527E-2</v>
      </c>
      <c r="AB1223" s="81" t="str">
        <f t="shared" si="219"/>
        <v>Fbp-ser</v>
      </c>
    </row>
    <row r="1224" spans="1:28" x14ac:dyDescent="0.3">
      <c r="A1224" s="15" t="s">
        <v>10</v>
      </c>
      <c r="B1224" s="265" t="s">
        <v>225</v>
      </c>
      <c r="C1224" s="47">
        <v>0.36520172938054701</v>
      </c>
      <c r="D1224" s="47">
        <v>0.36381378122170299</v>
      </c>
      <c r="E1224" s="47">
        <v>0.34936936239927902</v>
      </c>
      <c r="F1224" s="47">
        <v>0.37811518194825799</v>
      </c>
      <c r="G1224" s="47">
        <v>0.34936936239927902</v>
      </c>
      <c r="H1224" s="287">
        <f t="shared" si="209"/>
        <v>0.34936936239927902</v>
      </c>
      <c r="I1224" s="4" t="b">
        <f t="shared" si="210"/>
        <v>0</v>
      </c>
      <c r="J1224" s="4" t="b">
        <f t="shared" si="211"/>
        <v>0</v>
      </c>
      <c r="K1224" s="26">
        <f t="shared" si="212"/>
        <v>0</v>
      </c>
      <c r="L1224" s="4">
        <f t="shared" si="213"/>
        <v>0</v>
      </c>
      <c r="M1224" s="26" t="str">
        <f t="shared" si="214"/>
        <v/>
      </c>
      <c r="N1224" s="288">
        <v>0</v>
      </c>
      <c r="O1224" s="4">
        <v>0</v>
      </c>
      <c r="P1224" s="75">
        <f t="shared" si="215"/>
        <v>0</v>
      </c>
      <c r="Q1224" s="75">
        <f t="shared" si="216"/>
        <v>0</v>
      </c>
      <c r="R1224" s="75">
        <f t="shared" si="217"/>
        <v>0</v>
      </c>
      <c r="S1224" s="4">
        <v>0</v>
      </c>
      <c r="T1224" s="4">
        <v>0</v>
      </c>
      <c r="U1224" s="4">
        <f t="shared" si="218"/>
        <v>0</v>
      </c>
      <c r="V1224" s="4">
        <v>0</v>
      </c>
      <c r="W1224" s="49">
        <v>0</v>
      </c>
      <c r="X1224" s="4">
        <v>1</v>
      </c>
      <c r="Y1224" s="118" t="s">
        <v>22</v>
      </c>
      <c r="Z1224" s="118" t="s">
        <v>31</v>
      </c>
      <c r="AA1224" s="289">
        <v>0.448598</v>
      </c>
      <c r="AB1224" s="81" t="str">
        <f t="shared" si="219"/>
        <v>Eda-glca-6p</v>
      </c>
    </row>
    <row r="1225" spans="1:28" x14ac:dyDescent="0.3">
      <c r="A1225" s="15" t="s">
        <v>134</v>
      </c>
      <c r="B1225" s="265" t="s">
        <v>65</v>
      </c>
      <c r="C1225" s="47">
        <v>0.36991320036534397</v>
      </c>
      <c r="D1225" s="47">
        <v>0.36944566806495999</v>
      </c>
      <c r="E1225" s="47">
        <v>0.35223111271276097</v>
      </c>
      <c r="F1225" s="47">
        <v>0.38775754634190202</v>
      </c>
      <c r="G1225" s="47">
        <v>0.35223111271276097</v>
      </c>
      <c r="H1225" s="287">
        <f t="shared" si="209"/>
        <v>0.35223111271276097</v>
      </c>
      <c r="I1225" s="4" t="b">
        <f t="shared" si="210"/>
        <v>0</v>
      </c>
      <c r="J1225" s="4" t="b">
        <f t="shared" si="211"/>
        <v>0</v>
      </c>
      <c r="K1225" s="26">
        <f t="shared" si="212"/>
        <v>0</v>
      </c>
      <c r="L1225" s="4">
        <f t="shared" si="213"/>
        <v>0</v>
      </c>
      <c r="M1225" s="26" t="str">
        <f t="shared" si="214"/>
        <v/>
      </c>
      <c r="N1225" s="288">
        <v>0</v>
      </c>
      <c r="O1225" s="4">
        <v>0</v>
      </c>
      <c r="P1225" s="75">
        <f t="shared" si="215"/>
        <v>0</v>
      </c>
      <c r="Q1225" s="75">
        <f t="shared" si="216"/>
        <v>0</v>
      </c>
      <c r="R1225" s="75">
        <f t="shared" si="217"/>
        <v>0</v>
      </c>
      <c r="S1225" s="4">
        <v>0</v>
      </c>
      <c r="T1225" s="4">
        <v>0</v>
      </c>
      <c r="U1225" s="4">
        <f t="shared" si="218"/>
        <v>0</v>
      </c>
      <c r="V1225" s="4">
        <v>0</v>
      </c>
      <c r="W1225" s="49">
        <v>0</v>
      </c>
      <c r="X1225" s="4">
        <v>1</v>
      </c>
      <c r="Y1225" s="118" t="s">
        <v>29</v>
      </c>
      <c r="Z1225" s="118" t="s">
        <v>30</v>
      </c>
      <c r="AA1225" s="289">
        <v>0.25</v>
      </c>
      <c r="AB1225" s="81" t="str">
        <f t="shared" si="219"/>
        <v>MaeB-6pgc</v>
      </c>
    </row>
    <row r="1226" spans="1:28" x14ac:dyDescent="0.3">
      <c r="A1226" s="15" t="s">
        <v>8</v>
      </c>
      <c r="B1226" s="265" t="s">
        <v>102</v>
      </c>
      <c r="C1226" s="47">
        <v>0.38428348358831099</v>
      </c>
      <c r="D1226" s="47">
        <v>0.38082484626376301</v>
      </c>
      <c r="E1226" s="47">
        <v>0.35521090759063301</v>
      </c>
      <c r="F1226" s="47">
        <v>0.400241473519997</v>
      </c>
      <c r="G1226" s="47">
        <v>0.35521090759063301</v>
      </c>
      <c r="H1226" s="287">
        <f t="shared" si="209"/>
        <v>0.35521090759063301</v>
      </c>
      <c r="I1226" s="4" t="b">
        <f t="shared" si="210"/>
        <v>0</v>
      </c>
      <c r="J1226" s="4" t="b">
        <f t="shared" si="211"/>
        <v>0</v>
      </c>
      <c r="K1226" s="26">
        <f t="shared" si="212"/>
        <v>0</v>
      </c>
      <c r="L1226" s="4">
        <f t="shared" si="213"/>
        <v>0</v>
      </c>
      <c r="M1226" s="26" t="str">
        <f t="shared" si="214"/>
        <v/>
      </c>
      <c r="N1226" s="288">
        <v>0</v>
      </c>
      <c r="O1226" s="4">
        <v>0</v>
      </c>
      <c r="P1226" s="75">
        <f t="shared" si="215"/>
        <v>0</v>
      </c>
      <c r="Q1226" s="75">
        <f t="shared" si="216"/>
        <v>0</v>
      </c>
      <c r="R1226" s="75">
        <f t="shared" si="217"/>
        <v>0</v>
      </c>
      <c r="S1226" s="4">
        <v>0</v>
      </c>
      <c r="T1226" s="4">
        <v>0</v>
      </c>
      <c r="U1226" s="4">
        <f t="shared" si="218"/>
        <v>0</v>
      </c>
      <c r="V1226" s="4">
        <v>0</v>
      </c>
      <c r="W1226" s="49">
        <v>0</v>
      </c>
      <c r="X1226" s="4">
        <v>2</v>
      </c>
      <c r="Y1226" s="118" t="s">
        <v>24</v>
      </c>
      <c r="Z1226" s="118" t="s">
        <v>31</v>
      </c>
      <c r="AA1226" s="289">
        <v>0.222222</v>
      </c>
      <c r="AB1226" s="81" t="str">
        <f t="shared" si="219"/>
        <v>Eno-icit</v>
      </c>
    </row>
    <row r="1227" spans="1:28" x14ac:dyDescent="0.3">
      <c r="A1227" s="15" t="s">
        <v>7</v>
      </c>
      <c r="B1227" s="265" t="s">
        <v>123</v>
      </c>
      <c r="C1227" s="47">
        <v>0.50915927123084603</v>
      </c>
      <c r="D1227" s="47">
        <v>0.63128529115187404</v>
      </c>
      <c r="E1227" s="47">
        <v>0.35926642204953602</v>
      </c>
      <c r="F1227" s="47">
        <v>0.64761016169875396</v>
      </c>
      <c r="G1227" s="47">
        <v>0.35926642204953602</v>
      </c>
      <c r="H1227" s="287">
        <f t="shared" si="209"/>
        <v>0.35926642204953602</v>
      </c>
      <c r="I1227" s="4" t="b">
        <f t="shared" si="210"/>
        <v>0</v>
      </c>
      <c r="J1227" s="4" t="b">
        <f t="shared" si="211"/>
        <v>0</v>
      </c>
      <c r="K1227" s="26">
        <f t="shared" si="212"/>
        <v>0</v>
      </c>
      <c r="L1227" s="4">
        <f t="shared" si="213"/>
        <v>0</v>
      </c>
      <c r="M1227" s="26" t="str">
        <f t="shared" si="214"/>
        <v/>
      </c>
      <c r="N1227" s="288">
        <v>0</v>
      </c>
      <c r="O1227" s="4">
        <v>0</v>
      </c>
      <c r="P1227" s="75">
        <f t="shared" si="215"/>
        <v>0</v>
      </c>
      <c r="Q1227" s="75">
        <f t="shared" si="216"/>
        <v>0</v>
      </c>
      <c r="R1227" s="75">
        <f t="shared" si="217"/>
        <v>0</v>
      </c>
      <c r="S1227" s="4">
        <v>0</v>
      </c>
      <c r="T1227" s="4">
        <v>0</v>
      </c>
      <c r="U1227" s="4">
        <f t="shared" si="218"/>
        <v>0</v>
      </c>
      <c r="V1227" s="4">
        <v>0</v>
      </c>
      <c r="W1227" s="49">
        <v>0</v>
      </c>
      <c r="X1227" s="4">
        <v>2</v>
      </c>
      <c r="Y1227" s="118" t="s">
        <v>20</v>
      </c>
      <c r="Z1227" s="118" t="s">
        <v>30</v>
      </c>
      <c r="AA1227" s="289">
        <v>0.2</v>
      </c>
      <c r="AB1227" s="81" t="str">
        <f t="shared" si="219"/>
        <v>PykF-succ</v>
      </c>
    </row>
    <row r="1228" spans="1:28" x14ac:dyDescent="0.3">
      <c r="A1228" s="15" t="s">
        <v>130</v>
      </c>
      <c r="B1228" s="265" t="s">
        <v>225</v>
      </c>
      <c r="C1228" s="47">
        <v>0.50294318774593905</v>
      </c>
      <c r="D1228" s="47">
        <v>0.48306716508629499</v>
      </c>
      <c r="E1228" s="47">
        <v>0.36073160217969202</v>
      </c>
      <c r="F1228" s="47">
        <v>0.63356144656776303</v>
      </c>
      <c r="G1228" s="47">
        <v>0.36073160217969202</v>
      </c>
      <c r="H1228" s="287">
        <f t="shared" si="209"/>
        <v>0.36073160217969202</v>
      </c>
      <c r="I1228" s="4" t="b">
        <f t="shared" si="210"/>
        <v>0</v>
      </c>
      <c r="J1228" s="4" t="b">
        <f t="shared" si="211"/>
        <v>0</v>
      </c>
      <c r="K1228" s="26">
        <f t="shared" si="212"/>
        <v>0</v>
      </c>
      <c r="L1228" s="4">
        <f t="shared" si="213"/>
        <v>0</v>
      </c>
      <c r="M1228" s="26" t="str">
        <f t="shared" si="214"/>
        <v/>
      </c>
      <c r="N1228" s="288">
        <v>0</v>
      </c>
      <c r="O1228" s="4">
        <v>0</v>
      </c>
      <c r="P1228" s="75">
        <f t="shared" si="215"/>
        <v>0</v>
      </c>
      <c r="Q1228" s="75">
        <f t="shared" si="216"/>
        <v>0</v>
      </c>
      <c r="R1228" s="75">
        <f t="shared" si="217"/>
        <v>0</v>
      </c>
      <c r="S1228" s="4">
        <v>0</v>
      </c>
      <c r="T1228" s="4">
        <v>0</v>
      </c>
      <c r="U1228" s="4">
        <f t="shared" si="218"/>
        <v>0</v>
      </c>
      <c r="V1228" s="4">
        <v>0</v>
      </c>
      <c r="W1228" s="49">
        <v>0</v>
      </c>
      <c r="X1228" s="4">
        <v>1</v>
      </c>
      <c r="Y1228" s="118" t="s">
        <v>22</v>
      </c>
      <c r="Z1228" s="118" t="s">
        <v>30</v>
      </c>
      <c r="AA1228" s="289">
        <v>0.229656</v>
      </c>
      <c r="AB1228" s="81" t="str">
        <f t="shared" si="219"/>
        <v>Icd-glca-6p</v>
      </c>
    </row>
    <row r="1229" spans="1:28" x14ac:dyDescent="0.3">
      <c r="A1229" s="15" t="s">
        <v>3</v>
      </c>
      <c r="B1229" s="265" t="s">
        <v>295</v>
      </c>
      <c r="C1229" s="47">
        <v>0.55899356736559702</v>
      </c>
      <c r="D1229" s="47">
        <v>0.49055896307630098</v>
      </c>
      <c r="E1229" s="47">
        <v>0.374044954349876</v>
      </c>
      <c r="F1229" s="47">
        <v>0.69169700768768105</v>
      </c>
      <c r="G1229" s="47">
        <v>0.374044954349876</v>
      </c>
      <c r="H1229" s="287">
        <f t="shared" si="209"/>
        <v>0.374044954349876</v>
      </c>
      <c r="I1229" s="4" t="b">
        <f t="shared" si="210"/>
        <v>0</v>
      </c>
      <c r="J1229" s="4" t="b">
        <f t="shared" si="211"/>
        <v>0</v>
      </c>
      <c r="K1229" s="26">
        <f t="shared" si="212"/>
        <v>0</v>
      </c>
      <c r="L1229" s="4">
        <f t="shared" si="213"/>
        <v>0</v>
      </c>
      <c r="M1229" s="26" t="str">
        <f t="shared" si="214"/>
        <v/>
      </c>
      <c r="N1229" s="288">
        <v>0</v>
      </c>
      <c r="O1229" s="4">
        <v>0</v>
      </c>
      <c r="P1229" s="75">
        <f t="shared" si="215"/>
        <v>0</v>
      </c>
      <c r="Q1229" s="75">
        <f t="shared" si="216"/>
        <v>0</v>
      </c>
      <c r="R1229" s="75">
        <f t="shared" si="217"/>
        <v>0</v>
      </c>
      <c r="S1229" s="4">
        <v>0</v>
      </c>
      <c r="T1229" s="4">
        <v>0</v>
      </c>
      <c r="U1229" s="4">
        <f t="shared" si="218"/>
        <v>0</v>
      </c>
      <c r="V1229" s="4">
        <v>0</v>
      </c>
      <c r="W1229" s="49">
        <v>0</v>
      </c>
      <c r="X1229" s="4">
        <v>1</v>
      </c>
      <c r="Y1229" s="118" t="s">
        <v>21</v>
      </c>
      <c r="Z1229" s="118" t="s">
        <v>31</v>
      </c>
      <c r="AA1229" s="289">
        <v>0.21546999999999999</v>
      </c>
      <c r="AB1229" s="81" t="str">
        <f t="shared" si="219"/>
        <v>Edd-cys</v>
      </c>
    </row>
    <row r="1230" spans="1:28" x14ac:dyDescent="0.3">
      <c r="A1230" s="15" t="s">
        <v>16</v>
      </c>
      <c r="B1230" s="265" t="s">
        <v>100</v>
      </c>
      <c r="C1230" s="47">
        <v>0.39991637371980598</v>
      </c>
      <c r="D1230" s="47">
        <v>0.40106014229033599</v>
      </c>
      <c r="E1230" s="47">
        <v>0.37742228595337501</v>
      </c>
      <c r="F1230" s="47">
        <v>0.42270638543910199</v>
      </c>
      <c r="G1230" s="47">
        <v>0.37742228595337501</v>
      </c>
      <c r="H1230" s="287">
        <f t="shared" si="209"/>
        <v>0.37742228595337501</v>
      </c>
      <c r="I1230" s="4" t="b">
        <f t="shared" si="210"/>
        <v>0</v>
      </c>
      <c r="J1230" s="4" t="b">
        <f t="shared" si="211"/>
        <v>0</v>
      </c>
      <c r="K1230" s="26">
        <f t="shared" si="212"/>
        <v>0</v>
      </c>
      <c r="L1230" s="4">
        <f t="shared" si="213"/>
        <v>0</v>
      </c>
      <c r="M1230" s="26" t="str">
        <f t="shared" si="214"/>
        <v/>
      </c>
      <c r="N1230" s="288">
        <v>0</v>
      </c>
      <c r="O1230" s="4">
        <v>0</v>
      </c>
      <c r="P1230" s="75">
        <f t="shared" si="215"/>
        <v>0</v>
      </c>
      <c r="Q1230" s="75">
        <f t="shared" si="216"/>
        <v>0</v>
      </c>
      <c r="R1230" s="75">
        <f t="shared" si="217"/>
        <v>0</v>
      </c>
      <c r="S1230" s="4">
        <v>0</v>
      </c>
      <c r="T1230" s="4">
        <v>0</v>
      </c>
      <c r="U1230" s="4">
        <f t="shared" si="218"/>
        <v>0</v>
      </c>
      <c r="V1230" s="4">
        <v>0</v>
      </c>
      <c r="W1230" s="49">
        <v>0</v>
      </c>
      <c r="X1230" s="4">
        <v>1</v>
      </c>
      <c r="Y1230" s="118" t="s">
        <v>21</v>
      </c>
      <c r="Z1230" s="118" t="s">
        <v>31</v>
      </c>
      <c r="AA1230" s="289">
        <v>0.235955</v>
      </c>
      <c r="AB1230" s="81" t="str">
        <f t="shared" si="219"/>
        <v>Fbp-coa</v>
      </c>
    </row>
    <row r="1231" spans="1:28" x14ac:dyDescent="0.3">
      <c r="A1231" s="15" t="s">
        <v>92</v>
      </c>
      <c r="B1231" s="265" t="s">
        <v>204</v>
      </c>
      <c r="C1231" s="47">
        <v>0.404468578063443</v>
      </c>
      <c r="D1231" s="47">
        <v>0.39995516277301202</v>
      </c>
      <c r="E1231" s="47">
        <v>0.38097205940543899</v>
      </c>
      <c r="F1231" s="47">
        <v>0.42912508168831698</v>
      </c>
      <c r="G1231" s="47">
        <v>0.38097205940543899</v>
      </c>
      <c r="H1231" s="287">
        <f t="shared" si="209"/>
        <v>0.38097205940543899</v>
      </c>
      <c r="I1231" s="4" t="b">
        <f t="shared" si="210"/>
        <v>0</v>
      </c>
      <c r="J1231" s="4" t="b">
        <f t="shared" si="211"/>
        <v>0</v>
      </c>
      <c r="K1231" s="26">
        <f t="shared" si="212"/>
        <v>0</v>
      </c>
      <c r="L1231" s="4">
        <f t="shared" si="213"/>
        <v>0</v>
      </c>
      <c r="M1231" s="26" t="str">
        <f t="shared" si="214"/>
        <v/>
      </c>
      <c r="N1231" s="288">
        <v>0</v>
      </c>
      <c r="O1231" s="4">
        <v>0</v>
      </c>
      <c r="P1231" s="75">
        <f t="shared" si="215"/>
        <v>1</v>
      </c>
      <c r="Q1231" s="75">
        <f t="shared" si="216"/>
        <v>1</v>
      </c>
      <c r="R1231" s="75">
        <f t="shared" si="217"/>
        <v>0</v>
      </c>
      <c r="S1231" s="4">
        <v>1</v>
      </c>
      <c r="T1231" s="4">
        <v>0</v>
      </c>
      <c r="U1231" s="4">
        <f t="shared" si="218"/>
        <v>0</v>
      </c>
      <c r="V1231" s="4">
        <v>0</v>
      </c>
      <c r="W1231" s="49">
        <v>0</v>
      </c>
      <c r="X1231" s="4">
        <v>1</v>
      </c>
      <c r="Y1231" s="118" t="s">
        <v>22</v>
      </c>
      <c r="Z1231" s="118" t="s">
        <v>30</v>
      </c>
      <c r="AA1231" s="289">
        <v>0.12540200000000001</v>
      </c>
      <c r="AB1231" s="81" t="str">
        <f t="shared" si="219"/>
        <v>Ppc-cdp</v>
      </c>
    </row>
    <row r="1232" spans="1:28" x14ac:dyDescent="0.3">
      <c r="A1232" s="15" t="s">
        <v>15</v>
      </c>
      <c r="B1232" s="265" t="s">
        <v>396</v>
      </c>
      <c r="C1232" s="47">
        <v>0.68648477700931199</v>
      </c>
      <c r="D1232" s="47">
        <v>0.60451591531994497</v>
      </c>
      <c r="E1232" s="47">
        <v>0.38137633549937999</v>
      </c>
      <c r="F1232" s="47">
        <v>1.02534632088529</v>
      </c>
      <c r="G1232" s="47">
        <v>0.38137633549937999</v>
      </c>
      <c r="H1232" s="287">
        <f t="shared" si="209"/>
        <v>0.38137633549937999</v>
      </c>
      <c r="I1232" s="4" t="b">
        <f t="shared" si="210"/>
        <v>0</v>
      </c>
      <c r="J1232" s="4" t="b">
        <f t="shared" si="211"/>
        <v>0</v>
      </c>
      <c r="K1232" s="26">
        <f t="shared" si="212"/>
        <v>0</v>
      </c>
      <c r="L1232" s="4">
        <f t="shared" si="213"/>
        <v>0</v>
      </c>
      <c r="M1232" s="26" t="str">
        <f t="shared" si="214"/>
        <v/>
      </c>
      <c r="N1232" s="288">
        <v>0</v>
      </c>
      <c r="O1232" s="4">
        <v>0</v>
      </c>
      <c r="P1232" s="75">
        <f t="shared" si="215"/>
        <v>0</v>
      </c>
      <c r="Q1232" s="75">
        <f t="shared" si="216"/>
        <v>0</v>
      </c>
      <c r="R1232" s="75">
        <f t="shared" si="217"/>
        <v>0</v>
      </c>
      <c r="S1232" s="4">
        <v>0</v>
      </c>
      <c r="T1232" s="4">
        <v>0</v>
      </c>
      <c r="U1232" s="4">
        <f t="shared" si="218"/>
        <v>0</v>
      </c>
      <c r="V1232" s="4">
        <v>0</v>
      </c>
      <c r="W1232" s="49">
        <v>0</v>
      </c>
      <c r="X1232" s="4">
        <v>2</v>
      </c>
      <c r="Y1232" s="118" t="s">
        <v>28</v>
      </c>
      <c r="Z1232" s="118" t="s">
        <v>30</v>
      </c>
      <c r="AA1232" s="289">
        <v>0</v>
      </c>
      <c r="AB1232" s="81" t="str">
        <f t="shared" si="219"/>
        <v>PckA-spermi</v>
      </c>
    </row>
    <row r="1233" spans="1:28" x14ac:dyDescent="0.3">
      <c r="A1233" s="15" t="s">
        <v>130</v>
      </c>
      <c r="B1233" s="265" t="s">
        <v>157</v>
      </c>
      <c r="C1233" s="47">
        <v>0.41576688653763899</v>
      </c>
      <c r="D1233" s="47">
        <v>0.41188511487042001</v>
      </c>
      <c r="E1233" s="47">
        <v>0.384359871729125</v>
      </c>
      <c r="F1233" s="47">
        <v>0.44571114318023503</v>
      </c>
      <c r="G1233" s="47">
        <v>0.384359871729125</v>
      </c>
      <c r="H1233" s="287">
        <f t="shared" si="209"/>
        <v>0.384359871729125</v>
      </c>
      <c r="I1233" s="4" t="b">
        <f t="shared" si="210"/>
        <v>0</v>
      </c>
      <c r="J1233" s="4" t="b">
        <f t="shared" si="211"/>
        <v>0</v>
      </c>
      <c r="K1233" s="26">
        <f t="shared" si="212"/>
        <v>0</v>
      </c>
      <c r="L1233" s="4">
        <f t="shared" si="213"/>
        <v>0</v>
      </c>
      <c r="M1233" s="26" t="str">
        <f t="shared" si="214"/>
        <v/>
      </c>
      <c r="N1233" s="288">
        <v>0</v>
      </c>
      <c r="O1233" s="4">
        <v>0</v>
      </c>
      <c r="P1233" s="75">
        <f t="shared" si="215"/>
        <v>0</v>
      </c>
      <c r="Q1233" s="75">
        <f t="shared" si="216"/>
        <v>0</v>
      </c>
      <c r="R1233" s="75">
        <f t="shared" si="217"/>
        <v>0</v>
      </c>
      <c r="S1233" s="4">
        <v>0</v>
      </c>
      <c r="T1233" s="4">
        <v>0</v>
      </c>
      <c r="U1233" s="4">
        <f t="shared" si="218"/>
        <v>0</v>
      </c>
      <c r="V1233" s="4">
        <v>1</v>
      </c>
      <c r="W1233" s="49">
        <v>0</v>
      </c>
      <c r="X1233" s="4">
        <v>1</v>
      </c>
      <c r="Y1233" s="118" t="s">
        <v>22</v>
      </c>
      <c r="Z1233" s="118" t="s">
        <v>30</v>
      </c>
      <c r="AA1233" s="289">
        <v>0.212121</v>
      </c>
      <c r="AB1233" s="81" t="str">
        <f t="shared" si="219"/>
        <v>Icd-g6p</v>
      </c>
    </row>
    <row r="1234" spans="1:28" x14ac:dyDescent="0.3">
      <c r="A1234" s="15" t="s">
        <v>130</v>
      </c>
      <c r="B1234" s="265" t="s">
        <v>208</v>
      </c>
      <c r="C1234" s="47">
        <v>0.43474040017580201</v>
      </c>
      <c r="D1234" s="47">
        <v>0.43090200330249501</v>
      </c>
      <c r="E1234" s="47">
        <v>0.38731210311890402</v>
      </c>
      <c r="F1234" s="47">
        <v>0.47709798128688402</v>
      </c>
      <c r="G1234" s="47">
        <v>0.38731210311890402</v>
      </c>
      <c r="H1234" s="287">
        <f t="shared" si="209"/>
        <v>0.38731210311890402</v>
      </c>
      <c r="I1234" s="4" t="b">
        <f t="shared" si="210"/>
        <v>0</v>
      </c>
      <c r="J1234" s="4" t="b">
        <f t="shared" si="211"/>
        <v>0</v>
      </c>
      <c r="K1234" s="26">
        <f t="shared" si="212"/>
        <v>0</v>
      </c>
      <c r="L1234" s="4">
        <f t="shared" si="213"/>
        <v>0</v>
      </c>
      <c r="M1234" s="26" t="str">
        <f t="shared" si="214"/>
        <v/>
      </c>
      <c r="N1234" s="288">
        <v>0</v>
      </c>
      <c r="O1234" s="4">
        <v>0</v>
      </c>
      <c r="P1234" s="75">
        <f t="shared" si="215"/>
        <v>0</v>
      </c>
      <c r="Q1234" s="75">
        <f t="shared" si="216"/>
        <v>0</v>
      </c>
      <c r="R1234" s="75">
        <f t="shared" si="217"/>
        <v>0</v>
      </c>
      <c r="S1234" s="4">
        <v>0</v>
      </c>
      <c r="T1234" s="4">
        <v>0</v>
      </c>
      <c r="U1234" s="4">
        <f t="shared" si="218"/>
        <v>0</v>
      </c>
      <c r="V1234" s="4">
        <v>0</v>
      </c>
      <c r="W1234" s="49">
        <v>0</v>
      </c>
      <c r="X1234" s="4">
        <v>1</v>
      </c>
      <c r="Y1234" s="118" t="s">
        <v>22</v>
      </c>
      <c r="Z1234" s="118" t="s">
        <v>30</v>
      </c>
      <c r="AA1234" s="289">
        <v>0.31205699999999997</v>
      </c>
      <c r="AB1234" s="81" t="str">
        <f t="shared" si="219"/>
        <v>Icd-ump</v>
      </c>
    </row>
    <row r="1235" spans="1:28" x14ac:dyDescent="0.3">
      <c r="A1235" s="15" t="s">
        <v>7</v>
      </c>
      <c r="B1235" s="265" t="s">
        <v>67</v>
      </c>
      <c r="C1235" s="47">
        <v>0.43855789519329302</v>
      </c>
      <c r="D1235" s="47">
        <v>0.4517719052427</v>
      </c>
      <c r="E1235" s="47">
        <v>0.38822353288010403</v>
      </c>
      <c r="F1235" s="47">
        <v>0.50705976238995498</v>
      </c>
      <c r="G1235" s="47">
        <v>0.38822353288010403</v>
      </c>
      <c r="H1235" s="287">
        <f t="shared" si="209"/>
        <v>0.38822353288010403</v>
      </c>
      <c r="I1235" s="4" t="b">
        <f t="shared" si="210"/>
        <v>0</v>
      </c>
      <c r="J1235" s="4" t="b">
        <f t="shared" si="211"/>
        <v>0</v>
      </c>
      <c r="K1235" s="26">
        <f t="shared" si="212"/>
        <v>0</v>
      </c>
      <c r="L1235" s="4">
        <f t="shared" si="213"/>
        <v>0</v>
      </c>
      <c r="M1235" s="26" t="str">
        <f t="shared" si="214"/>
        <v/>
      </c>
      <c r="N1235" s="288">
        <v>0</v>
      </c>
      <c r="O1235" s="4">
        <v>0</v>
      </c>
      <c r="P1235" s="75">
        <f t="shared" si="215"/>
        <v>0</v>
      </c>
      <c r="Q1235" s="75">
        <f t="shared" si="216"/>
        <v>0</v>
      </c>
      <c r="R1235" s="75">
        <f t="shared" si="217"/>
        <v>0</v>
      </c>
      <c r="S1235" s="4">
        <v>0</v>
      </c>
      <c r="T1235" s="4">
        <v>0</v>
      </c>
      <c r="U1235" s="4">
        <f t="shared" si="218"/>
        <v>0</v>
      </c>
      <c r="V1235" s="4">
        <v>0</v>
      </c>
      <c r="W1235" s="49">
        <v>0</v>
      </c>
      <c r="X1235" s="4">
        <v>2</v>
      </c>
      <c r="Y1235" s="118" t="s">
        <v>20</v>
      </c>
      <c r="Z1235" s="118" t="s">
        <v>30</v>
      </c>
      <c r="AA1235" s="289">
        <v>0.25748500000000002</v>
      </c>
      <c r="AB1235" s="81" t="str">
        <f t="shared" si="219"/>
        <v>PykF-ru5p</v>
      </c>
    </row>
    <row r="1236" spans="1:28" x14ac:dyDescent="0.3">
      <c r="A1236" s="15" t="s">
        <v>3</v>
      </c>
      <c r="B1236" s="265" t="s">
        <v>68</v>
      </c>
      <c r="C1236" s="47">
        <v>0.39696573030993199</v>
      </c>
      <c r="D1236" s="47">
        <v>0.39634362145864999</v>
      </c>
      <c r="E1236" s="47">
        <v>0.38857823147927201</v>
      </c>
      <c r="F1236" s="47">
        <v>0.40296656365238598</v>
      </c>
      <c r="G1236" s="47">
        <v>0.38857823147927201</v>
      </c>
      <c r="H1236" s="287">
        <f t="shared" si="209"/>
        <v>0.38857823147927201</v>
      </c>
      <c r="I1236" s="4" t="b">
        <f t="shared" si="210"/>
        <v>0</v>
      </c>
      <c r="J1236" s="4" t="b">
        <f t="shared" si="211"/>
        <v>0</v>
      </c>
      <c r="K1236" s="26">
        <f t="shared" si="212"/>
        <v>0</v>
      </c>
      <c r="L1236" s="4">
        <f t="shared" si="213"/>
        <v>0</v>
      </c>
      <c r="M1236" s="26" t="str">
        <f t="shared" si="214"/>
        <v/>
      </c>
      <c r="N1236" s="288">
        <v>0</v>
      </c>
      <c r="O1236" s="4">
        <v>0</v>
      </c>
      <c r="P1236" s="75">
        <f t="shared" si="215"/>
        <v>0</v>
      </c>
      <c r="Q1236" s="75">
        <f t="shared" si="216"/>
        <v>0</v>
      </c>
      <c r="R1236" s="75">
        <f t="shared" si="217"/>
        <v>0</v>
      </c>
      <c r="S1236" s="4">
        <v>0</v>
      </c>
      <c r="T1236" s="4">
        <v>0</v>
      </c>
      <c r="U1236" s="4">
        <f t="shared" si="218"/>
        <v>0</v>
      </c>
      <c r="V1236" s="4">
        <v>0</v>
      </c>
      <c r="W1236" s="49">
        <v>0</v>
      </c>
      <c r="X1236" s="4">
        <v>1</v>
      </c>
      <c r="Y1236" s="118" t="s">
        <v>21</v>
      </c>
      <c r="Z1236" s="118" t="s">
        <v>31</v>
      </c>
      <c r="AA1236" s="289">
        <v>0.199295</v>
      </c>
      <c r="AB1236" s="81" t="str">
        <f t="shared" si="219"/>
        <v>Edd-nadph</v>
      </c>
    </row>
    <row r="1237" spans="1:28" x14ac:dyDescent="0.3">
      <c r="A1237" s="15" t="s">
        <v>10</v>
      </c>
      <c r="B1237" s="265" t="s">
        <v>117</v>
      </c>
      <c r="C1237" s="47">
        <v>0.42458047759175899</v>
      </c>
      <c r="D1237" s="47">
        <v>0.42695330960871403</v>
      </c>
      <c r="E1237" s="47">
        <v>0.390330656893146</v>
      </c>
      <c r="F1237" s="47">
        <v>0.47733751596173601</v>
      </c>
      <c r="G1237" s="47">
        <v>0.390330656893146</v>
      </c>
      <c r="H1237" s="287">
        <f t="shared" si="209"/>
        <v>0.390330656893146</v>
      </c>
      <c r="I1237" s="4" t="b">
        <f t="shared" si="210"/>
        <v>0</v>
      </c>
      <c r="J1237" s="4" t="b">
        <f t="shared" si="211"/>
        <v>0</v>
      </c>
      <c r="K1237" s="26">
        <f t="shared" si="212"/>
        <v>0</v>
      </c>
      <c r="L1237" s="4">
        <f t="shared" si="213"/>
        <v>0</v>
      </c>
      <c r="M1237" s="26" t="str">
        <f t="shared" si="214"/>
        <v/>
      </c>
      <c r="N1237" s="288">
        <v>0</v>
      </c>
      <c r="O1237" s="4">
        <v>0</v>
      </c>
      <c r="P1237" s="75">
        <f t="shared" si="215"/>
        <v>0</v>
      </c>
      <c r="Q1237" s="75">
        <f t="shared" si="216"/>
        <v>0</v>
      </c>
      <c r="R1237" s="75">
        <f t="shared" si="217"/>
        <v>0</v>
      </c>
      <c r="S1237" s="4">
        <v>0</v>
      </c>
      <c r="T1237" s="4">
        <v>0</v>
      </c>
      <c r="U1237" s="4">
        <f t="shared" si="218"/>
        <v>0</v>
      </c>
      <c r="V1237" s="4">
        <v>0</v>
      </c>
      <c r="W1237" s="49">
        <v>0</v>
      </c>
      <c r="X1237" s="4">
        <v>1</v>
      </c>
      <c r="Y1237" s="118" t="s">
        <v>22</v>
      </c>
      <c r="Z1237" s="118" t="s">
        <v>31</v>
      </c>
      <c r="AA1237" s="289">
        <v>0.230769</v>
      </c>
      <c r="AB1237" s="81" t="str">
        <f t="shared" si="219"/>
        <v>Eda-acp</v>
      </c>
    </row>
    <row r="1238" spans="1:28" x14ac:dyDescent="0.3">
      <c r="A1238" s="15" t="s">
        <v>15</v>
      </c>
      <c r="B1238" s="265" t="s">
        <v>289</v>
      </c>
      <c r="C1238" s="47">
        <v>0.564475709544495</v>
      </c>
      <c r="D1238" s="47">
        <v>0.51606292202408799</v>
      </c>
      <c r="E1238" s="47">
        <v>0.390482134661709</v>
      </c>
      <c r="F1238" s="47">
        <v>0.73750305566174501</v>
      </c>
      <c r="G1238" s="47">
        <v>0.390482134661709</v>
      </c>
      <c r="H1238" s="287">
        <f t="shared" si="209"/>
        <v>0.390482134661709</v>
      </c>
      <c r="I1238" s="4" t="b">
        <f t="shared" si="210"/>
        <v>0</v>
      </c>
      <c r="J1238" s="4" t="b">
        <f t="shared" si="211"/>
        <v>0</v>
      </c>
      <c r="K1238" s="26">
        <f t="shared" si="212"/>
        <v>0</v>
      </c>
      <c r="L1238" s="4">
        <f t="shared" si="213"/>
        <v>0</v>
      </c>
      <c r="M1238" s="26" t="str">
        <f t="shared" si="214"/>
        <v/>
      </c>
      <c r="N1238" s="288">
        <v>0</v>
      </c>
      <c r="O1238" s="4">
        <v>0</v>
      </c>
      <c r="P1238" s="75">
        <f t="shared" si="215"/>
        <v>0</v>
      </c>
      <c r="Q1238" s="75">
        <f t="shared" si="216"/>
        <v>0</v>
      </c>
      <c r="R1238" s="75">
        <f t="shared" si="217"/>
        <v>0</v>
      </c>
      <c r="S1238" s="4">
        <v>0</v>
      </c>
      <c r="T1238" s="4">
        <v>0</v>
      </c>
      <c r="U1238" s="4">
        <f t="shared" si="218"/>
        <v>0</v>
      </c>
      <c r="V1238" s="4">
        <v>0</v>
      </c>
      <c r="W1238" s="49">
        <v>0</v>
      </c>
      <c r="X1238" s="4">
        <v>2</v>
      </c>
      <c r="Y1238" s="118" t="s">
        <v>28</v>
      </c>
      <c r="Z1238" s="118" t="s">
        <v>30</v>
      </c>
      <c r="AA1238" s="289">
        <v>0.14285700000000001</v>
      </c>
      <c r="AB1238" s="81" t="str">
        <f t="shared" si="219"/>
        <v>PckA-phe</v>
      </c>
    </row>
    <row r="1239" spans="1:28" x14ac:dyDescent="0.3">
      <c r="A1239" s="15" t="s">
        <v>7</v>
      </c>
      <c r="B1239" s="265" t="s">
        <v>222</v>
      </c>
      <c r="C1239" s="47">
        <v>0.52743504438036104</v>
      </c>
      <c r="D1239" s="47">
        <v>0.46467232023488902</v>
      </c>
      <c r="E1239" s="47">
        <v>0.40387742944663002</v>
      </c>
      <c r="F1239" s="47">
        <v>0.65973372078124304</v>
      </c>
      <c r="G1239" s="47">
        <v>0.40387742944663002</v>
      </c>
      <c r="H1239" s="287">
        <f t="shared" si="209"/>
        <v>0.40387742944663002</v>
      </c>
      <c r="I1239" s="4" t="b">
        <f t="shared" si="210"/>
        <v>0</v>
      </c>
      <c r="J1239" s="4" t="b">
        <f t="shared" si="211"/>
        <v>0</v>
      </c>
      <c r="K1239" s="26">
        <f t="shared" si="212"/>
        <v>0</v>
      </c>
      <c r="L1239" s="4">
        <f t="shared" si="213"/>
        <v>0</v>
      </c>
      <c r="M1239" s="26" t="str">
        <f t="shared" si="214"/>
        <v/>
      </c>
      <c r="N1239" s="288">
        <v>0</v>
      </c>
      <c r="O1239" s="4">
        <v>0</v>
      </c>
      <c r="P1239" s="75">
        <f t="shared" si="215"/>
        <v>0</v>
      </c>
      <c r="Q1239" s="75">
        <f t="shared" si="216"/>
        <v>0</v>
      </c>
      <c r="R1239" s="75">
        <f t="shared" si="217"/>
        <v>0</v>
      </c>
      <c r="S1239" s="4">
        <v>0</v>
      </c>
      <c r="T1239" s="4">
        <v>0</v>
      </c>
      <c r="U1239" s="4">
        <f t="shared" si="218"/>
        <v>0</v>
      </c>
      <c r="V1239" s="4">
        <v>0</v>
      </c>
      <c r="W1239" s="49">
        <v>0</v>
      </c>
      <c r="X1239" s="4">
        <v>2</v>
      </c>
      <c r="Y1239" s="118" t="s">
        <v>20</v>
      </c>
      <c r="Z1239" s="118" t="s">
        <v>30</v>
      </c>
      <c r="AA1239" s="289">
        <v>0.40495900000000001</v>
      </c>
      <c r="AB1239" s="81" t="str">
        <f t="shared" si="219"/>
        <v>PykF-phepyr</v>
      </c>
    </row>
    <row r="1240" spans="1:28" x14ac:dyDescent="0.3">
      <c r="A1240" s="15" t="s">
        <v>2</v>
      </c>
      <c r="B1240" s="265" t="s">
        <v>175</v>
      </c>
      <c r="C1240" s="47">
        <v>0.47148669707602803</v>
      </c>
      <c r="D1240" s="47">
        <v>0.42970383063904999</v>
      </c>
      <c r="E1240" s="47">
        <v>0.40417824728979301</v>
      </c>
      <c r="F1240" s="47">
        <v>0.54957366338643998</v>
      </c>
      <c r="G1240" s="47">
        <v>0.40417824728979301</v>
      </c>
      <c r="H1240" s="287">
        <f t="shared" si="209"/>
        <v>0.40417824728979301</v>
      </c>
      <c r="I1240" s="4" t="b">
        <f t="shared" si="210"/>
        <v>0</v>
      </c>
      <c r="J1240" s="4" t="b">
        <f t="shared" si="211"/>
        <v>0</v>
      </c>
      <c r="K1240" s="26">
        <f t="shared" si="212"/>
        <v>0</v>
      </c>
      <c r="L1240" s="4">
        <f t="shared" si="213"/>
        <v>0</v>
      </c>
      <c r="M1240" s="26" t="str">
        <f t="shared" si="214"/>
        <v/>
      </c>
      <c r="N1240" s="288">
        <v>0</v>
      </c>
      <c r="O1240" s="4">
        <v>0</v>
      </c>
      <c r="P1240" s="75">
        <f t="shared" si="215"/>
        <v>1</v>
      </c>
      <c r="Q1240" s="75">
        <f t="shared" si="216"/>
        <v>0</v>
      </c>
      <c r="R1240" s="75">
        <f t="shared" si="217"/>
        <v>0</v>
      </c>
      <c r="S1240" s="4">
        <v>1</v>
      </c>
      <c r="T1240" s="4">
        <v>1</v>
      </c>
      <c r="U1240" s="4">
        <f t="shared" si="218"/>
        <v>1</v>
      </c>
      <c r="V1240" s="4">
        <v>0</v>
      </c>
      <c r="W1240" s="49">
        <v>0</v>
      </c>
      <c r="X1240" s="4">
        <v>2</v>
      </c>
      <c r="Y1240" s="118" t="s">
        <v>20</v>
      </c>
      <c r="Z1240" s="118" t="s">
        <v>30</v>
      </c>
      <c r="AA1240" s="289">
        <v>0.42857099999999998</v>
      </c>
      <c r="AB1240" s="81" t="str">
        <f t="shared" si="219"/>
        <v>PykA-r5p</v>
      </c>
    </row>
    <row r="1241" spans="1:28" x14ac:dyDescent="0.3">
      <c r="A1241" s="15" t="s">
        <v>2</v>
      </c>
      <c r="B1241" s="265" t="s">
        <v>275</v>
      </c>
      <c r="C1241" s="47">
        <v>0.46318804962508497</v>
      </c>
      <c r="D1241" s="47">
        <v>0.48104172416498803</v>
      </c>
      <c r="E1241" s="47">
        <v>0.40470296339026401</v>
      </c>
      <c r="F1241" s="47">
        <v>0.52555174592008402</v>
      </c>
      <c r="G1241" s="47">
        <v>0.40470296339026401</v>
      </c>
      <c r="H1241" s="287">
        <f t="shared" si="209"/>
        <v>0.40470296339026401</v>
      </c>
      <c r="I1241" s="4" t="b">
        <f t="shared" si="210"/>
        <v>0</v>
      </c>
      <c r="J1241" s="4" t="b">
        <f t="shared" si="211"/>
        <v>0</v>
      </c>
      <c r="K1241" s="26">
        <f t="shared" si="212"/>
        <v>0</v>
      </c>
      <c r="L1241" s="4">
        <f t="shared" si="213"/>
        <v>0</v>
      </c>
      <c r="M1241" s="26" t="str">
        <f t="shared" si="214"/>
        <v/>
      </c>
      <c r="N1241" s="288">
        <v>0</v>
      </c>
      <c r="O1241" s="4">
        <v>0</v>
      </c>
      <c r="P1241" s="75">
        <f t="shared" si="215"/>
        <v>0</v>
      </c>
      <c r="Q1241" s="75">
        <f t="shared" si="216"/>
        <v>0</v>
      </c>
      <c r="R1241" s="75">
        <f t="shared" si="217"/>
        <v>0</v>
      </c>
      <c r="S1241" s="4">
        <v>0</v>
      </c>
      <c r="T1241" s="4">
        <v>0</v>
      </c>
      <c r="U1241" s="4">
        <f t="shared" si="218"/>
        <v>0</v>
      </c>
      <c r="V1241" s="4">
        <v>0</v>
      </c>
      <c r="W1241" s="49">
        <v>0</v>
      </c>
      <c r="X1241" s="4">
        <v>2</v>
      </c>
      <c r="Y1241" s="118" t="s">
        <v>20</v>
      </c>
      <c r="Z1241" s="118" t="s">
        <v>30</v>
      </c>
      <c r="AA1241" s="289">
        <v>0.288136</v>
      </c>
      <c r="AB1241" s="81" t="str">
        <f t="shared" si="219"/>
        <v>PykA-glyc3p</v>
      </c>
    </row>
    <row r="1242" spans="1:28" x14ac:dyDescent="0.3">
      <c r="A1242" s="15" t="s">
        <v>130</v>
      </c>
      <c r="B1242" s="265" t="s">
        <v>67</v>
      </c>
      <c r="C1242" s="47">
        <v>0.44321243494252399</v>
      </c>
      <c r="D1242" s="47">
        <v>0.443442754283836</v>
      </c>
      <c r="E1242" s="47">
        <v>0.41940681882832598</v>
      </c>
      <c r="F1242" s="47">
        <v>0.470430821852793</v>
      </c>
      <c r="G1242" s="47">
        <v>0.41940681882832598</v>
      </c>
      <c r="H1242" s="287">
        <f t="shared" si="209"/>
        <v>0.41940681882832598</v>
      </c>
      <c r="I1242" s="4" t="b">
        <f t="shared" si="210"/>
        <v>0</v>
      </c>
      <c r="J1242" s="4" t="b">
        <f t="shared" si="211"/>
        <v>0</v>
      </c>
      <c r="K1242" s="26">
        <f t="shared" si="212"/>
        <v>0</v>
      </c>
      <c r="L1242" s="4">
        <f t="shared" si="213"/>
        <v>0</v>
      </c>
      <c r="M1242" s="26" t="str">
        <f t="shared" si="214"/>
        <v/>
      </c>
      <c r="N1242" s="288">
        <v>0</v>
      </c>
      <c r="O1242" s="4">
        <v>0</v>
      </c>
      <c r="P1242" s="75">
        <f t="shared" si="215"/>
        <v>0</v>
      </c>
      <c r="Q1242" s="75">
        <f t="shared" si="216"/>
        <v>0</v>
      </c>
      <c r="R1242" s="75">
        <f t="shared" si="217"/>
        <v>0</v>
      </c>
      <c r="S1242" s="4">
        <v>0</v>
      </c>
      <c r="T1242" s="4">
        <v>0</v>
      </c>
      <c r="U1242" s="4">
        <f t="shared" si="218"/>
        <v>0</v>
      </c>
      <c r="V1242" s="4">
        <v>0</v>
      </c>
      <c r="W1242" s="49">
        <v>0</v>
      </c>
      <c r="X1242" s="4">
        <v>1</v>
      </c>
      <c r="Y1242" s="118" t="s">
        <v>22</v>
      </c>
      <c r="Z1242" s="118" t="s">
        <v>30</v>
      </c>
      <c r="AA1242" s="289">
        <v>0.15248200000000001</v>
      </c>
      <c r="AB1242" s="81" t="str">
        <f t="shared" si="219"/>
        <v>Icd-ru5p</v>
      </c>
    </row>
    <row r="1243" spans="1:28" x14ac:dyDescent="0.3">
      <c r="A1243" s="15" t="s">
        <v>16</v>
      </c>
      <c r="B1243" s="265" t="s">
        <v>182</v>
      </c>
      <c r="C1243" s="47">
        <v>0.43191287007666901</v>
      </c>
      <c r="D1243" s="47">
        <v>0.431274755337344</v>
      </c>
      <c r="E1243" s="47">
        <v>0.42378021879041999</v>
      </c>
      <c r="F1243" s="47">
        <v>0.439792536779051</v>
      </c>
      <c r="G1243" s="47">
        <v>0.42378021879041999</v>
      </c>
      <c r="H1243" s="287">
        <f t="shared" si="209"/>
        <v>0.42378021879041999</v>
      </c>
      <c r="I1243" s="4" t="b">
        <f t="shared" si="210"/>
        <v>0</v>
      </c>
      <c r="J1243" s="4" t="b">
        <f t="shared" si="211"/>
        <v>0</v>
      </c>
      <c r="K1243" s="26">
        <f t="shared" si="212"/>
        <v>0</v>
      </c>
      <c r="L1243" s="4">
        <f t="shared" si="213"/>
        <v>0</v>
      </c>
      <c r="M1243" s="26" t="str">
        <f t="shared" si="214"/>
        <v/>
      </c>
      <c r="N1243" s="288">
        <v>0</v>
      </c>
      <c r="O1243" s="4">
        <v>0</v>
      </c>
      <c r="P1243" s="75">
        <f t="shared" si="215"/>
        <v>1</v>
      </c>
      <c r="Q1243" s="75">
        <f t="shared" si="216"/>
        <v>0</v>
      </c>
      <c r="R1243" s="75">
        <f t="shared" si="217"/>
        <v>0</v>
      </c>
      <c r="S1243" s="4">
        <v>1</v>
      </c>
      <c r="T1243" s="4">
        <v>1</v>
      </c>
      <c r="U1243" s="4">
        <f t="shared" si="218"/>
        <v>1</v>
      </c>
      <c r="V1243" s="4">
        <v>0</v>
      </c>
      <c r="W1243" s="49">
        <v>0</v>
      </c>
      <c r="X1243" s="4">
        <v>1</v>
      </c>
      <c r="Y1243" s="118" t="s">
        <v>21</v>
      </c>
      <c r="Z1243" s="118" t="s">
        <v>31</v>
      </c>
      <c r="AA1243" s="289">
        <v>0</v>
      </c>
      <c r="AB1243" s="81" t="str">
        <f t="shared" si="219"/>
        <v>Fbp-cit</v>
      </c>
    </row>
    <row r="1244" spans="1:28" x14ac:dyDescent="0.3">
      <c r="A1244" s="15" t="s">
        <v>130</v>
      </c>
      <c r="B1244" s="265" t="s">
        <v>110</v>
      </c>
      <c r="C1244" s="47">
        <v>0.43391135915222701</v>
      </c>
      <c r="D1244" s="47">
        <v>0.43490427526120401</v>
      </c>
      <c r="E1244" s="47">
        <v>0.42861064615816602</v>
      </c>
      <c r="F1244" s="47">
        <v>0.44003346941828397</v>
      </c>
      <c r="G1244" s="47">
        <v>0.42861064615816602</v>
      </c>
      <c r="H1244" s="287">
        <f t="shared" si="209"/>
        <v>0.42861064615816602</v>
      </c>
      <c r="I1244" s="4" t="b">
        <f t="shared" si="210"/>
        <v>0</v>
      </c>
      <c r="J1244" s="4" t="b">
        <f t="shared" si="211"/>
        <v>0</v>
      </c>
      <c r="K1244" s="26">
        <f t="shared" si="212"/>
        <v>0</v>
      </c>
      <c r="L1244" s="4">
        <f t="shared" si="213"/>
        <v>0</v>
      </c>
      <c r="M1244" s="26" t="str">
        <f t="shared" si="214"/>
        <v/>
      </c>
      <c r="N1244" s="288">
        <v>0</v>
      </c>
      <c r="O1244" s="4">
        <v>0</v>
      </c>
      <c r="P1244" s="75">
        <f t="shared" si="215"/>
        <v>0</v>
      </c>
      <c r="Q1244" s="75">
        <f t="shared" si="216"/>
        <v>0</v>
      </c>
      <c r="R1244" s="75">
        <f t="shared" si="217"/>
        <v>0</v>
      </c>
      <c r="S1244" s="4">
        <v>0</v>
      </c>
      <c r="T1244" s="4">
        <v>0</v>
      </c>
      <c r="U1244" s="4">
        <f t="shared" si="218"/>
        <v>0</v>
      </c>
      <c r="V1244" s="4">
        <v>0</v>
      </c>
      <c r="W1244" s="49">
        <v>0</v>
      </c>
      <c r="X1244" s="4">
        <v>1</v>
      </c>
      <c r="Y1244" s="118" t="s">
        <v>22</v>
      </c>
      <c r="Z1244" s="118" t="s">
        <v>30</v>
      </c>
      <c r="AA1244" s="289">
        <v>0.47509600000000002</v>
      </c>
      <c r="AB1244" s="81" t="str">
        <f t="shared" si="219"/>
        <v>Icd-amp</v>
      </c>
    </row>
    <row r="1245" spans="1:28" x14ac:dyDescent="0.3">
      <c r="A1245" s="15" t="s">
        <v>130</v>
      </c>
      <c r="B1245" s="265" t="s">
        <v>91</v>
      </c>
      <c r="C1245" s="47">
        <v>0.4476168758404</v>
      </c>
      <c r="D1245" s="47">
        <v>0.45080190460373598</v>
      </c>
      <c r="E1245" s="47">
        <v>0.43490427526120401</v>
      </c>
      <c r="F1245" s="47">
        <v>0.46149077749957901</v>
      </c>
      <c r="G1245" s="47">
        <v>0.43490427526120401</v>
      </c>
      <c r="H1245" s="287">
        <f t="shared" si="209"/>
        <v>0.43490427526120401</v>
      </c>
      <c r="I1245" s="4" t="b">
        <f t="shared" si="210"/>
        <v>0</v>
      </c>
      <c r="J1245" s="4" t="b">
        <f t="shared" si="211"/>
        <v>0</v>
      </c>
      <c r="K1245" s="26">
        <f t="shared" si="212"/>
        <v>0</v>
      </c>
      <c r="L1245" s="4">
        <f t="shared" si="213"/>
        <v>0</v>
      </c>
      <c r="M1245" s="26" t="str">
        <f t="shared" si="214"/>
        <v/>
      </c>
      <c r="N1245" s="288">
        <v>0</v>
      </c>
      <c r="O1245" s="4">
        <v>0</v>
      </c>
      <c r="P1245" s="75">
        <f t="shared" si="215"/>
        <v>0</v>
      </c>
      <c r="Q1245" s="75">
        <f t="shared" si="216"/>
        <v>0</v>
      </c>
      <c r="R1245" s="75">
        <f t="shared" si="217"/>
        <v>0</v>
      </c>
      <c r="S1245" s="4">
        <v>0</v>
      </c>
      <c r="T1245" s="4">
        <v>0</v>
      </c>
      <c r="U1245" s="4">
        <f t="shared" si="218"/>
        <v>0</v>
      </c>
      <c r="V1245" s="4">
        <v>0</v>
      </c>
      <c r="W1245" s="49">
        <v>0</v>
      </c>
      <c r="X1245" s="4">
        <v>1</v>
      </c>
      <c r="Y1245" s="118" t="s">
        <v>22</v>
      </c>
      <c r="Z1245" s="118" t="s">
        <v>30</v>
      </c>
      <c r="AA1245" s="289">
        <v>0.32596700000000001</v>
      </c>
      <c r="AB1245" s="81" t="str">
        <f t="shared" si="219"/>
        <v>Icd-kdpg</v>
      </c>
    </row>
    <row r="1246" spans="1:28" x14ac:dyDescent="0.3">
      <c r="A1246" s="15" t="s">
        <v>10</v>
      </c>
      <c r="B1246" s="265" t="s">
        <v>76</v>
      </c>
      <c r="C1246" s="47">
        <v>0.53054974760810403</v>
      </c>
      <c r="D1246" s="47">
        <v>0.49649351869270097</v>
      </c>
      <c r="E1246" s="47">
        <v>0.43556322843638501</v>
      </c>
      <c r="F1246" s="47">
        <v>0.59825705997207601</v>
      </c>
      <c r="G1246" s="47">
        <v>0.43556322843638501</v>
      </c>
      <c r="H1246" s="287">
        <f t="shared" si="209"/>
        <v>0.43556322843638501</v>
      </c>
      <c r="I1246" s="4" t="b">
        <f t="shared" si="210"/>
        <v>0</v>
      </c>
      <c r="J1246" s="4" t="b">
        <f t="shared" si="211"/>
        <v>0</v>
      </c>
      <c r="K1246" s="26">
        <f t="shared" si="212"/>
        <v>0</v>
      </c>
      <c r="L1246" s="4">
        <f t="shared" si="213"/>
        <v>0</v>
      </c>
      <c r="M1246" s="26" t="str">
        <f t="shared" si="214"/>
        <v/>
      </c>
      <c r="N1246" s="288">
        <v>0</v>
      </c>
      <c r="O1246" s="4">
        <v>0</v>
      </c>
      <c r="P1246" s="75">
        <f t="shared" si="215"/>
        <v>0</v>
      </c>
      <c r="Q1246" s="75">
        <f t="shared" si="216"/>
        <v>0</v>
      </c>
      <c r="R1246" s="75">
        <f t="shared" si="217"/>
        <v>0</v>
      </c>
      <c r="S1246" s="4">
        <v>0</v>
      </c>
      <c r="T1246" s="4">
        <v>0</v>
      </c>
      <c r="U1246" s="4">
        <f t="shared" si="218"/>
        <v>0</v>
      </c>
      <c r="V1246" s="4">
        <v>0</v>
      </c>
      <c r="W1246" s="49">
        <v>0</v>
      </c>
      <c r="X1246" s="4">
        <v>1</v>
      </c>
      <c r="Y1246" s="118" t="s">
        <v>22</v>
      </c>
      <c r="Z1246" s="118" t="s">
        <v>31</v>
      </c>
      <c r="AA1246" s="289">
        <v>0.18181800000000001</v>
      </c>
      <c r="AB1246" s="81" t="str">
        <f t="shared" si="219"/>
        <v>Eda-mal</v>
      </c>
    </row>
    <row r="1247" spans="1:28" x14ac:dyDescent="0.3">
      <c r="A1247" s="15" t="s">
        <v>10</v>
      </c>
      <c r="B1247" s="265" t="s">
        <v>275</v>
      </c>
      <c r="C1247" s="47">
        <v>0.49923161736763499</v>
      </c>
      <c r="D1247" s="47">
        <v>0.49132579239624902</v>
      </c>
      <c r="E1247" s="47">
        <v>0.43677330972431899</v>
      </c>
      <c r="F1247" s="47">
        <v>0.55782120418315595</v>
      </c>
      <c r="G1247" s="47">
        <v>0.43677330972431899</v>
      </c>
      <c r="H1247" s="287">
        <f t="shared" si="209"/>
        <v>0.43677330972431899</v>
      </c>
      <c r="I1247" s="4" t="b">
        <f t="shared" si="210"/>
        <v>0</v>
      </c>
      <c r="J1247" s="4" t="b">
        <f t="shared" si="211"/>
        <v>0</v>
      </c>
      <c r="K1247" s="26">
        <f t="shared" si="212"/>
        <v>0</v>
      </c>
      <c r="L1247" s="4">
        <f t="shared" si="213"/>
        <v>0</v>
      </c>
      <c r="M1247" s="26" t="str">
        <f t="shared" si="214"/>
        <v/>
      </c>
      <c r="N1247" s="288">
        <v>0</v>
      </c>
      <c r="O1247" s="4">
        <v>0</v>
      </c>
      <c r="P1247" s="75">
        <f t="shared" si="215"/>
        <v>0</v>
      </c>
      <c r="Q1247" s="75">
        <f t="shared" si="216"/>
        <v>0</v>
      </c>
      <c r="R1247" s="75">
        <f t="shared" si="217"/>
        <v>0</v>
      </c>
      <c r="S1247" s="4">
        <v>0</v>
      </c>
      <c r="T1247" s="4">
        <v>0</v>
      </c>
      <c r="U1247" s="4">
        <f t="shared" si="218"/>
        <v>0</v>
      </c>
      <c r="V1247" s="4">
        <v>0</v>
      </c>
      <c r="W1247" s="49">
        <v>0</v>
      </c>
      <c r="X1247" s="4">
        <v>1</v>
      </c>
      <c r="Y1247" s="118" t="s">
        <v>22</v>
      </c>
      <c r="Z1247" s="118" t="s">
        <v>31</v>
      </c>
      <c r="AA1247" s="289">
        <v>0.63636400000000004</v>
      </c>
      <c r="AB1247" s="81" t="str">
        <f t="shared" si="219"/>
        <v>Eda-glyc3p</v>
      </c>
    </row>
    <row r="1248" spans="1:28" x14ac:dyDescent="0.3">
      <c r="A1248" s="15" t="s">
        <v>14</v>
      </c>
      <c r="B1248" s="265" t="s">
        <v>287</v>
      </c>
      <c r="C1248" s="47">
        <v>0.54950633073371102</v>
      </c>
      <c r="D1248" s="47">
        <v>0.49726605301912402</v>
      </c>
      <c r="E1248" s="47">
        <v>0.43889168928508798</v>
      </c>
      <c r="F1248" s="47">
        <v>0.66669136573546195</v>
      </c>
      <c r="G1248" s="47">
        <v>0.43889168928508798</v>
      </c>
      <c r="H1248" s="287">
        <f t="shared" si="209"/>
        <v>0.43889168928508798</v>
      </c>
      <c r="I1248" s="4" t="b">
        <f t="shared" si="210"/>
        <v>0</v>
      </c>
      <c r="J1248" s="4" t="b">
        <f t="shared" si="211"/>
        <v>0</v>
      </c>
      <c r="K1248" s="26">
        <f t="shared" si="212"/>
        <v>0</v>
      </c>
      <c r="L1248" s="4">
        <f t="shared" si="213"/>
        <v>0</v>
      </c>
      <c r="M1248" s="26" t="str">
        <f t="shared" si="214"/>
        <v/>
      </c>
      <c r="N1248" s="288">
        <v>0</v>
      </c>
      <c r="O1248" s="4">
        <v>0</v>
      </c>
      <c r="P1248" s="75">
        <f t="shared" si="215"/>
        <v>0</v>
      </c>
      <c r="Q1248" s="75">
        <f t="shared" si="216"/>
        <v>0</v>
      </c>
      <c r="R1248" s="75">
        <f t="shared" si="217"/>
        <v>0</v>
      </c>
      <c r="S1248" s="4">
        <v>0</v>
      </c>
      <c r="T1248" s="4">
        <v>0</v>
      </c>
      <c r="U1248" s="4">
        <f t="shared" si="218"/>
        <v>0</v>
      </c>
      <c r="V1248" s="4">
        <v>0</v>
      </c>
      <c r="W1248" s="49">
        <v>0</v>
      </c>
      <c r="X1248" s="4">
        <v>3</v>
      </c>
      <c r="Y1248" s="118" t="s">
        <v>27</v>
      </c>
      <c r="Z1248" s="118" t="s">
        <v>30</v>
      </c>
      <c r="AA1248" s="289">
        <v>0.13636400000000001</v>
      </c>
      <c r="AB1248" s="81" t="str">
        <f t="shared" si="219"/>
        <v>PfkA-his</v>
      </c>
    </row>
    <row r="1249" spans="1:28" x14ac:dyDescent="0.3">
      <c r="A1249" s="15" t="s">
        <v>134</v>
      </c>
      <c r="B1249" s="265" t="s">
        <v>175</v>
      </c>
      <c r="C1249" s="47">
        <v>0.49763606808048</v>
      </c>
      <c r="D1249" s="47">
        <v>0.49902952851865701</v>
      </c>
      <c r="E1249" s="47">
        <v>0.44196448465147598</v>
      </c>
      <c r="F1249" s="47">
        <v>0.55334361205987703</v>
      </c>
      <c r="G1249" s="47">
        <v>0.44196448465147598</v>
      </c>
      <c r="H1249" s="287">
        <f t="shared" si="209"/>
        <v>0.44196448465147598</v>
      </c>
      <c r="I1249" s="4" t="b">
        <f t="shared" si="210"/>
        <v>0</v>
      </c>
      <c r="J1249" s="4" t="b">
        <f t="shared" si="211"/>
        <v>0</v>
      </c>
      <c r="K1249" s="26">
        <f t="shared" si="212"/>
        <v>0</v>
      </c>
      <c r="L1249" s="4">
        <f t="shared" si="213"/>
        <v>0</v>
      </c>
      <c r="M1249" s="26" t="str">
        <f t="shared" si="214"/>
        <v/>
      </c>
      <c r="N1249" s="288">
        <v>0</v>
      </c>
      <c r="O1249" s="4">
        <v>0</v>
      </c>
      <c r="P1249" s="75">
        <f t="shared" si="215"/>
        <v>0</v>
      </c>
      <c r="Q1249" s="75">
        <f t="shared" si="216"/>
        <v>0</v>
      </c>
      <c r="R1249" s="75">
        <f t="shared" si="217"/>
        <v>0</v>
      </c>
      <c r="S1249" s="4">
        <v>0</v>
      </c>
      <c r="T1249" s="4">
        <v>0</v>
      </c>
      <c r="U1249" s="4">
        <f t="shared" si="218"/>
        <v>0</v>
      </c>
      <c r="V1249" s="4">
        <v>0</v>
      </c>
      <c r="W1249" s="49">
        <v>0</v>
      </c>
      <c r="X1249" s="4">
        <v>1</v>
      </c>
      <c r="Y1249" s="118" t="s">
        <v>29</v>
      </c>
      <c r="Z1249" s="118" t="s">
        <v>30</v>
      </c>
      <c r="AA1249" s="289">
        <v>0.24293799999999999</v>
      </c>
      <c r="AB1249" s="81" t="str">
        <f t="shared" si="219"/>
        <v>MaeB-r5p</v>
      </c>
    </row>
    <row r="1250" spans="1:28" x14ac:dyDescent="0.3">
      <c r="A1250" s="15" t="s">
        <v>10</v>
      </c>
      <c r="B1250" s="265" t="s">
        <v>84</v>
      </c>
      <c r="C1250" s="47">
        <v>0.50595824978002002</v>
      </c>
      <c r="D1250" s="47">
        <v>0.49392040015734101</v>
      </c>
      <c r="E1250" s="47">
        <v>0.447850359155056</v>
      </c>
      <c r="F1250" s="47">
        <v>0.55742300544325196</v>
      </c>
      <c r="G1250" s="47">
        <v>0.447850359155056</v>
      </c>
      <c r="H1250" s="287">
        <f t="shared" si="209"/>
        <v>0.447850359155056</v>
      </c>
      <c r="I1250" s="4" t="b">
        <f t="shared" si="210"/>
        <v>0</v>
      </c>
      <c r="J1250" s="4" t="b">
        <f t="shared" si="211"/>
        <v>0</v>
      </c>
      <c r="K1250" s="26">
        <f t="shared" si="212"/>
        <v>0</v>
      </c>
      <c r="L1250" s="4">
        <f t="shared" si="213"/>
        <v>0</v>
      </c>
      <c r="M1250" s="26" t="str">
        <f t="shared" si="214"/>
        <v/>
      </c>
      <c r="N1250" s="288">
        <v>0</v>
      </c>
      <c r="O1250" s="4">
        <v>0</v>
      </c>
      <c r="P1250" s="75">
        <f t="shared" si="215"/>
        <v>0</v>
      </c>
      <c r="Q1250" s="75">
        <f t="shared" si="216"/>
        <v>0</v>
      </c>
      <c r="R1250" s="75">
        <f t="shared" si="217"/>
        <v>0</v>
      </c>
      <c r="S1250" s="4">
        <v>0</v>
      </c>
      <c r="T1250" s="4">
        <v>0</v>
      </c>
      <c r="U1250" s="4">
        <f t="shared" si="218"/>
        <v>0</v>
      </c>
      <c r="V1250" s="4">
        <v>0</v>
      </c>
      <c r="W1250" s="49">
        <v>0</v>
      </c>
      <c r="X1250" s="4">
        <v>1</v>
      </c>
      <c r="Y1250" s="118" t="s">
        <v>22</v>
      </c>
      <c r="Z1250" s="118" t="s">
        <v>31</v>
      </c>
      <c r="AA1250" s="289">
        <v>0.28571400000000002</v>
      </c>
      <c r="AB1250" s="81" t="str">
        <f t="shared" si="219"/>
        <v>Eda-pep</v>
      </c>
    </row>
    <row r="1251" spans="1:28" x14ac:dyDescent="0.3">
      <c r="A1251" s="15" t="s">
        <v>8</v>
      </c>
      <c r="B1251" s="265" t="s">
        <v>85</v>
      </c>
      <c r="C1251" s="47">
        <v>0.61349982011972704</v>
      </c>
      <c r="D1251" s="47">
        <v>0.66507646625776595</v>
      </c>
      <c r="E1251" s="47">
        <v>0.45242175520442901</v>
      </c>
      <c r="F1251" s="47">
        <v>0.80600465977124602</v>
      </c>
      <c r="G1251" s="47">
        <v>0.45242175520442901</v>
      </c>
      <c r="H1251" s="287">
        <f t="shared" si="209"/>
        <v>0.45242175520442901</v>
      </c>
      <c r="I1251" s="4" t="b">
        <f t="shared" si="210"/>
        <v>0</v>
      </c>
      <c r="J1251" s="4" t="b">
        <f t="shared" si="211"/>
        <v>0</v>
      </c>
      <c r="K1251" s="26">
        <f t="shared" si="212"/>
        <v>0</v>
      </c>
      <c r="L1251" s="4">
        <f t="shared" si="213"/>
        <v>0</v>
      </c>
      <c r="M1251" s="26" t="str">
        <f t="shared" si="214"/>
        <v/>
      </c>
      <c r="N1251" s="288">
        <v>0</v>
      </c>
      <c r="O1251" s="4">
        <v>0</v>
      </c>
      <c r="P1251" s="75">
        <f t="shared" si="215"/>
        <v>0</v>
      </c>
      <c r="Q1251" s="75">
        <f t="shared" si="216"/>
        <v>0</v>
      </c>
      <c r="R1251" s="75">
        <f t="shared" si="217"/>
        <v>0</v>
      </c>
      <c r="S1251" s="4">
        <v>0</v>
      </c>
      <c r="T1251" s="4">
        <v>0</v>
      </c>
      <c r="U1251" s="4">
        <f t="shared" si="218"/>
        <v>0</v>
      </c>
      <c r="V1251" s="4">
        <v>0</v>
      </c>
      <c r="W1251" s="49">
        <v>0</v>
      </c>
      <c r="X1251" s="4">
        <v>2</v>
      </c>
      <c r="Y1251" s="118" t="s">
        <v>24</v>
      </c>
      <c r="Z1251" s="118" t="s">
        <v>31</v>
      </c>
      <c r="AA1251" s="289">
        <v>0.203704</v>
      </c>
      <c r="AB1251" s="81" t="str">
        <f t="shared" si="219"/>
        <v>Eno-adp</v>
      </c>
    </row>
    <row r="1252" spans="1:28" x14ac:dyDescent="0.3">
      <c r="A1252" s="15" t="s">
        <v>8</v>
      </c>
      <c r="B1252" s="265" t="s">
        <v>225</v>
      </c>
      <c r="C1252" s="47">
        <v>0.49894644555663498</v>
      </c>
      <c r="D1252" s="47">
        <v>0.48240623285852102</v>
      </c>
      <c r="E1252" s="47">
        <v>0.45500437577331299</v>
      </c>
      <c r="F1252" s="47">
        <v>0.52752488809611897</v>
      </c>
      <c r="G1252" s="47">
        <v>0.45500437577331299</v>
      </c>
      <c r="H1252" s="287">
        <f t="shared" si="209"/>
        <v>0.45500437577331299</v>
      </c>
      <c r="I1252" s="4" t="b">
        <f t="shared" si="210"/>
        <v>0</v>
      </c>
      <c r="J1252" s="4" t="b">
        <f t="shared" si="211"/>
        <v>0</v>
      </c>
      <c r="K1252" s="26">
        <f t="shared" si="212"/>
        <v>0</v>
      </c>
      <c r="L1252" s="4">
        <f t="shared" si="213"/>
        <v>0</v>
      </c>
      <c r="M1252" s="26" t="str">
        <f t="shared" si="214"/>
        <v/>
      </c>
      <c r="N1252" s="288">
        <v>0</v>
      </c>
      <c r="O1252" s="4">
        <v>0</v>
      </c>
      <c r="P1252" s="75">
        <f t="shared" si="215"/>
        <v>0</v>
      </c>
      <c r="Q1252" s="75">
        <f t="shared" si="216"/>
        <v>0</v>
      </c>
      <c r="R1252" s="75">
        <f t="shared" si="217"/>
        <v>0</v>
      </c>
      <c r="S1252" s="4">
        <v>0</v>
      </c>
      <c r="T1252" s="4">
        <v>0</v>
      </c>
      <c r="U1252" s="4">
        <f t="shared" si="218"/>
        <v>0</v>
      </c>
      <c r="V1252" s="4">
        <v>0</v>
      </c>
      <c r="W1252" s="49">
        <v>0</v>
      </c>
      <c r="X1252" s="4">
        <v>2</v>
      </c>
      <c r="Y1252" s="118" t="s">
        <v>24</v>
      </c>
      <c r="Z1252" s="118" t="s">
        <v>31</v>
      </c>
      <c r="AA1252" s="289">
        <v>0.34715000000000001</v>
      </c>
      <c r="AB1252" s="81" t="str">
        <f t="shared" si="219"/>
        <v>Eno-glca-6p</v>
      </c>
    </row>
    <row r="1253" spans="1:28" x14ac:dyDescent="0.3">
      <c r="A1253" s="15" t="s">
        <v>130</v>
      </c>
      <c r="B1253" s="265" t="s">
        <v>252</v>
      </c>
      <c r="C1253" s="47">
        <v>0.51142271274599105</v>
      </c>
      <c r="D1253" s="47">
        <v>0.520011989423661</v>
      </c>
      <c r="E1253" s="47">
        <v>0.45799379366563198</v>
      </c>
      <c r="F1253" s="47">
        <v>0.57738044439729497</v>
      </c>
      <c r="G1253" s="47">
        <v>0.45799379366563198</v>
      </c>
      <c r="H1253" s="287">
        <f t="shared" si="209"/>
        <v>0.45799379366563198</v>
      </c>
      <c r="I1253" s="4" t="b">
        <f t="shared" si="210"/>
        <v>0</v>
      </c>
      <c r="J1253" s="4" t="b">
        <f t="shared" si="211"/>
        <v>0</v>
      </c>
      <c r="K1253" s="26">
        <f t="shared" si="212"/>
        <v>0</v>
      </c>
      <c r="L1253" s="4">
        <f t="shared" si="213"/>
        <v>0</v>
      </c>
      <c r="M1253" s="26" t="str">
        <f t="shared" si="214"/>
        <v/>
      </c>
      <c r="N1253" s="288">
        <v>0</v>
      </c>
      <c r="O1253" s="4">
        <v>0</v>
      </c>
      <c r="P1253" s="75">
        <f t="shared" si="215"/>
        <v>0</v>
      </c>
      <c r="Q1253" s="75">
        <f t="shared" si="216"/>
        <v>0</v>
      </c>
      <c r="R1253" s="75">
        <f t="shared" si="217"/>
        <v>0</v>
      </c>
      <c r="S1253" s="4">
        <v>0</v>
      </c>
      <c r="T1253" s="4">
        <v>0</v>
      </c>
      <c r="U1253" s="4">
        <f t="shared" si="218"/>
        <v>0</v>
      </c>
      <c r="V1253" s="4">
        <v>0</v>
      </c>
      <c r="W1253" s="49">
        <v>0</v>
      </c>
      <c r="X1253" s="4">
        <v>1</v>
      </c>
      <c r="Y1253" s="118" t="s">
        <v>22</v>
      </c>
      <c r="Z1253" s="118" t="s">
        <v>30</v>
      </c>
      <c r="AA1253" s="289">
        <v>0.46456700000000001</v>
      </c>
      <c r="AB1253" s="81" t="str">
        <f t="shared" si="219"/>
        <v>Icd-udpglcnac</v>
      </c>
    </row>
    <row r="1254" spans="1:28" x14ac:dyDescent="0.3">
      <c r="A1254" s="15" t="s">
        <v>114</v>
      </c>
      <c r="B1254" s="265" t="s">
        <v>100</v>
      </c>
      <c r="C1254" s="47">
        <v>0.55594474514246905</v>
      </c>
      <c r="D1254" s="47">
        <v>0.56076452334010596</v>
      </c>
      <c r="E1254" s="47">
        <v>0.46142384240548501</v>
      </c>
      <c r="F1254" s="47">
        <v>0.66770381456212002</v>
      </c>
      <c r="G1254" s="47">
        <v>0.46142384240548501</v>
      </c>
      <c r="H1254" s="287">
        <f t="shared" si="209"/>
        <v>0.46142384240548501</v>
      </c>
      <c r="I1254" s="4" t="b">
        <f t="shared" si="210"/>
        <v>0</v>
      </c>
      <c r="J1254" s="4" t="b">
        <f t="shared" si="211"/>
        <v>0</v>
      </c>
      <c r="K1254" s="26">
        <f t="shared" si="212"/>
        <v>0</v>
      </c>
      <c r="L1254" s="4">
        <f t="shared" si="213"/>
        <v>0</v>
      </c>
      <c r="M1254" s="26" t="str">
        <f t="shared" si="214"/>
        <v/>
      </c>
      <c r="N1254" s="288">
        <v>0</v>
      </c>
      <c r="O1254" s="4">
        <v>0</v>
      </c>
      <c r="P1254" s="75">
        <f t="shared" si="215"/>
        <v>0</v>
      </c>
      <c r="Q1254" s="75">
        <f t="shared" si="216"/>
        <v>0</v>
      </c>
      <c r="R1254" s="75">
        <f t="shared" si="217"/>
        <v>0</v>
      </c>
      <c r="S1254" s="4">
        <v>0</v>
      </c>
      <c r="T1254" s="4">
        <v>0</v>
      </c>
      <c r="U1254" s="4">
        <f t="shared" si="218"/>
        <v>0</v>
      </c>
      <c r="V1254" s="4">
        <v>0</v>
      </c>
      <c r="W1254" s="49">
        <v>0</v>
      </c>
      <c r="X1254" s="4">
        <v>2</v>
      </c>
      <c r="Y1254" s="118" t="s">
        <v>25</v>
      </c>
      <c r="Z1254" s="118" t="s">
        <v>30</v>
      </c>
      <c r="AA1254" s="289">
        <v>0.57370500000000002</v>
      </c>
      <c r="AB1254" s="81" t="str">
        <f t="shared" si="219"/>
        <v>AckA-coa</v>
      </c>
    </row>
    <row r="1255" spans="1:28" x14ac:dyDescent="0.3">
      <c r="A1255" s="15" t="s">
        <v>130</v>
      </c>
      <c r="B1255" s="265" t="s">
        <v>175</v>
      </c>
      <c r="C1255" s="47">
        <v>0.55095648717018697</v>
      </c>
      <c r="D1255" s="47">
        <v>0.53150639860456095</v>
      </c>
      <c r="E1255" s="47">
        <v>0.47210082284703903</v>
      </c>
      <c r="F1255" s="47">
        <v>0.60235008913008303</v>
      </c>
      <c r="G1255" s="47">
        <v>0.47210082284703903</v>
      </c>
      <c r="H1255" s="287">
        <f t="shared" si="209"/>
        <v>0.47210082284703903</v>
      </c>
      <c r="I1255" s="4" t="b">
        <f t="shared" si="210"/>
        <v>0</v>
      </c>
      <c r="J1255" s="4" t="b">
        <f t="shared" si="211"/>
        <v>0</v>
      </c>
      <c r="K1255" s="26">
        <f t="shared" si="212"/>
        <v>0</v>
      </c>
      <c r="L1255" s="4">
        <f t="shared" si="213"/>
        <v>0</v>
      </c>
      <c r="M1255" s="26" t="str">
        <f t="shared" si="214"/>
        <v/>
      </c>
      <c r="N1255" s="288">
        <v>0</v>
      </c>
      <c r="O1255" s="4">
        <v>0</v>
      </c>
      <c r="P1255" s="75">
        <f t="shared" si="215"/>
        <v>0</v>
      </c>
      <c r="Q1255" s="75">
        <f t="shared" si="216"/>
        <v>0</v>
      </c>
      <c r="R1255" s="75">
        <f t="shared" si="217"/>
        <v>0</v>
      </c>
      <c r="S1255" s="4">
        <v>0</v>
      </c>
      <c r="T1255" s="4">
        <v>0</v>
      </c>
      <c r="U1255" s="4">
        <f t="shared" si="218"/>
        <v>0</v>
      </c>
      <c r="V1255" s="4">
        <v>0</v>
      </c>
      <c r="W1255" s="49">
        <v>0</v>
      </c>
      <c r="X1255" s="4">
        <v>1</v>
      </c>
      <c r="Y1255" s="118" t="s">
        <v>22</v>
      </c>
      <c r="Z1255" s="118" t="s">
        <v>30</v>
      </c>
      <c r="AA1255" s="289">
        <v>0.24293799999999999</v>
      </c>
      <c r="AB1255" s="81" t="str">
        <f t="shared" si="219"/>
        <v>Icd-r5p</v>
      </c>
    </row>
    <row r="1256" spans="1:28" x14ac:dyDescent="0.3">
      <c r="A1256" s="15" t="s">
        <v>92</v>
      </c>
      <c r="B1256" s="265" t="s">
        <v>197</v>
      </c>
      <c r="C1256" s="47">
        <v>0.47721632972941702</v>
      </c>
      <c r="D1256" s="47">
        <v>0.47684060538755002</v>
      </c>
      <c r="E1256" s="47">
        <v>0.473484198194977</v>
      </c>
      <c r="F1256" s="47">
        <v>0.48130370265427602</v>
      </c>
      <c r="G1256" s="47">
        <v>0.473484198194977</v>
      </c>
      <c r="H1256" s="287">
        <f t="shared" si="209"/>
        <v>0.473484198194977</v>
      </c>
      <c r="I1256" s="4" t="b">
        <f t="shared" si="210"/>
        <v>0</v>
      </c>
      <c r="J1256" s="4" t="b">
        <f t="shared" si="211"/>
        <v>0</v>
      </c>
      <c r="K1256" s="26">
        <f t="shared" si="212"/>
        <v>0</v>
      </c>
      <c r="L1256" s="4">
        <f t="shared" si="213"/>
        <v>0</v>
      </c>
      <c r="M1256" s="26" t="str">
        <f t="shared" si="214"/>
        <v/>
      </c>
      <c r="N1256" s="288">
        <v>0</v>
      </c>
      <c r="O1256" s="4">
        <v>0</v>
      </c>
      <c r="P1256" s="75">
        <f t="shared" si="215"/>
        <v>0</v>
      </c>
      <c r="Q1256" s="75">
        <f t="shared" si="216"/>
        <v>0</v>
      </c>
      <c r="R1256" s="75">
        <f t="shared" si="217"/>
        <v>0</v>
      </c>
      <c r="S1256" s="4">
        <v>0</v>
      </c>
      <c r="T1256" s="4">
        <v>0</v>
      </c>
      <c r="U1256" s="4">
        <f t="shared" si="218"/>
        <v>0</v>
      </c>
      <c r="V1256" s="4">
        <v>0</v>
      </c>
      <c r="W1256" s="49">
        <v>0</v>
      </c>
      <c r="X1256" s="4">
        <v>1</v>
      </c>
      <c r="Y1256" s="118" t="s">
        <v>22</v>
      </c>
      <c r="Z1256" s="118" t="s">
        <v>30</v>
      </c>
      <c r="AA1256" s="289">
        <v>0.111111</v>
      </c>
      <c r="AB1256" s="81" t="str">
        <f t="shared" si="219"/>
        <v>Ppc-gdp</v>
      </c>
    </row>
    <row r="1257" spans="1:28" x14ac:dyDescent="0.3">
      <c r="A1257" s="15" t="s">
        <v>130</v>
      </c>
      <c r="B1257" s="265" t="s">
        <v>126</v>
      </c>
      <c r="C1257" s="47">
        <v>0.50939556312260104</v>
      </c>
      <c r="D1257" s="47">
        <v>0.496376191408675</v>
      </c>
      <c r="E1257" s="47">
        <v>0.47709968599667202</v>
      </c>
      <c r="F1257" s="47">
        <v>0.53150639860456095</v>
      </c>
      <c r="G1257" s="47">
        <v>0.47709968599667202</v>
      </c>
      <c r="H1257" s="287">
        <f t="shared" si="209"/>
        <v>0.47709968599667202</v>
      </c>
      <c r="I1257" s="4" t="b">
        <f t="shared" si="210"/>
        <v>0</v>
      </c>
      <c r="J1257" s="4" t="b">
        <f t="shared" si="211"/>
        <v>0</v>
      </c>
      <c r="K1257" s="26">
        <f t="shared" si="212"/>
        <v>0</v>
      </c>
      <c r="L1257" s="4">
        <f t="shared" si="213"/>
        <v>0</v>
      </c>
      <c r="M1257" s="26" t="str">
        <f t="shared" si="214"/>
        <v/>
      </c>
      <c r="N1257" s="288">
        <v>0</v>
      </c>
      <c r="O1257" s="4">
        <v>0</v>
      </c>
      <c r="P1257" s="75">
        <f t="shared" si="215"/>
        <v>0</v>
      </c>
      <c r="Q1257" s="75">
        <f t="shared" si="216"/>
        <v>0</v>
      </c>
      <c r="R1257" s="75">
        <f t="shared" si="217"/>
        <v>0</v>
      </c>
      <c r="S1257" s="4">
        <v>0</v>
      </c>
      <c r="T1257" s="4">
        <v>0</v>
      </c>
      <c r="U1257" s="4">
        <f t="shared" si="218"/>
        <v>0</v>
      </c>
      <c r="V1257" s="4">
        <v>0</v>
      </c>
      <c r="W1257" s="49">
        <v>0</v>
      </c>
      <c r="X1257" s="4">
        <v>1</v>
      </c>
      <c r="Y1257" s="118" t="s">
        <v>22</v>
      </c>
      <c r="Z1257" s="118" t="s">
        <v>30</v>
      </c>
      <c r="AA1257" s="289">
        <v>0.229656</v>
      </c>
      <c r="AB1257" s="81" t="str">
        <f t="shared" si="219"/>
        <v>Icd-f6p</v>
      </c>
    </row>
    <row r="1258" spans="1:28" x14ac:dyDescent="0.3">
      <c r="A1258" s="15" t="s">
        <v>8</v>
      </c>
      <c r="B1258" s="265" t="s">
        <v>117</v>
      </c>
      <c r="C1258" s="47">
        <v>0.49096560178857701</v>
      </c>
      <c r="D1258" s="47">
        <v>0.58784082142553495</v>
      </c>
      <c r="E1258" s="47">
        <v>0.48178311173705601</v>
      </c>
      <c r="F1258" s="47">
        <v>0.67481854572327304</v>
      </c>
      <c r="G1258" s="47">
        <v>0.48178311173705601</v>
      </c>
      <c r="H1258" s="287">
        <f t="shared" si="209"/>
        <v>0.48178311173705601</v>
      </c>
      <c r="I1258" s="4" t="b">
        <f t="shared" si="210"/>
        <v>0</v>
      </c>
      <c r="J1258" s="4" t="b">
        <f t="shared" si="211"/>
        <v>0</v>
      </c>
      <c r="K1258" s="26">
        <f t="shared" si="212"/>
        <v>0</v>
      </c>
      <c r="L1258" s="4">
        <f t="shared" si="213"/>
        <v>0</v>
      </c>
      <c r="M1258" s="26" t="str">
        <f t="shared" si="214"/>
        <v/>
      </c>
      <c r="N1258" s="288">
        <v>0</v>
      </c>
      <c r="O1258" s="4">
        <v>0</v>
      </c>
      <c r="P1258" s="75">
        <f t="shared" si="215"/>
        <v>0</v>
      </c>
      <c r="Q1258" s="75">
        <f t="shared" si="216"/>
        <v>0</v>
      </c>
      <c r="R1258" s="75">
        <f t="shared" si="217"/>
        <v>0</v>
      </c>
      <c r="S1258" s="4">
        <v>0</v>
      </c>
      <c r="T1258" s="4">
        <v>0</v>
      </c>
      <c r="U1258" s="4">
        <f t="shared" si="218"/>
        <v>0</v>
      </c>
      <c r="V1258" s="4">
        <v>0</v>
      </c>
      <c r="W1258" s="49">
        <v>0</v>
      </c>
      <c r="X1258" s="4">
        <v>2</v>
      </c>
      <c r="Y1258" s="118" t="s">
        <v>24</v>
      </c>
      <c r="Z1258" s="118" t="s">
        <v>31</v>
      </c>
      <c r="AA1258" s="289">
        <v>0.230769</v>
      </c>
      <c r="AB1258" s="81" t="str">
        <f t="shared" si="219"/>
        <v>Eno-acp</v>
      </c>
    </row>
    <row r="1259" spans="1:28" x14ac:dyDescent="0.3">
      <c r="A1259" s="15" t="s">
        <v>10</v>
      </c>
      <c r="B1259" s="265" t="s">
        <v>243</v>
      </c>
      <c r="C1259" s="47">
        <v>0.52954741866941002</v>
      </c>
      <c r="D1259" s="47">
        <v>0.53511461279775896</v>
      </c>
      <c r="E1259" s="47">
        <v>0.494950656215004</v>
      </c>
      <c r="F1259" s="47">
        <v>0.57504761829375195</v>
      </c>
      <c r="G1259" s="47">
        <v>0.494950656215004</v>
      </c>
      <c r="H1259" s="287">
        <f t="shared" si="209"/>
        <v>0.494950656215004</v>
      </c>
      <c r="I1259" s="4" t="b">
        <f t="shared" si="210"/>
        <v>0</v>
      </c>
      <c r="J1259" s="4" t="b">
        <f t="shared" si="211"/>
        <v>0</v>
      </c>
      <c r="K1259" s="26">
        <f t="shared" si="212"/>
        <v>0</v>
      </c>
      <c r="L1259" s="4">
        <f t="shared" si="213"/>
        <v>0</v>
      </c>
      <c r="M1259" s="26" t="str">
        <f t="shared" si="214"/>
        <v/>
      </c>
      <c r="N1259" s="288">
        <v>0</v>
      </c>
      <c r="O1259" s="4">
        <v>0</v>
      </c>
      <c r="P1259" s="75">
        <f t="shared" si="215"/>
        <v>0</v>
      </c>
      <c r="Q1259" s="75">
        <f t="shared" si="216"/>
        <v>0</v>
      </c>
      <c r="R1259" s="75">
        <f t="shared" si="217"/>
        <v>0</v>
      </c>
      <c r="S1259" s="4">
        <v>0</v>
      </c>
      <c r="T1259" s="4">
        <v>0</v>
      </c>
      <c r="U1259" s="4">
        <f t="shared" si="218"/>
        <v>0</v>
      </c>
      <c r="V1259" s="4">
        <v>0</v>
      </c>
      <c r="W1259" s="49">
        <v>0</v>
      </c>
      <c r="X1259" s="4">
        <v>1</v>
      </c>
      <c r="Y1259" s="118" t="s">
        <v>22</v>
      </c>
      <c r="Z1259" s="118" t="s">
        <v>31</v>
      </c>
      <c r="AA1259" s="289">
        <v>9.0909000000000004E-2</v>
      </c>
      <c r="AB1259" s="81" t="str">
        <f t="shared" si="219"/>
        <v>Eda-gluth-r</v>
      </c>
    </row>
    <row r="1260" spans="1:28" x14ac:dyDescent="0.3">
      <c r="A1260" s="15" t="s">
        <v>16</v>
      </c>
      <c r="B1260" s="265" t="s">
        <v>285</v>
      </c>
      <c r="C1260" s="47">
        <v>0.68690538241320198</v>
      </c>
      <c r="D1260" s="47">
        <v>0.63580438395001004</v>
      </c>
      <c r="E1260" s="47">
        <v>0.50366880164404104</v>
      </c>
      <c r="F1260" s="47">
        <v>0.79880205323605002</v>
      </c>
      <c r="G1260" s="47">
        <v>0.50366880164404104</v>
      </c>
      <c r="H1260" s="287">
        <f t="shared" si="209"/>
        <v>0.50366880164404104</v>
      </c>
      <c r="I1260" s="4" t="b">
        <f t="shared" si="210"/>
        <v>0</v>
      </c>
      <c r="J1260" s="4" t="b">
        <f t="shared" si="211"/>
        <v>0</v>
      </c>
      <c r="K1260" s="26">
        <f t="shared" si="212"/>
        <v>0</v>
      </c>
      <c r="L1260" s="4">
        <f t="shared" si="213"/>
        <v>0</v>
      </c>
      <c r="M1260" s="26" t="str">
        <f t="shared" si="214"/>
        <v/>
      </c>
      <c r="N1260" s="288">
        <v>0</v>
      </c>
      <c r="O1260" s="4">
        <v>0</v>
      </c>
      <c r="P1260" s="75">
        <f t="shared" si="215"/>
        <v>0</v>
      </c>
      <c r="Q1260" s="75">
        <f t="shared" si="216"/>
        <v>0</v>
      </c>
      <c r="R1260" s="75">
        <f t="shared" si="217"/>
        <v>0</v>
      </c>
      <c r="S1260" s="4">
        <v>0</v>
      </c>
      <c r="T1260" s="4">
        <v>0</v>
      </c>
      <c r="U1260" s="4">
        <f t="shared" si="218"/>
        <v>0</v>
      </c>
      <c r="V1260" s="4">
        <v>0</v>
      </c>
      <c r="W1260" s="49">
        <v>0</v>
      </c>
      <c r="X1260" s="4">
        <v>1</v>
      </c>
      <c r="Y1260" s="118" t="s">
        <v>21</v>
      </c>
      <c r="Z1260" s="118" t="s">
        <v>31</v>
      </c>
      <c r="AA1260" s="289">
        <v>0</v>
      </c>
      <c r="AB1260" s="81" t="str">
        <f t="shared" si="219"/>
        <v>Fbp-asn</v>
      </c>
    </row>
    <row r="1261" spans="1:28" x14ac:dyDescent="0.3">
      <c r="A1261" s="15" t="s">
        <v>7</v>
      </c>
      <c r="B1261" s="265" t="s">
        <v>65</v>
      </c>
      <c r="C1261" s="47">
        <v>0.53833785696543701</v>
      </c>
      <c r="D1261" s="47">
        <v>0.53475149625900298</v>
      </c>
      <c r="E1261" s="47">
        <v>0.51653460380284799</v>
      </c>
      <c r="F1261" s="47">
        <v>0.559227487446745</v>
      </c>
      <c r="G1261" s="47">
        <v>0.51653460380284799</v>
      </c>
      <c r="H1261" s="287">
        <f t="shared" si="209"/>
        <v>0.51653460380284799</v>
      </c>
      <c r="I1261" s="4" t="b">
        <f t="shared" si="210"/>
        <v>0</v>
      </c>
      <c r="J1261" s="4" t="b">
        <f t="shared" si="211"/>
        <v>0</v>
      </c>
      <c r="K1261" s="26">
        <f t="shared" si="212"/>
        <v>0</v>
      </c>
      <c r="L1261" s="4">
        <f t="shared" si="213"/>
        <v>0</v>
      </c>
      <c r="M1261" s="26" t="str">
        <f t="shared" si="214"/>
        <v/>
      </c>
      <c r="N1261" s="288">
        <v>0</v>
      </c>
      <c r="O1261" s="4">
        <v>0</v>
      </c>
      <c r="P1261" s="75">
        <f t="shared" si="215"/>
        <v>0</v>
      </c>
      <c r="Q1261" s="75">
        <f t="shared" si="216"/>
        <v>0</v>
      </c>
      <c r="R1261" s="75">
        <f t="shared" si="217"/>
        <v>0</v>
      </c>
      <c r="S1261" s="4">
        <v>0</v>
      </c>
      <c r="T1261" s="4">
        <v>0</v>
      </c>
      <c r="U1261" s="4">
        <f t="shared" si="218"/>
        <v>0</v>
      </c>
      <c r="V1261" s="4">
        <v>0</v>
      </c>
      <c r="W1261" s="49">
        <v>0</v>
      </c>
      <c r="X1261" s="4">
        <v>2</v>
      </c>
      <c r="Y1261" s="118" t="s">
        <v>20</v>
      </c>
      <c r="Z1261" s="118" t="s">
        <v>30</v>
      </c>
      <c r="AA1261" s="289">
        <v>0.335312</v>
      </c>
      <c r="AB1261" s="81" t="str">
        <f t="shared" si="219"/>
        <v>PykF-6pgc</v>
      </c>
    </row>
    <row r="1262" spans="1:28" x14ac:dyDescent="0.3">
      <c r="A1262" s="15" t="s">
        <v>5</v>
      </c>
      <c r="B1262" s="265" t="s">
        <v>67</v>
      </c>
      <c r="C1262" s="47">
        <v>0.65144113832836903</v>
      </c>
      <c r="D1262" s="47">
        <v>0.61648790426257205</v>
      </c>
      <c r="E1262" s="47">
        <v>0.52544953319867505</v>
      </c>
      <c r="F1262" s="47">
        <v>0.74039994278753196</v>
      </c>
      <c r="G1262" s="47">
        <v>0.52544953319867505</v>
      </c>
      <c r="H1262" s="287">
        <f t="shared" si="209"/>
        <v>0.52544953319867505</v>
      </c>
      <c r="I1262" s="4" t="b">
        <f t="shared" si="210"/>
        <v>0</v>
      </c>
      <c r="J1262" s="4" t="b">
        <f t="shared" si="211"/>
        <v>0</v>
      </c>
      <c r="K1262" s="26">
        <f t="shared" si="212"/>
        <v>0</v>
      </c>
      <c r="L1262" s="4">
        <f t="shared" si="213"/>
        <v>0</v>
      </c>
      <c r="M1262" s="26" t="str">
        <f t="shared" si="214"/>
        <v/>
      </c>
      <c r="N1262" s="288">
        <v>0</v>
      </c>
      <c r="O1262" s="4">
        <v>0</v>
      </c>
      <c r="P1262" s="75">
        <f t="shared" si="215"/>
        <v>0</v>
      </c>
      <c r="Q1262" s="75">
        <f t="shared" si="216"/>
        <v>0</v>
      </c>
      <c r="R1262" s="75">
        <f t="shared" si="217"/>
        <v>0</v>
      </c>
      <c r="S1262" s="4">
        <v>0</v>
      </c>
      <c r="T1262" s="4">
        <v>0</v>
      </c>
      <c r="U1262" s="4">
        <f t="shared" si="218"/>
        <v>0</v>
      </c>
      <c r="V1262" s="4">
        <v>0</v>
      </c>
      <c r="W1262" s="49">
        <v>0</v>
      </c>
      <c r="X1262" s="4">
        <v>3</v>
      </c>
      <c r="Y1262" s="118" t="s">
        <v>23</v>
      </c>
      <c r="Z1262" s="118" t="s">
        <v>30</v>
      </c>
      <c r="AA1262" s="289">
        <v>0.15596299999999999</v>
      </c>
      <c r="AB1262" s="81" t="str">
        <f t="shared" si="219"/>
        <v>AceB-ru5p</v>
      </c>
    </row>
    <row r="1263" spans="1:28" x14ac:dyDescent="0.3">
      <c r="A1263" s="15" t="s">
        <v>10</v>
      </c>
      <c r="B1263" s="265" t="s">
        <v>267</v>
      </c>
      <c r="C1263" s="47">
        <v>0.56372983754432304</v>
      </c>
      <c r="D1263" s="47">
        <v>0.59037746190307405</v>
      </c>
      <c r="E1263" s="47">
        <v>0.52938195099112695</v>
      </c>
      <c r="F1263" s="47">
        <v>0.63335891604285999</v>
      </c>
      <c r="G1263" s="47">
        <v>0.52938195099112695</v>
      </c>
      <c r="H1263" s="287">
        <f t="shared" si="209"/>
        <v>0.52938195099112695</v>
      </c>
      <c r="I1263" s="4" t="b">
        <f t="shared" si="210"/>
        <v>0</v>
      </c>
      <c r="J1263" s="4" t="b">
        <f t="shared" si="211"/>
        <v>0</v>
      </c>
      <c r="K1263" s="26">
        <f t="shared" si="212"/>
        <v>0</v>
      </c>
      <c r="L1263" s="4">
        <f t="shared" si="213"/>
        <v>0</v>
      </c>
      <c r="M1263" s="26" t="str">
        <f t="shared" si="214"/>
        <v/>
      </c>
      <c r="N1263" s="288">
        <v>0</v>
      </c>
      <c r="O1263" s="4">
        <v>0</v>
      </c>
      <c r="P1263" s="75">
        <f t="shared" si="215"/>
        <v>0</v>
      </c>
      <c r="Q1263" s="75">
        <f t="shared" si="216"/>
        <v>0</v>
      </c>
      <c r="R1263" s="75">
        <f t="shared" si="217"/>
        <v>0</v>
      </c>
      <c r="S1263" s="4">
        <v>0</v>
      </c>
      <c r="T1263" s="4">
        <v>0</v>
      </c>
      <c r="U1263" s="4">
        <f t="shared" si="218"/>
        <v>0</v>
      </c>
      <c r="V1263" s="4">
        <v>0</v>
      </c>
      <c r="W1263" s="49">
        <v>0</v>
      </c>
      <c r="X1263" s="4">
        <v>1</v>
      </c>
      <c r="Y1263" s="118" t="s">
        <v>22</v>
      </c>
      <c r="Z1263" s="118" t="s">
        <v>31</v>
      </c>
      <c r="AA1263" s="289">
        <v>0.44185999999999998</v>
      </c>
      <c r="AB1263" s="81" t="str">
        <f t="shared" si="219"/>
        <v>Eda-g1p</v>
      </c>
    </row>
    <row r="1264" spans="1:28" x14ac:dyDescent="0.3">
      <c r="A1264" s="15" t="s">
        <v>130</v>
      </c>
      <c r="B1264" s="265" t="s">
        <v>161</v>
      </c>
      <c r="C1264" s="47">
        <v>0.57405762994638299</v>
      </c>
      <c r="D1264" s="47">
        <v>0.55743400575540902</v>
      </c>
      <c r="E1264" s="47">
        <v>0.53310721940823802</v>
      </c>
      <c r="F1264" s="47">
        <v>0.59980923577938505</v>
      </c>
      <c r="G1264" s="47">
        <v>0.53310721940823802</v>
      </c>
      <c r="H1264" s="287">
        <f t="shared" si="209"/>
        <v>0.53310721940823802</v>
      </c>
      <c r="I1264" s="4" t="b">
        <f t="shared" si="210"/>
        <v>0</v>
      </c>
      <c r="J1264" s="4" t="b">
        <f t="shared" si="211"/>
        <v>0</v>
      </c>
      <c r="K1264" s="26">
        <f t="shared" si="212"/>
        <v>0</v>
      </c>
      <c r="L1264" s="4">
        <f t="shared" si="213"/>
        <v>0</v>
      </c>
      <c r="M1264" s="26" t="str">
        <f t="shared" si="214"/>
        <v/>
      </c>
      <c r="N1264" s="288">
        <v>0</v>
      </c>
      <c r="O1264" s="4">
        <v>0</v>
      </c>
      <c r="P1264" s="75">
        <f t="shared" si="215"/>
        <v>0</v>
      </c>
      <c r="Q1264" s="75">
        <f t="shared" si="216"/>
        <v>0</v>
      </c>
      <c r="R1264" s="75">
        <f t="shared" si="217"/>
        <v>0</v>
      </c>
      <c r="S1264" s="4">
        <v>0</v>
      </c>
      <c r="T1264" s="4">
        <v>0</v>
      </c>
      <c r="U1264" s="4">
        <f t="shared" si="218"/>
        <v>0</v>
      </c>
      <c r="V1264" s="4">
        <v>0</v>
      </c>
      <c r="W1264" s="49">
        <v>0</v>
      </c>
      <c r="X1264" s="4">
        <v>1</v>
      </c>
      <c r="Y1264" s="118" t="s">
        <v>22</v>
      </c>
      <c r="Z1264" s="118" t="s">
        <v>30</v>
      </c>
      <c r="AA1264" s="289">
        <v>0.125</v>
      </c>
      <c r="AB1264" s="81" t="str">
        <f t="shared" si="219"/>
        <v>Icd-dhap</v>
      </c>
    </row>
    <row r="1265" spans="1:28" x14ac:dyDescent="0.3">
      <c r="A1265" s="15" t="s">
        <v>134</v>
      </c>
      <c r="B1265" s="265" t="s">
        <v>157</v>
      </c>
      <c r="C1265" s="47">
        <v>0.57413880886499402</v>
      </c>
      <c r="D1265" s="47">
        <v>0.57290978008698201</v>
      </c>
      <c r="E1265" s="47">
        <v>0.53702863158889103</v>
      </c>
      <c r="F1265" s="47">
        <v>0.61765019665810905</v>
      </c>
      <c r="G1265" s="47">
        <v>0.53702863158889103</v>
      </c>
      <c r="H1265" s="287">
        <f t="shared" si="209"/>
        <v>0.53702863158889103</v>
      </c>
      <c r="I1265" s="4" t="b">
        <f t="shared" si="210"/>
        <v>0</v>
      </c>
      <c r="J1265" s="4" t="b">
        <f t="shared" si="211"/>
        <v>0</v>
      </c>
      <c r="K1265" s="26">
        <f t="shared" si="212"/>
        <v>0</v>
      </c>
      <c r="L1265" s="4">
        <f t="shared" si="213"/>
        <v>0</v>
      </c>
      <c r="M1265" s="26" t="str">
        <f t="shared" si="214"/>
        <v/>
      </c>
      <c r="N1265" s="288">
        <v>0</v>
      </c>
      <c r="O1265" s="4">
        <v>0</v>
      </c>
      <c r="P1265" s="75">
        <f t="shared" si="215"/>
        <v>1</v>
      </c>
      <c r="Q1265" s="75">
        <f t="shared" si="216"/>
        <v>0</v>
      </c>
      <c r="R1265" s="75">
        <f t="shared" si="217"/>
        <v>0</v>
      </c>
      <c r="S1265" s="4">
        <v>1</v>
      </c>
      <c r="T1265" s="4">
        <v>1</v>
      </c>
      <c r="U1265" s="4">
        <f t="shared" si="218"/>
        <v>1</v>
      </c>
      <c r="V1265" s="4">
        <v>0</v>
      </c>
      <c r="W1265" s="49">
        <v>0</v>
      </c>
      <c r="X1265" s="4">
        <v>1</v>
      </c>
      <c r="Y1265" s="118" t="s">
        <v>29</v>
      </c>
      <c r="Z1265" s="118" t="s">
        <v>30</v>
      </c>
      <c r="AA1265" s="289">
        <v>0.212121</v>
      </c>
      <c r="AB1265" s="81" t="str">
        <f t="shared" si="219"/>
        <v>MaeB-g6p</v>
      </c>
    </row>
    <row r="1266" spans="1:28" x14ac:dyDescent="0.3">
      <c r="A1266" s="15" t="s">
        <v>134</v>
      </c>
      <c r="B1266" s="265" t="s">
        <v>214</v>
      </c>
      <c r="C1266" s="47">
        <v>0.550008588518065</v>
      </c>
      <c r="D1266" s="47">
        <v>0.55102416615691796</v>
      </c>
      <c r="E1266" s="47">
        <v>0.53702863158889103</v>
      </c>
      <c r="F1266" s="47">
        <v>0.56258428442629405</v>
      </c>
      <c r="G1266" s="47">
        <v>0.53702863158889103</v>
      </c>
      <c r="H1266" s="287">
        <f t="shared" si="209"/>
        <v>0.53702863158889103</v>
      </c>
      <c r="I1266" s="4" t="b">
        <f t="shared" si="210"/>
        <v>0</v>
      </c>
      <c r="J1266" s="4" t="b">
        <f t="shared" si="211"/>
        <v>0</v>
      </c>
      <c r="K1266" s="26">
        <f t="shared" si="212"/>
        <v>0</v>
      </c>
      <c r="L1266" s="4">
        <f t="shared" si="213"/>
        <v>0</v>
      </c>
      <c r="M1266" s="26" t="str">
        <f t="shared" si="214"/>
        <v/>
      </c>
      <c r="N1266" s="288">
        <v>0</v>
      </c>
      <c r="O1266" s="4">
        <v>0</v>
      </c>
      <c r="P1266" s="75">
        <f t="shared" si="215"/>
        <v>0</v>
      </c>
      <c r="Q1266" s="75">
        <f t="shared" si="216"/>
        <v>0</v>
      </c>
      <c r="R1266" s="75">
        <f t="shared" si="217"/>
        <v>0</v>
      </c>
      <c r="S1266" s="4">
        <v>0</v>
      </c>
      <c r="T1266" s="4">
        <v>0</v>
      </c>
      <c r="U1266" s="4">
        <f t="shared" si="218"/>
        <v>0</v>
      </c>
      <c r="V1266" s="4">
        <v>0</v>
      </c>
      <c r="W1266" s="49">
        <v>0</v>
      </c>
      <c r="X1266" s="4">
        <v>1</v>
      </c>
      <c r="Y1266" s="118" t="s">
        <v>29</v>
      </c>
      <c r="Z1266" s="118" t="s">
        <v>30</v>
      </c>
      <c r="AA1266" s="289">
        <v>0.44465300000000002</v>
      </c>
      <c r="AB1266" s="81" t="str">
        <f t="shared" si="219"/>
        <v>MaeB-imp</v>
      </c>
    </row>
    <row r="1267" spans="1:28" x14ac:dyDescent="0.3">
      <c r="A1267" s="15" t="s">
        <v>92</v>
      </c>
      <c r="B1267" s="265" t="s">
        <v>68</v>
      </c>
      <c r="C1267" s="47">
        <v>0.56805768522910005</v>
      </c>
      <c r="D1267" s="47">
        <v>0.57176998059810902</v>
      </c>
      <c r="E1267" s="47">
        <v>0.53948891801517995</v>
      </c>
      <c r="F1267" s="47">
        <v>0.59424868669377295</v>
      </c>
      <c r="G1267" s="47">
        <v>0.53948891801517995</v>
      </c>
      <c r="H1267" s="287">
        <f t="shared" si="209"/>
        <v>0.53948891801517995</v>
      </c>
      <c r="I1267" s="4" t="b">
        <f t="shared" si="210"/>
        <v>0</v>
      </c>
      <c r="J1267" s="4" t="b">
        <f t="shared" si="211"/>
        <v>0</v>
      </c>
      <c r="K1267" s="26">
        <f t="shared" si="212"/>
        <v>0</v>
      </c>
      <c r="L1267" s="4">
        <f t="shared" si="213"/>
        <v>0</v>
      </c>
      <c r="M1267" s="26" t="str">
        <f t="shared" si="214"/>
        <v/>
      </c>
      <c r="N1267" s="288">
        <v>0</v>
      </c>
      <c r="O1267" s="4">
        <v>0</v>
      </c>
      <c r="P1267" s="75">
        <f t="shared" si="215"/>
        <v>0</v>
      </c>
      <c r="Q1267" s="75">
        <f t="shared" si="216"/>
        <v>0</v>
      </c>
      <c r="R1267" s="75">
        <f t="shared" si="217"/>
        <v>0</v>
      </c>
      <c r="S1267" s="4">
        <v>0</v>
      </c>
      <c r="T1267" s="4">
        <v>0</v>
      </c>
      <c r="U1267" s="4">
        <f t="shared" si="218"/>
        <v>0</v>
      </c>
      <c r="V1267" s="4">
        <v>0</v>
      </c>
      <c r="W1267" s="49">
        <v>0</v>
      </c>
      <c r="X1267" s="4">
        <v>1</v>
      </c>
      <c r="Y1267" s="118" t="s">
        <v>22</v>
      </c>
      <c r="Z1267" s="118" t="s">
        <v>30</v>
      </c>
      <c r="AA1267" s="289">
        <v>7.0175000000000001E-2</v>
      </c>
      <c r="AB1267" s="81" t="str">
        <f t="shared" si="219"/>
        <v>Ppc-nadph</v>
      </c>
    </row>
    <row r="1268" spans="1:28" x14ac:dyDescent="0.3">
      <c r="A1268" s="15" t="s">
        <v>16</v>
      </c>
      <c r="B1268" s="265" t="s">
        <v>165</v>
      </c>
      <c r="C1268" s="47">
        <v>0.54065674096046701</v>
      </c>
      <c r="D1268" s="47">
        <v>0.54123780033859603</v>
      </c>
      <c r="E1268" s="47">
        <v>0.54024795807617199</v>
      </c>
      <c r="F1268" s="47">
        <v>0.54123780033859603</v>
      </c>
      <c r="G1268" s="47">
        <v>0.54024795807617199</v>
      </c>
      <c r="H1268" s="287">
        <f t="shared" si="209"/>
        <v>0.54024795807617199</v>
      </c>
      <c r="I1268" s="4" t="b">
        <f t="shared" si="210"/>
        <v>0</v>
      </c>
      <c r="J1268" s="4" t="b">
        <f t="shared" si="211"/>
        <v>0</v>
      </c>
      <c r="K1268" s="26">
        <f t="shared" si="212"/>
        <v>0</v>
      </c>
      <c r="L1268" s="4">
        <f t="shared" si="213"/>
        <v>0</v>
      </c>
      <c r="M1268" s="26" t="str">
        <f t="shared" si="214"/>
        <v/>
      </c>
      <c r="N1268" s="288">
        <v>0</v>
      </c>
      <c r="O1268" s="4">
        <v>0</v>
      </c>
      <c r="P1268" s="75">
        <f t="shared" si="215"/>
        <v>0</v>
      </c>
      <c r="Q1268" s="75">
        <f t="shared" si="216"/>
        <v>0</v>
      </c>
      <c r="R1268" s="75">
        <f t="shared" si="217"/>
        <v>0</v>
      </c>
      <c r="S1268" s="4">
        <v>0</v>
      </c>
      <c r="T1268" s="4">
        <v>0</v>
      </c>
      <c r="U1268" s="4">
        <f t="shared" si="218"/>
        <v>0</v>
      </c>
      <c r="V1268" s="4">
        <v>0</v>
      </c>
      <c r="W1268" s="49">
        <v>0</v>
      </c>
      <c r="X1268" s="4">
        <v>1</v>
      </c>
      <c r="Y1268" s="118" t="s">
        <v>21</v>
      </c>
      <c r="Z1268" s="118" t="s">
        <v>31</v>
      </c>
      <c r="AA1268" s="289">
        <v>0.293103</v>
      </c>
      <c r="AB1268" s="81" t="str">
        <f t="shared" si="219"/>
        <v>Fbp-bpg</v>
      </c>
    </row>
    <row r="1269" spans="1:28" x14ac:dyDescent="0.3">
      <c r="A1269" s="15" t="s">
        <v>106</v>
      </c>
      <c r="B1269" s="265" t="s">
        <v>177</v>
      </c>
      <c r="C1269" s="47">
        <v>0.67633589335606203</v>
      </c>
      <c r="D1269" s="47">
        <v>0.68213171919543103</v>
      </c>
      <c r="E1269" s="47">
        <v>0.54183551696425403</v>
      </c>
      <c r="F1269" s="47">
        <v>0.81243053376617402</v>
      </c>
      <c r="G1269" s="47">
        <v>0.54183551696425403</v>
      </c>
      <c r="H1269" s="287">
        <f t="shared" si="209"/>
        <v>0.54183551696425403</v>
      </c>
      <c r="I1269" s="4" t="b">
        <f t="shared" si="210"/>
        <v>0</v>
      </c>
      <c r="J1269" s="4" t="b">
        <f t="shared" si="211"/>
        <v>0</v>
      </c>
      <c r="K1269" s="26">
        <f t="shared" si="212"/>
        <v>0</v>
      </c>
      <c r="L1269" s="4">
        <f t="shared" si="213"/>
        <v>0</v>
      </c>
      <c r="M1269" s="26" t="str">
        <f t="shared" si="214"/>
        <v/>
      </c>
      <c r="N1269" s="288">
        <v>0</v>
      </c>
      <c r="O1269" s="4">
        <v>0</v>
      </c>
      <c r="P1269" s="75">
        <f t="shared" si="215"/>
        <v>0</v>
      </c>
      <c r="Q1269" s="75">
        <f t="shared" si="216"/>
        <v>0</v>
      </c>
      <c r="R1269" s="75">
        <f t="shared" si="217"/>
        <v>0</v>
      </c>
      <c r="S1269" s="4">
        <v>0</v>
      </c>
      <c r="T1269" s="4">
        <v>0</v>
      </c>
      <c r="U1269" s="4">
        <f t="shared" si="218"/>
        <v>0</v>
      </c>
      <c r="V1269" s="4">
        <v>0</v>
      </c>
      <c r="W1269" s="49">
        <v>0</v>
      </c>
      <c r="X1269" s="4">
        <v>3</v>
      </c>
      <c r="Y1269" s="118" t="s">
        <v>19</v>
      </c>
      <c r="Z1269" s="118" t="s">
        <v>30</v>
      </c>
      <c r="AA1269" s="289">
        <v>0.31868099999999999</v>
      </c>
      <c r="AB1269" s="81" t="str">
        <f t="shared" si="219"/>
        <v>Acs-e4p</v>
      </c>
    </row>
    <row r="1270" spans="1:28" x14ac:dyDescent="0.3">
      <c r="A1270" s="15" t="s">
        <v>14</v>
      </c>
      <c r="B1270" s="265" t="s">
        <v>175</v>
      </c>
      <c r="C1270" s="47">
        <v>0.72001690108244798</v>
      </c>
      <c r="D1270" s="47">
        <v>0.63921083892117303</v>
      </c>
      <c r="E1270" s="47">
        <v>0.55453593176669203</v>
      </c>
      <c r="F1270" s="47">
        <v>0.80369796018009398</v>
      </c>
      <c r="G1270" s="47">
        <v>0.55453593176669203</v>
      </c>
      <c r="H1270" s="287">
        <f t="shared" si="209"/>
        <v>0.55453593176669203</v>
      </c>
      <c r="I1270" s="4" t="b">
        <f t="shared" si="210"/>
        <v>0</v>
      </c>
      <c r="J1270" s="4" t="b">
        <f t="shared" si="211"/>
        <v>0</v>
      </c>
      <c r="K1270" s="26">
        <f t="shared" si="212"/>
        <v>0</v>
      </c>
      <c r="L1270" s="4">
        <f t="shared" si="213"/>
        <v>0</v>
      </c>
      <c r="M1270" s="26" t="str">
        <f t="shared" si="214"/>
        <v/>
      </c>
      <c r="N1270" s="288">
        <v>0</v>
      </c>
      <c r="O1270" s="4">
        <v>0</v>
      </c>
      <c r="P1270" s="75">
        <f t="shared" si="215"/>
        <v>0</v>
      </c>
      <c r="Q1270" s="75">
        <f t="shared" si="216"/>
        <v>0</v>
      </c>
      <c r="R1270" s="75">
        <f t="shared" si="217"/>
        <v>0</v>
      </c>
      <c r="S1270" s="4">
        <v>0</v>
      </c>
      <c r="T1270" s="4">
        <v>0</v>
      </c>
      <c r="U1270" s="4">
        <f t="shared" si="218"/>
        <v>0</v>
      </c>
      <c r="V1270" s="4">
        <v>0</v>
      </c>
      <c r="W1270" s="49">
        <v>0</v>
      </c>
      <c r="X1270" s="4">
        <v>3</v>
      </c>
      <c r="Y1270" s="118" t="s">
        <v>27</v>
      </c>
      <c r="Z1270" s="118" t="s">
        <v>30</v>
      </c>
      <c r="AA1270" s="289">
        <v>0.85185200000000005</v>
      </c>
      <c r="AB1270" s="81" t="str">
        <f t="shared" si="219"/>
        <v>PfkA-r5p</v>
      </c>
    </row>
    <row r="1271" spans="1:28" x14ac:dyDescent="0.3">
      <c r="A1271" s="15" t="s">
        <v>7</v>
      </c>
      <c r="B1271" s="265" t="s">
        <v>163</v>
      </c>
      <c r="C1271" s="47">
        <v>0.61675045811020601</v>
      </c>
      <c r="D1271" s="47">
        <v>0.61548694109568902</v>
      </c>
      <c r="E1271" s="47">
        <v>0.56614885834550699</v>
      </c>
      <c r="F1271" s="47">
        <v>0.64761016169875396</v>
      </c>
      <c r="G1271" s="47">
        <v>0.56614885834550699</v>
      </c>
      <c r="H1271" s="287">
        <f t="shared" si="209"/>
        <v>0.56614885834550699</v>
      </c>
      <c r="I1271" s="4" t="b">
        <f t="shared" si="210"/>
        <v>0</v>
      </c>
      <c r="J1271" s="4" t="b">
        <f t="shared" si="211"/>
        <v>1</v>
      </c>
      <c r="K1271" s="26">
        <f t="shared" si="212"/>
        <v>0</v>
      </c>
      <c r="L1271" s="4">
        <f t="shared" si="213"/>
        <v>0</v>
      </c>
      <c r="M1271" s="26" t="str">
        <f t="shared" si="214"/>
        <v/>
      </c>
      <c r="N1271" s="288">
        <v>0</v>
      </c>
      <c r="O1271" s="4">
        <v>0</v>
      </c>
      <c r="P1271" s="75">
        <f t="shared" si="215"/>
        <v>0</v>
      </c>
      <c r="Q1271" s="75">
        <f t="shared" si="216"/>
        <v>0</v>
      </c>
      <c r="R1271" s="75">
        <f t="shared" si="217"/>
        <v>0</v>
      </c>
      <c r="S1271" s="4">
        <v>0</v>
      </c>
      <c r="T1271" s="4">
        <v>0</v>
      </c>
      <c r="U1271" s="4">
        <f t="shared" si="218"/>
        <v>0</v>
      </c>
      <c r="V1271" s="4">
        <v>0</v>
      </c>
      <c r="W1271" s="49">
        <v>0</v>
      </c>
      <c r="X1271" s="4">
        <v>2</v>
      </c>
      <c r="Y1271" s="118" t="s">
        <v>20</v>
      </c>
      <c r="Z1271" s="118" t="s">
        <v>30</v>
      </c>
      <c r="AA1271" s="289">
        <v>0.47902899999999998</v>
      </c>
      <c r="AB1271" s="81" t="str">
        <f t="shared" si="219"/>
        <v>PykF-udpg</v>
      </c>
    </row>
    <row r="1272" spans="1:28" x14ac:dyDescent="0.3">
      <c r="A1272" s="15" t="s">
        <v>134</v>
      </c>
      <c r="B1272" s="265" t="s">
        <v>206</v>
      </c>
      <c r="C1272" s="47">
        <v>0.76736902244402005</v>
      </c>
      <c r="D1272" s="47">
        <v>0.70708384604098395</v>
      </c>
      <c r="E1272" s="47">
        <v>0.57889894949489196</v>
      </c>
      <c r="F1272" s="47">
        <v>0.99139192031479895</v>
      </c>
      <c r="G1272" s="47">
        <v>0.57889894949489196</v>
      </c>
      <c r="H1272" s="287">
        <f t="shared" si="209"/>
        <v>0.57889894949489196</v>
      </c>
      <c r="I1272" s="4" t="b">
        <f t="shared" si="210"/>
        <v>0</v>
      </c>
      <c r="J1272" s="4" t="b">
        <f t="shared" si="211"/>
        <v>1</v>
      </c>
      <c r="K1272" s="26">
        <f t="shared" si="212"/>
        <v>0</v>
      </c>
      <c r="L1272" s="4">
        <f t="shared" si="213"/>
        <v>0</v>
      </c>
      <c r="M1272" s="26" t="str">
        <f t="shared" si="214"/>
        <v/>
      </c>
      <c r="N1272" s="288">
        <v>0</v>
      </c>
      <c r="O1272" s="4">
        <v>0</v>
      </c>
      <c r="P1272" s="75">
        <f t="shared" si="215"/>
        <v>0</v>
      </c>
      <c r="Q1272" s="75">
        <f t="shared" si="216"/>
        <v>0</v>
      </c>
      <c r="R1272" s="75">
        <f t="shared" si="217"/>
        <v>0</v>
      </c>
      <c r="S1272" s="4">
        <v>0</v>
      </c>
      <c r="T1272" s="4">
        <v>0</v>
      </c>
      <c r="U1272" s="4">
        <f t="shared" si="218"/>
        <v>0</v>
      </c>
      <c r="V1272" s="4">
        <v>0</v>
      </c>
      <c r="W1272" s="49">
        <v>0</v>
      </c>
      <c r="X1272" s="4">
        <v>1</v>
      </c>
      <c r="Y1272" s="118" t="s">
        <v>29</v>
      </c>
      <c r="Z1272" s="118" t="s">
        <v>30</v>
      </c>
      <c r="AA1272" s="289">
        <v>0.35986699999999999</v>
      </c>
      <c r="AB1272" s="81" t="str">
        <f t="shared" si="219"/>
        <v>MaeB-ctp</v>
      </c>
    </row>
    <row r="1273" spans="1:28" x14ac:dyDescent="0.3">
      <c r="A1273" s="15" t="s">
        <v>134</v>
      </c>
      <c r="B1273" s="265" t="s">
        <v>91</v>
      </c>
      <c r="C1273" s="47">
        <v>0.60962683409336804</v>
      </c>
      <c r="D1273" s="47">
        <v>0.60736204235652302</v>
      </c>
      <c r="E1273" s="47">
        <v>0.58032127709468995</v>
      </c>
      <c r="F1273" s="47">
        <v>0.63554824011248501</v>
      </c>
      <c r="G1273" s="47">
        <v>0.58032127709468995</v>
      </c>
      <c r="H1273" s="287">
        <f t="shared" si="209"/>
        <v>0.58032127709468995</v>
      </c>
      <c r="I1273" s="4" t="b">
        <f t="shared" si="210"/>
        <v>0</v>
      </c>
      <c r="J1273" s="4" t="b">
        <f t="shared" si="211"/>
        <v>1</v>
      </c>
      <c r="K1273" s="26">
        <f t="shared" si="212"/>
        <v>0</v>
      </c>
      <c r="L1273" s="4">
        <f t="shared" si="213"/>
        <v>0</v>
      </c>
      <c r="M1273" s="26" t="str">
        <f t="shared" si="214"/>
        <v/>
      </c>
      <c r="N1273" s="288">
        <v>0</v>
      </c>
      <c r="O1273" s="4">
        <v>0</v>
      </c>
      <c r="P1273" s="75">
        <f t="shared" si="215"/>
        <v>0</v>
      </c>
      <c r="Q1273" s="75">
        <f t="shared" si="216"/>
        <v>0</v>
      </c>
      <c r="R1273" s="75">
        <f t="shared" si="217"/>
        <v>0</v>
      </c>
      <c r="S1273" s="4">
        <v>0</v>
      </c>
      <c r="T1273" s="4">
        <v>0</v>
      </c>
      <c r="U1273" s="4">
        <f t="shared" si="218"/>
        <v>0</v>
      </c>
      <c r="V1273" s="4">
        <v>0</v>
      </c>
      <c r="W1273" s="49">
        <v>0</v>
      </c>
      <c r="X1273" s="4">
        <v>1</v>
      </c>
      <c r="Y1273" s="118" t="s">
        <v>29</v>
      </c>
      <c r="Z1273" s="118" t="s">
        <v>30</v>
      </c>
      <c r="AA1273" s="289">
        <v>0.32450299999999999</v>
      </c>
      <c r="AB1273" s="81" t="str">
        <f t="shared" si="219"/>
        <v>MaeB-kdpg</v>
      </c>
    </row>
    <row r="1274" spans="1:28" x14ac:dyDescent="0.3">
      <c r="A1274" s="15" t="s">
        <v>15</v>
      </c>
      <c r="B1274" s="265" t="s">
        <v>177</v>
      </c>
      <c r="C1274" s="47">
        <v>0.83456151429680003</v>
      </c>
      <c r="D1274" s="47">
        <v>1.0256773338916001</v>
      </c>
      <c r="E1274" s="47">
        <v>0.58312512928035798</v>
      </c>
      <c r="F1274" s="47">
        <v>1.1917384040103001</v>
      </c>
      <c r="G1274" s="47">
        <v>0.58312512928035798</v>
      </c>
      <c r="H1274" s="287">
        <f t="shared" si="209"/>
        <v>0.58312512928035798</v>
      </c>
      <c r="I1274" s="4" t="b">
        <f t="shared" si="210"/>
        <v>0</v>
      </c>
      <c r="J1274" s="4" t="b">
        <f t="shared" si="211"/>
        <v>1</v>
      </c>
      <c r="K1274" s="26">
        <f t="shared" si="212"/>
        <v>0</v>
      </c>
      <c r="L1274" s="4">
        <f t="shared" si="213"/>
        <v>0</v>
      </c>
      <c r="M1274" s="26" t="str">
        <f t="shared" si="214"/>
        <v/>
      </c>
      <c r="N1274" s="288">
        <v>0</v>
      </c>
      <c r="O1274" s="4">
        <v>0</v>
      </c>
      <c r="P1274" s="75">
        <f t="shared" si="215"/>
        <v>0</v>
      </c>
      <c r="Q1274" s="75">
        <f t="shared" si="216"/>
        <v>0</v>
      </c>
      <c r="R1274" s="75">
        <f t="shared" si="217"/>
        <v>0</v>
      </c>
      <c r="S1274" s="4">
        <v>0</v>
      </c>
      <c r="T1274" s="4">
        <v>0</v>
      </c>
      <c r="U1274" s="4">
        <f t="shared" si="218"/>
        <v>0</v>
      </c>
      <c r="V1274" s="4">
        <v>0</v>
      </c>
      <c r="W1274" s="49">
        <v>0</v>
      </c>
      <c r="X1274" s="4">
        <v>2</v>
      </c>
      <c r="Y1274" s="118" t="s">
        <v>28</v>
      </c>
      <c r="Z1274" s="118" t="s">
        <v>30</v>
      </c>
      <c r="AA1274" s="289">
        <v>0.27388499999999999</v>
      </c>
      <c r="AB1274" s="81" t="str">
        <f t="shared" si="219"/>
        <v>PckA-e4p</v>
      </c>
    </row>
    <row r="1275" spans="1:28" x14ac:dyDescent="0.3">
      <c r="A1275" s="15" t="s">
        <v>134</v>
      </c>
      <c r="B1275" s="265" t="s">
        <v>259</v>
      </c>
      <c r="C1275" s="47">
        <v>0.62906013764507795</v>
      </c>
      <c r="D1275" s="47">
        <v>0.68007036649865804</v>
      </c>
      <c r="E1275" s="47">
        <v>0.58352965405171997</v>
      </c>
      <c r="F1275" s="47">
        <v>0.73994207868287099</v>
      </c>
      <c r="G1275" s="47">
        <v>0.58352965405171997</v>
      </c>
      <c r="H1275" s="287">
        <f t="shared" si="209"/>
        <v>0.58352965405171997</v>
      </c>
      <c r="I1275" s="4" t="b">
        <f t="shared" si="210"/>
        <v>0</v>
      </c>
      <c r="J1275" s="4" t="b">
        <f t="shared" si="211"/>
        <v>1</v>
      </c>
      <c r="K1275" s="26">
        <f t="shared" si="212"/>
        <v>0</v>
      </c>
      <c r="L1275" s="4">
        <f t="shared" si="213"/>
        <v>0</v>
      </c>
      <c r="M1275" s="26" t="str">
        <f t="shared" si="214"/>
        <v/>
      </c>
      <c r="N1275" s="288">
        <v>0</v>
      </c>
      <c r="O1275" s="4">
        <v>0</v>
      </c>
      <c r="P1275" s="75">
        <f t="shared" si="215"/>
        <v>0</v>
      </c>
      <c r="Q1275" s="75">
        <f t="shared" si="216"/>
        <v>0</v>
      </c>
      <c r="R1275" s="75">
        <f t="shared" si="217"/>
        <v>0</v>
      </c>
      <c r="S1275" s="4">
        <v>0</v>
      </c>
      <c r="T1275" s="4">
        <v>0</v>
      </c>
      <c r="U1275" s="4">
        <f t="shared" si="218"/>
        <v>0</v>
      </c>
      <c r="V1275" s="4">
        <v>0</v>
      </c>
      <c r="W1275" s="49">
        <v>0</v>
      </c>
      <c r="X1275" s="4">
        <v>1</v>
      </c>
      <c r="Y1275" s="118" t="s">
        <v>29</v>
      </c>
      <c r="Z1275" s="118" t="s">
        <v>30</v>
      </c>
      <c r="AA1275" s="289">
        <v>0.1875</v>
      </c>
      <c r="AB1275" s="81" t="str">
        <f t="shared" si="219"/>
        <v>MaeB-acon</v>
      </c>
    </row>
    <row r="1276" spans="1:28" x14ac:dyDescent="0.3">
      <c r="A1276" s="15" t="s">
        <v>7</v>
      </c>
      <c r="B1276" s="265" t="s">
        <v>206</v>
      </c>
      <c r="C1276" s="47">
        <v>0.71120489102541595</v>
      </c>
      <c r="D1276" s="47">
        <v>0.69648594333416902</v>
      </c>
      <c r="E1276" s="47">
        <v>0.59964226660929698</v>
      </c>
      <c r="F1276" s="47">
        <v>0.81888679225595395</v>
      </c>
      <c r="G1276" s="47">
        <v>0.59964226660929698</v>
      </c>
      <c r="H1276" s="287">
        <f t="shared" si="209"/>
        <v>0.59964226660929698</v>
      </c>
      <c r="I1276" s="4" t="b">
        <f t="shared" si="210"/>
        <v>0</v>
      </c>
      <c r="J1276" s="4" t="b">
        <f t="shared" si="211"/>
        <v>1</v>
      </c>
      <c r="K1276" s="26">
        <f t="shared" si="212"/>
        <v>0</v>
      </c>
      <c r="L1276" s="4">
        <f t="shared" si="213"/>
        <v>0</v>
      </c>
      <c r="M1276" s="26" t="str">
        <f t="shared" si="214"/>
        <v/>
      </c>
      <c r="N1276" s="288">
        <v>0</v>
      </c>
      <c r="O1276" s="4">
        <v>0</v>
      </c>
      <c r="P1276" s="75">
        <f t="shared" si="215"/>
        <v>0</v>
      </c>
      <c r="Q1276" s="75">
        <f t="shared" si="216"/>
        <v>0</v>
      </c>
      <c r="R1276" s="75">
        <f t="shared" si="217"/>
        <v>0</v>
      </c>
      <c r="S1276" s="4">
        <v>0</v>
      </c>
      <c r="T1276" s="4">
        <v>0</v>
      </c>
      <c r="U1276" s="4">
        <f t="shared" si="218"/>
        <v>0</v>
      </c>
      <c r="V1276" s="4">
        <v>0</v>
      </c>
      <c r="W1276" s="49">
        <v>0</v>
      </c>
      <c r="X1276" s="4">
        <v>2</v>
      </c>
      <c r="Y1276" s="118" t="s">
        <v>20</v>
      </c>
      <c r="Z1276" s="118" t="s">
        <v>30</v>
      </c>
      <c r="AA1276" s="289">
        <v>0.69811299999999998</v>
      </c>
      <c r="AB1276" s="81" t="str">
        <f t="shared" si="219"/>
        <v>PykF-ctp</v>
      </c>
    </row>
    <row r="1277" spans="1:28" x14ac:dyDescent="0.3">
      <c r="A1277" s="15" t="s">
        <v>7</v>
      </c>
      <c r="B1277" s="265" t="s">
        <v>182</v>
      </c>
      <c r="C1277" s="47">
        <v>0.77802311027290105</v>
      </c>
      <c r="D1277" s="47">
        <v>0.74186048749480504</v>
      </c>
      <c r="E1277" s="47">
        <v>0.60976308149043101</v>
      </c>
      <c r="F1277" s="47">
        <v>0.942979362079158</v>
      </c>
      <c r="G1277" s="47">
        <v>0.60976308149043101</v>
      </c>
      <c r="H1277" s="287">
        <f t="shared" si="209"/>
        <v>0.60976308149043101</v>
      </c>
      <c r="I1277" s="4" t="b">
        <f t="shared" si="210"/>
        <v>0</v>
      </c>
      <c r="J1277" s="4" t="b">
        <f t="shared" si="211"/>
        <v>1</v>
      </c>
      <c r="K1277" s="26">
        <f t="shared" si="212"/>
        <v>0</v>
      </c>
      <c r="L1277" s="4">
        <f t="shared" si="213"/>
        <v>0</v>
      </c>
      <c r="M1277" s="26" t="str">
        <f t="shared" si="214"/>
        <v/>
      </c>
      <c r="N1277" s="288">
        <v>0</v>
      </c>
      <c r="O1277" s="4">
        <v>0</v>
      </c>
      <c r="P1277" s="75">
        <f t="shared" si="215"/>
        <v>0</v>
      </c>
      <c r="Q1277" s="75">
        <f t="shared" si="216"/>
        <v>0</v>
      </c>
      <c r="R1277" s="75">
        <f t="shared" si="217"/>
        <v>0</v>
      </c>
      <c r="S1277" s="4">
        <v>0</v>
      </c>
      <c r="T1277" s="4">
        <v>0</v>
      </c>
      <c r="U1277" s="4">
        <f t="shared" si="218"/>
        <v>0</v>
      </c>
      <c r="V1277" s="4">
        <v>0</v>
      </c>
      <c r="W1277" s="49">
        <v>0</v>
      </c>
      <c r="X1277" s="4">
        <v>2</v>
      </c>
      <c r="Y1277" s="118" t="s">
        <v>20</v>
      </c>
      <c r="Z1277" s="118" t="s">
        <v>30</v>
      </c>
      <c r="AA1277" s="289">
        <v>0.13333300000000001</v>
      </c>
      <c r="AB1277" s="81" t="str">
        <f t="shared" si="219"/>
        <v>PykF-cit</v>
      </c>
    </row>
    <row r="1278" spans="1:28" x14ac:dyDescent="0.3">
      <c r="A1278" s="15" t="s">
        <v>92</v>
      </c>
      <c r="B1278" s="265" t="s">
        <v>117</v>
      </c>
      <c r="C1278" s="47">
        <v>0.89167282022781003</v>
      </c>
      <c r="D1278" s="47">
        <v>0.78100323407083205</v>
      </c>
      <c r="E1278" s="47">
        <v>0.61220913731987603</v>
      </c>
      <c r="F1278" s="47">
        <v>1.0426787900673</v>
      </c>
      <c r="G1278" s="47">
        <v>0.61220913731987603</v>
      </c>
      <c r="H1278" s="287">
        <f t="shared" si="209"/>
        <v>0.61220913731987603</v>
      </c>
      <c r="I1278" s="4" t="b">
        <f t="shared" si="210"/>
        <v>0</v>
      </c>
      <c r="J1278" s="4" t="b">
        <f t="shared" si="211"/>
        <v>1</v>
      </c>
      <c r="K1278" s="26">
        <f t="shared" si="212"/>
        <v>0</v>
      </c>
      <c r="L1278" s="4">
        <f t="shared" si="213"/>
        <v>0</v>
      </c>
      <c r="M1278" s="26" t="str">
        <f t="shared" si="214"/>
        <v/>
      </c>
      <c r="N1278" s="288">
        <v>0</v>
      </c>
      <c r="O1278" s="4">
        <v>0</v>
      </c>
      <c r="P1278" s="75">
        <f t="shared" si="215"/>
        <v>0</v>
      </c>
      <c r="Q1278" s="75">
        <f t="shared" si="216"/>
        <v>0</v>
      </c>
      <c r="R1278" s="75">
        <f t="shared" si="217"/>
        <v>0</v>
      </c>
      <c r="S1278" s="4">
        <v>0</v>
      </c>
      <c r="T1278" s="4">
        <v>0</v>
      </c>
      <c r="U1278" s="4">
        <f t="shared" si="218"/>
        <v>0</v>
      </c>
      <c r="V1278" s="4">
        <v>0</v>
      </c>
      <c r="W1278" s="49">
        <v>0</v>
      </c>
      <c r="X1278" s="4">
        <v>1</v>
      </c>
      <c r="Y1278" s="118" t="s">
        <v>22</v>
      </c>
      <c r="Z1278" s="118" t="s">
        <v>30</v>
      </c>
      <c r="AA1278" s="289">
        <v>0.230769</v>
      </c>
      <c r="AB1278" s="81" t="str">
        <f t="shared" si="219"/>
        <v>Ppc-acp</v>
      </c>
    </row>
    <row r="1279" spans="1:28" x14ac:dyDescent="0.3">
      <c r="A1279" s="15" t="s">
        <v>134</v>
      </c>
      <c r="B1279" s="265" t="s">
        <v>199</v>
      </c>
      <c r="C1279" s="47">
        <v>0.86497220401747399</v>
      </c>
      <c r="D1279" s="47">
        <v>0.78809853441404398</v>
      </c>
      <c r="E1279" s="47">
        <v>0.61543002086393594</v>
      </c>
      <c r="F1279" s="47">
        <v>1.0829889316154999</v>
      </c>
      <c r="G1279" s="47">
        <v>0.61543002086393594</v>
      </c>
      <c r="H1279" s="287">
        <f t="shared" si="209"/>
        <v>0.61543002086393594</v>
      </c>
      <c r="I1279" s="4" t="b">
        <f t="shared" si="210"/>
        <v>0</v>
      </c>
      <c r="J1279" s="4" t="b">
        <f t="shared" si="211"/>
        <v>1</v>
      </c>
      <c r="K1279" s="26">
        <f t="shared" si="212"/>
        <v>0</v>
      </c>
      <c r="L1279" s="4">
        <f t="shared" si="213"/>
        <v>0</v>
      </c>
      <c r="M1279" s="26" t="str">
        <f t="shared" si="214"/>
        <v/>
      </c>
      <c r="N1279" s="288">
        <v>0</v>
      </c>
      <c r="O1279" s="4">
        <v>0</v>
      </c>
      <c r="P1279" s="75">
        <f t="shared" si="215"/>
        <v>0</v>
      </c>
      <c r="Q1279" s="75">
        <f t="shared" si="216"/>
        <v>0</v>
      </c>
      <c r="R1279" s="75">
        <f t="shared" si="217"/>
        <v>0</v>
      </c>
      <c r="S1279" s="4">
        <v>0</v>
      </c>
      <c r="T1279" s="4">
        <v>0</v>
      </c>
      <c r="U1279" s="4">
        <f t="shared" si="218"/>
        <v>0</v>
      </c>
      <c r="V1279" s="4">
        <v>0</v>
      </c>
      <c r="W1279" s="49">
        <v>0</v>
      </c>
      <c r="X1279" s="4">
        <v>1</v>
      </c>
      <c r="Y1279" s="118" t="s">
        <v>29</v>
      </c>
      <c r="Z1279" s="118" t="s">
        <v>30</v>
      </c>
      <c r="AA1279" s="289">
        <v>0.472603</v>
      </c>
      <c r="AB1279" s="81" t="str">
        <f t="shared" si="219"/>
        <v>MaeB-gtp</v>
      </c>
    </row>
    <row r="1280" spans="1:28" x14ac:dyDescent="0.3">
      <c r="A1280" s="15" t="s">
        <v>134</v>
      </c>
      <c r="B1280" s="265" t="s">
        <v>79</v>
      </c>
      <c r="C1280" s="47">
        <v>0.75656407973024398</v>
      </c>
      <c r="D1280" s="47">
        <v>0.74682618178701898</v>
      </c>
      <c r="E1280" s="47">
        <v>0.63397438583134302</v>
      </c>
      <c r="F1280" s="47">
        <v>0.90743975322127102</v>
      </c>
      <c r="G1280" s="47">
        <v>0.63397438583134302</v>
      </c>
      <c r="H1280" s="287">
        <f t="shared" si="209"/>
        <v>0.63397438583134302</v>
      </c>
      <c r="I1280" s="4" t="b">
        <f t="shared" si="210"/>
        <v>0</v>
      </c>
      <c r="J1280" s="4" t="b">
        <f t="shared" si="211"/>
        <v>1</v>
      </c>
      <c r="K1280" s="26">
        <f t="shared" si="212"/>
        <v>0</v>
      </c>
      <c r="L1280" s="4">
        <f t="shared" si="213"/>
        <v>0</v>
      </c>
      <c r="M1280" s="26" t="str">
        <f t="shared" si="214"/>
        <v/>
      </c>
      <c r="N1280" s="288">
        <v>0</v>
      </c>
      <c r="O1280" s="4">
        <v>0</v>
      </c>
      <c r="P1280" s="75">
        <f t="shared" si="215"/>
        <v>1</v>
      </c>
      <c r="Q1280" s="75">
        <f t="shared" si="216"/>
        <v>1</v>
      </c>
      <c r="R1280" s="75">
        <f t="shared" si="217"/>
        <v>0</v>
      </c>
      <c r="S1280" s="4">
        <v>-1</v>
      </c>
      <c r="T1280" s="4">
        <v>0</v>
      </c>
      <c r="U1280" s="4">
        <f t="shared" si="218"/>
        <v>0</v>
      </c>
      <c r="V1280" s="4">
        <v>-1</v>
      </c>
      <c r="W1280" s="49">
        <v>0</v>
      </c>
      <c r="X1280" s="4">
        <v>1</v>
      </c>
      <c r="Y1280" s="118" t="s">
        <v>29</v>
      </c>
      <c r="Z1280" s="118" t="s">
        <v>30</v>
      </c>
      <c r="AA1280" s="289">
        <v>0.91938600000000004</v>
      </c>
      <c r="AB1280" s="81" t="str">
        <f t="shared" si="219"/>
        <v>MaeB-nadh</v>
      </c>
    </row>
    <row r="1281" spans="1:28" x14ac:dyDescent="0.3">
      <c r="A1281" s="15" t="s">
        <v>130</v>
      </c>
      <c r="B1281" s="265" t="s">
        <v>259</v>
      </c>
      <c r="C1281" s="47">
        <v>0.74349556493153002</v>
      </c>
      <c r="D1281" s="47">
        <v>0.73741823613426205</v>
      </c>
      <c r="E1281" s="47">
        <v>0.63406465378764199</v>
      </c>
      <c r="F1281" s="47">
        <v>0.83210481456624896</v>
      </c>
      <c r="G1281" s="47">
        <v>0.63406465378764199</v>
      </c>
      <c r="H1281" s="287">
        <f t="shared" si="209"/>
        <v>0.63406465378764199</v>
      </c>
      <c r="I1281" s="4" t="b">
        <f t="shared" si="210"/>
        <v>0</v>
      </c>
      <c r="J1281" s="4" t="b">
        <f t="shared" si="211"/>
        <v>1</v>
      </c>
      <c r="K1281" s="26">
        <f t="shared" si="212"/>
        <v>0</v>
      </c>
      <c r="L1281" s="4">
        <f t="shared" si="213"/>
        <v>0</v>
      </c>
      <c r="M1281" s="26" t="str">
        <f t="shared" si="214"/>
        <v/>
      </c>
      <c r="N1281" s="288">
        <v>0</v>
      </c>
      <c r="O1281" s="4">
        <v>0</v>
      </c>
      <c r="P1281" s="75">
        <f t="shared" si="215"/>
        <v>0</v>
      </c>
      <c r="Q1281" s="75">
        <f t="shared" si="216"/>
        <v>0</v>
      </c>
      <c r="R1281" s="75">
        <f t="shared" si="217"/>
        <v>0</v>
      </c>
      <c r="S1281" s="4">
        <v>0</v>
      </c>
      <c r="T1281" s="4">
        <v>0</v>
      </c>
      <c r="U1281" s="4">
        <f t="shared" si="218"/>
        <v>0</v>
      </c>
      <c r="V1281" s="4">
        <v>0</v>
      </c>
      <c r="W1281" s="49">
        <v>0</v>
      </c>
      <c r="X1281" s="4">
        <v>1</v>
      </c>
      <c r="Y1281" s="118" t="s">
        <v>22</v>
      </c>
      <c r="Z1281" s="118" t="s">
        <v>30</v>
      </c>
      <c r="AA1281" s="289">
        <v>0.17647099999999999</v>
      </c>
      <c r="AB1281" s="81" t="str">
        <f t="shared" si="219"/>
        <v>Icd-acon</v>
      </c>
    </row>
    <row r="1282" spans="1:28" x14ac:dyDescent="0.3">
      <c r="A1282" s="15" t="s">
        <v>130</v>
      </c>
      <c r="B1282" s="265" t="s">
        <v>297</v>
      </c>
      <c r="C1282" s="47">
        <v>0.64068709372652499</v>
      </c>
      <c r="D1282" s="47">
        <v>0.640589203337949</v>
      </c>
      <c r="E1282" s="47">
        <v>0.63607537890878896</v>
      </c>
      <c r="F1282" s="47">
        <v>0.64409037197290797</v>
      </c>
      <c r="G1282" s="47">
        <v>0.63607537890878896</v>
      </c>
      <c r="H1282" s="287">
        <f t="shared" ref="H1282:H1310" si="220">ABS(G1282)</f>
        <v>0.63607537890878896</v>
      </c>
      <c r="I1282" s="4" t="b">
        <f t="shared" ref="I1282:I1345" si="221">H1282&gt;1.131</f>
        <v>0</v>
      </c>
      <c r="J1282" s="4" t="b">
        <f t="shared" ref="J1282:J1345" si="222">H1282&gt;(1.131/2)</f>
        <v>1</v>
      </c>
      <c r="K1282" s="26">
        <f t="shared" ref="K1282:K1345" si="223">IF(AND(C1282&lt;0,I1282=TRUE),"inhibitor",IF(AND(C1282&gt;0,I1282=TRUE),"activator",))</f>
        <v>0</v>
      </c>
      <c r="L1282" s="4">
        <f t="shared" ref="L1282:L1345" si="224">IF(AND(OR(K1282="inhibitor",K1282="activator"),H1282&gt;2),"strong",)</f>
        <v>0</v>
      </c>
      <c r="M1282" s="26" t="str">
        <f t="shared" ref="M1282:M1345" si="225">IF(AND(OR(K1282="inhibitor",K1282="activator"),AND(S1282=0,T1282=0,V1282=0)),"novel",IF(OR(K1282="inhibitor",K1282="activator"),"known",""))</f>
        <v/>
      </c>
      <c r="N1282" s="288">
        <v>0</v>
      </c>
      <c r="O1282" s="4">
        <v>0</v>
      </c>
      <c r="P1282" s="75">
        <f t="shared" ref="P1282:P1345" si="226">IF(OR(S1282&lt;&gt;0,T1282&lt;&gt;0,U1282&lt;&gt;0),1,0)</f>
        <v>0</v>
      </c>
      <c r="Q1282" s="75">
        <f t="shared" ref="Q1282:Q1345" si="227">IF(AND(S1282&lt;&gt;0,T1282=0),1,0)</f>
        <v>0</v>
      </c>
      <c r="R1282" s="75">
        <f t="shared" ref="R1282:R1345" si="228">IF(AND(S1282=0,T1282&lt;&gt;0),1,0)</f>
        <v>0</v>
      </c>
      <c r="S1282" s="4">
        <v>0</v>
      </c>
      <c r="T1282" s="4">
        <v>0</v>
      </c>
      <c r="U1282" s="4">
        <f t="shared" ref="U1282:U1345" si="229">IF(AND(S1282&lt;&gt;0,T1282&lt;&gt;0),1,0)</f>
        <v>0</v>
      </c>
      <c r="V1282" s="4">
        <v>0</v>
      </c>
      <c r="W1282" s="49">
        <v>0</v>
      </c>
      <c r="X1282" s="4">
        <v>1</v>
      </c>
      <c r="Y1282" s="118" t="s">
        <v>22</v>
      </c>
      <c r="Z1282" s="118" t="s">
        <v>30</v>
      </c>
      <c r="AA1282" s="289">
        <v>0.105263</v>
      </c>
      <c r="AB1282" s="81" t="str">
        <f t="shared" si="219"/>
        <v>Icd-shik</v>
      </c>
    </row>
    <row r="1283" spans="1:28" x14ac:dyDescent="0.3">
      <c r="A1283" s="15" t="s">
        <v>16</v>
      </c>
      <c r="B1283" s="265" t="s">
        <v>245</v>
      </c>
      <c r="C1283" s="47">
        <v>0.86722249756109704</v>
      </c>
      <c r="D1283" s="47">
        <v>0.84887867615833701</v>
      </c>
      <c r="E1283" s="47">
        <v>0.63720672297520597</v>
      </c>
      <c r="F1283" s="47">
        <v>1.2090275761864799</v>
      </c>
      <c r="G1283" s="47">
        <v>0.63720672297520597</v>
      </c>
      <c r="H1283" s="287">
        <f t="shared" si="220"/>
        <v>0.63720672297520597</v>
      </c>
      <c r="I1283" s="4" t="b">
        <f t="shared" si="221"/>
        <v>0</v>
      </c>
      <c r="J1283" s="4" t="b">
        <f t="shared" si="222"/>
        <v>1</v>
      </c>
      <c r="K1283" s="26">
        <f t="shared" si="223"/>
        <v>0</v>
      </c>
      <c r="L1283" s="4">
        <f t="shared" si="224"/>
        <v>0</v>
      </c>
      <c r="M1283" s="26" t="str">
        <f t="shared" si="225"/>
        <v/>
      </c>
      <c r="N1283" s="288">
        <v>0</v>
      </c>
      <c r="O1283" s="4">
        <v>0</v>
      </c>
      <c r="P1283" s="75">
        <f t="shared" si="226"/>
        <v>0</v>
      </c>
      <c r="Q1283" s="75">
        <f t="shared" si="227"/>
        <v>0</v>
      </c>
      <c r="R1283" s="75">
        <f t="shared" si="228"/>
        <v>0</v>
      </c>
      <c r="S1283" s="4">
        <v>0</v>
      </c>
      <c r="T1283" s="4">
        <v>0</v>
      </c>
      <c r="U1283" s="4">
        <f t="shared" si="229"/>
        <v>0</v>
      </c>
      <c r="V1283" s="4">
        <v>0</v>
      </c>
      <c r="W1283" s="49">
        <v>0</v>
      </c>
      <c r="X1283" s="4">
        <v>1</v>
      </c>
      <c r="Y1283" s="118" t="s">
        <v>21</v>
      </c>
      <c r="Z1283" s="118" t="s">
        <v>31</v>
      </c>
      <c r="AA1283" s="289">
        <v>0</v>
      </c>
      <c r="AB1283" s="81" t="str">
        <f t="shared" ref="AB1283:AB1346" si="230">A1283&amp;"-"&amp;B1283</f>
        <v>Fbp-gluth-o</v>
      </c>
    </row>
    <row r="1284" spans="1:28" x14ac:dyDescent="0.3">
      <c r="A1284" s="15" t="s">
        <v>14</v>
      </c>
      <c r="B1284" s="265" t="s">
        <v>216</v>
      </c>
      <c r="C1284" s="47">
        <v>0.83043792004055605</v>
      </c>
      <c r="D1284" s="47">
        <v>0.802253032465858</v>
      </c>
      <c r="E1284" s="47">
        <v>0.63956026815551004</v>
      </c>
      <c r="F1284" s="47">
        <v>0.89807678395914103</v>
      </c>
      <c r="G1284" s="47">
        <v>0.63956026815551004</v>
      </c>
      <c r="H1284" s="287">
        <f t="shared" si="220"/>
        <v>0.63956026815551004</v>
      </c>
      <c r="I1284" s="4" t="b">
        <f t="shared" si="221"/>
        <v>0</v>
      </c>
      <c r="J1284" s="4" t="b">
        <f t="shared" si="222"/>
        <v>1</v>
      </c>
      <c r="K1284" s="26">
        <f t="shared" si="223"/>
        <v>0</v>
      </c>
      <c r="L1284" s="4">
        <f t="shared" si="224"/>
        <v>0</v>
      </c>
      <c r="M1284" s="26" t="str">
        <f t="shared" si="225"/>
        <v/>
      </c>
      <c r="N1284" s="288">
        <v>0</v>
      </c>
      <c r="O1284" s="4">
        <v>0</v>
      </c>
      <c r="P1284" s="75">
        <f t="shared" si="226"/>
        <v>0</v>
      </c>
      <c r="Q1284" s="75">
        <f t="shared" si="227"/>
        <v>0</v>
      </c>
      <c r="R1284" s="75">
        <f t="shared" si="228"/>
        <v>0</v>
      </c>
      <c r="S1284" s="4">
        <v>0</v>
      </c>
      <c r="T1284" s="4">
        <v>0</v>
      </c>
      <c r="U1284" s="4">
        <f t="shared" si="229"/>
        <v>0</v>
      </c>
      <c r="V1284" s="4">
        <v>0</v>
      </c>
      <c r="W1284" s="49">
        <v>0</v>
      </c>
      <c r="X1284" s="4">
        <v>3</v>
      </c>
      <c r="Y1284" s="118" t="s">
        <v>27</v>
      </c>
      <c r="Z1284" s="118" t="s">
        <v>30</v>
      </c>
      <c r="AA1284" s="289">
        <v>0.78217800000000004</v>
      </c>
      <c r="AB1284" s="81" t="str">
        <f t="shared" si="230"/>
        <v>PfkA-camp</v>
      </c>
    </row>
    <row r="1285" spans="1:28" x14ac:dyDescent="0.3">
      <c r="A1285" s="15" t="s">
        <v>92</v>
      </c>
      <c r="B1285" s="265" t="s">
        <v>177</v>
      </c>
      <c r="C1285" s="47">
        <v>0.78443229983522</v>
      </c>
      <c r="D1285" s="47">
        <v>0.83343832937267404</v>
      </c>
      <c r="E1285" s="47">
        <v>0.67467667303931</v>
      </c>
      <c r="F1285" s="47">
        <v>0.946695629574554</v>
      </c>
      <c r="G1285" s="47">
        <v>0.67467667303931</v>
      </c>
      <c r="H1285" s="287">
        <f t="shared" si="220"/>
        <v>0.67467667303931</v>
      </c>
      <c r="I1285" s="4" t="b">
        <f t="shared" si="221"/>
        <v>0</v>
      </c>
      <c r="J1285" s="4" t="b">
        <f t="shared" si="222"/>
        <v>1</v>
      </c>
      <c r="K1285" s="26">
        <f t="shared" si="223"/>
        <v>0</v>
      </c>
      <c r="L1285" s="4">
        <f t="shared" si="224"/>
        <v>0</v>
      </c>
      <c r="M1285" s="26" t="str">
        <f t="shared" si="225"/>
        <v/>
      </c>
      <c r="N1285" s="288">
        <v>0</v>
      </c>
      <c r="O1285" s="4">
        <v>0</v>
      </c>
      <c r="P1285" s="75">
        <f t="shared" si="226"/>
        <v>0</v>
      </c>
      <c r="Q1285" s="75">
        <f t="shared" si="227"/>
        <v>0</v>
      </c>
      <c r="R1285" s="75">
        <f t="shared" si="228"/>
        <v>0</v>
      </c>
      <c r="S1285" s="4">
        <v>0</v>
      </c>
      <c r="T1285" s="4">
        <v>0</v>
      </c>
      <c r="U1285" s="4">
        <f t="shared" si="229"/>
        <v>0</v>
      </c>
      <c r="V1285" s="4">
        <v>0</v>
      </c>
      <c r="W1285" s="49">
        <v>0</v>
      </c>
      <c r="X1285" s="4">
        <v>1</v>
      </c>
      <c r="Y1285" s="118" t="s">
        <v>22</v>
      </c>
      <c r="Z1285" s="118" t="s">
        <v>30</v>
      </c>
      <c r="AA1285" s="289">
        <v>0.25</v>
      </c>
      <c r="AB1285" s="81" t="str">
        <f t="shared" si="230"/>
        <v>Ppc-e4p</v>
      </c>
    </row>
    <row r="1286" spans="1:28" x14ac:dyDescent="0.3">
      <c r="A1286" s="15" t="s">
        <v>134</v>
      </c>
      <c r="B1286" s="265" t="s">
        <v>197</v>
      </c>
      <c r="C1286" s="47">
        <v>0.72712572884801596</v>
      </c>
      <c r="D1286" s="47">
        <v>0.71383868529991701</v>
      </c>
      <c r="E1286" s="47">
        <v>0.67549072134566701</v>
      </c>
      <c r="F1286" s="47">
        <v>0.75724289380633802</v>
      </c>
      <c r="G1286" s="47">
        <v>0.67549072134566701</v>
      </c>
      <c r="H1286" s="287">
        <f t="shared" si="220"/>
        <v>0.67549072134566701</v>
      </c>
      <c r="I1286" s="4" t="b">
        <f t="shared" si="221"/>
        <v>0</v>
      </c>
      <c r="J1286" s="4" t="b">
        <f t="shared" si="222"/>
        <v>1</v>
      </c>
      <c r="K1286" s="26">
        <f t="shared" si="223"/>
        <v>0</v>
      </c>
      <c r="L1286" s="4">
        <f t="shared" si="224"/>
        <v>0</v>
      </c>
      <c r="M1286" s="26" t="str">
        <f t="shared" si="225"/>
        <v/>
      </c>
      <c r="N1286" s="288">
        <v>0</v>
      </c>
      <c r="O1286" s="4">
        <v>0</v>
      </c>
      <c r="P1286" s="75">
        <f t="shared" si="226"/>
        <v>0</v>
      </c>
      <c r="Q1286" s="75">
        <f t="shared" si="227"/>
        <v>0</v>
      </c>
      <c r="R1286" s="75">
        <f t="shared" si="228"/>
        <v>0</v>
      </c>
      <c r="S1286" s="4">
        <v>0</v>
      </c>
      <c r="T1286" s="4">
        <v>0</v>
      </c>
      <c r="U1286" s="4">
        <f t="shared" si="229"/>
        <v>0</v>
      </c>
      <c r="V1286" s="4">
        <v>0</v>
      </c>
      <c r="W1286" s="49">
        <v>0</v>
      </c>
      <c r="X1286" s="4">
        <v>1</v>
      </c>
      <c r="Y1286" s="118" t="s">
        <v>29</v>
      </c>
      <c r="Z1286" s="118" t="s">
        <v>30</v>
      </c>
      <c r="AA1286" s="289">
        <v>0.50735300000000005</v>
      </c>
      <c r="AB1286" s="81" t="str">
        <f t="shared" si="230"/>
        <v>MaeB-gdp</v>
      </c>
    </row>
    <row r="1287" spans="1:28" x14ac:dyDescent="0.3">
      <c r="A1287" s="15" t="s">
        <v>14</v>
      </c>
      <c r="B1287" s="265" t="s">
        <v>396</v>
      </c>
      <c r="C1287" s="47">
        <v>0.78807124161598296</v>
      </c>
      <c r="D1287" s="47">
        <v>0.78502731058415098</v>
      </c>
      <c r="E1287" s="47">
        <v>0.69255448121299601</v>
      </c>
      <c r="F1287" s="47">
        <v>1.1339156207793699</v>
      </c>
      <c r="G1287" s="47">
        <v>0.69255448121299601</v>
      </c>
      <c r="H1287" s="287">
        <f t="shared" si="220"/>
        <v>0.69255448121299601</v>
      </c>
      <c r="I1287" s="4" t="b">
        <f t="shared" si="221"/>
        <v>0</v>
      </c>
      <c r="J1287" s="4" t="b">
        <f t="shared" si="222"/>
        <v>1</v>
      </c>
      <c r="K1287" s="26">
        <f t="shared" si="223"/>
        <v>0</v>
      </c>
      <c r="L1287" s="4">
        <f t="shared" si="224"/>
        <v>0</v>
      </c>
      <c r="M1287" s="26" t="str">
        <f t="shared" si="225"/>
        <v/>
      </c>
      <c r="N1287" s="288">
        <v>0</v>
      </c>
      <c r="O1287" s="4">
        <v>0</v>
      </c>
      <c r="P1287" s="75">
        <f t="shared" si="226"/>
        <v>0</v>
      </c>
      <c r="Q1287" s="75">
        <f t="shared" si="227"/>
        <v>0</v>
      </c>
      <c r="R1287" s="75">
        <f t="shared" si="228"/>
        <v>0</v>
      </c>
      <c r="S1287" s="4">
        <v>0</v>
      </c>
      <c r="T1287" s="4">
        <v>0</v>
      </c>
      <c r="U1287" s="4">
        <f t="shared" si="229"/>
        <v>0</v>
      </c>
      <c r="V1287" s="4">
        <v>0</v>
      </c>
      <c r="W1287" s="49">
        <v>0</v>
      </c>
      <c r="X1287" s="4">
        <v>3</v>
      </c>
      <c r="Y1287" s="118" t="s">
        <v>27</v>
      </c>
      <c r="Z1287" s="118" t="s">
        <v>30</v>
      </c>
      <c r="AA1287" s="289">
        <v>0</v>
      </c>
      <c r="AB1287" s="81" t="str">
        <f t="shared" si="230"/>
        <v>PfkA-spermi</v>
      </c>
    </row>
    <row r="1288" spans="1:28" x14ac:dyDescent="0.3">
      <c r="A1288" s="15" t="s">
        <v>134</v>
      </c>
      <c r="B1288" s="265" t="s">
        <v>105</v>
      </c>
      <c r="C1288" s="47">
        <v>0.73309111860488296</v>
      </c>
      <c r="D1288" s="47">
        <v>0.71642843097285702</v>
      </c>
      <c r="E1288" s="47">
        <v>0.69872642923939698</v>
      </c>
      <c r="F1288" s="47">
        <v>0.75270822510796298</v>
      </c>
      <c r="G1288" s="47">
        <v>0.69872642923939698</v>
      </c>
      <c r="H1288" s="287">
        <f t="shared" si="220"/>
        <v>0.69872642923939698</v>
      </c>
      <c r="I1288" s="4" t="b">
        <f t="shared" si="221"/>
        <v>0</v>
      </c>
      <c r="J1288" s="4" t="b">
        <f t="shared" si="222"/>
        <v>1</v>
      </c>
      <c r="K1288" s="26">
        <f t="shared" si="223"/>
        <v>0</v>
      </c>
      <c r="L1288" s="4">
        <f t="shared" si="224"/>
        <v>0</v>
      </c>
      <c r="M1288" s="26" t="str">
        <f t="shared" si="225"/>
        <v/>
      </c>
      <c r="N1288" s="288">
        <v>0</v>
      </c>
      <c r="O1288" s="4">
        <v>0</v>
      </c>
      <c r="P1288" s="75">
        <f t="shared" si="226"/>
        <v>0</v>
      </c>
      <c r="Q1288" s="75">
        <f t="shared" si="227"/>
        <v>0</v>
      </c>
      <c r="R1288" s="75">
        <f t="shared" si="228"/>
        <v>0</v>
      </c>
      <c r="S1288" s="4">
        <v>0</v>
      </c>
      <c r="T1288" s="4">
        <v>0</v>
      </c>
      <c r="U1288" s="4">
        <f t="shared" si="229"/>
        <v>0</v>
      </c>
      <c r="V1288" s="4">
        <v>0</v>
      </c>
      <c r="W1288" s="49">
        <v>0</v>
      </c>
      <c r="X1288" s="4">
        <v>1</v>
      </c>
      <c r="Y1288" s="118" t="s">
        <v>29</v>
      </c>
      <c r="Z1288" s="118" t="s">
        <v>30</v>
      </c>
      <c r="AA1288" s="289">
        <v>0.36363600000000001</v>
      </c>
      <c r="AB1288" s="81" t="str">
        <f t="shared" si="230"/>
        <v>MaeB-2pg</v>
      </c>
    </row>
    <row r="1289" spans="1:28" x14ac:dyDescent="0.3">
      <c r="A1289" s="15" t="s">
        <v>130</v>
      </c>
      <c r="B1289" s="265" t="s">
        <v>65</v>
      </c>
      <c r="C1289" s="47">
        <v>0.77523770042303697</v>
      </c>
      <c r="D1289" s="47">
        <v>0.73809935518451697</v>
      </c>
      <c r="E1289" s="47">
        <v>0.70060059378095996</v>
      </c>
      <c r="F1289" s="47">
        <v>0.82518113373689295</v>
      </c>
      <c r="G1289" s="47">
        <v>0.70060059378095996</v>
      </c>
      <c r="H1289" s="287">
        <f t="shared" si="220"/>
        <v>0.70060059378095996</v>
      </c>
      <c r="I1289" s="4" t="b">
        <f t="shared" si="221"/>
        <v>0</v>
      </c>
      <c r="J1289" s="4" t="b">
        <f t="shared" si="222"/>
        <v>1</v>
      </c>
      <c r="K1289" s="26">
        <f t="shared" si="223"/>
        <v>0</v>
      </c>
      <c r="L1289" s="4">
        <f t="shared" si="224"/>
        <v>0</v>
      </c>
      <c r="M1289" s="26" t="str">
        <f t="shared" si="225"/>
        <v/>
      </c>
      <c r="N1289" s="288">
        <v>0</v>
      </c>
      <c r="O1289" s="4">
        <v>0</v>
      </c>
      <c r="P1289" s="75">
        <f t="shared" si="226"/>
        <v>0</v>
      </c>
      <c r="Q1289" s="75">
        <f t="shared" si="227"/>
        <v>0</v>
      </c>
      <c r="R1289" s="75">
        <f t="shared" si="228"/>
        <v>0</v>
      </c>
      <c r="S1289" s="4">
        <v>0</v>
      </c>
      <c r="T1289" s="4">
        <v>0</v>
      </c>
      <c r="U1289" s="4">
        <f t="shared" si="229"/>
        <v>0</v>
      </c>
      <c r="V1289" s="4">
        <v>0</v>
      </c>
      <c r="W1289" s="49">
        <v>0</v>
      </c>
      <c r="X1289" s="4">
        <v>1</v>
      </c>
      <c r="Y1289" s="118" t="s">
        <v>22</v>
      </c>
      <c r="Z1289" s="118" t="s">
        <v>30</v>
      </c>
      <c r="AA1289" s="289">
        <v>0.26696799999999998</v>
      </c>
      <c r="AB1289" s="81" t="str">
        <f t="shared" si="230"/>
        <v>Icd-6pgc</v>
      </c>
    </row>
    <row r="1290" spans="1:28" x14ac:dyDescent="0.3">
      <c r="A1290" s="15" t="s">
        <v>130</v>
      </c>
      <c r="B1290" s="265" t="s">
        <v>227</v>
      </c>
      <c r="C1290" s="47">
        <v>0.77366881617409999</v>
      </c>
      <c r="D1290" s="47">
        <v>0.75741378757452404</v>
      </c>
      <c r="E1290" s="47">
        <v>0.70282419676337504</v>
      </c>
      <c r="F1290" s="47">
        <v>0.82198547626420804</v>
      </c>
      <c r="G1290" s="47">
        <v>0.70282419676337504</v>
      </c>
      <c r="H1290" s="287">
        <f t="shared" si="220"/>
        <v>0.70282419676337504</v>
      </c>
      <c r="I1290" s="4" t="b">
        <f t="shared" si="221"/>
        <v>0</v>
      </c>
      <c r="J1290" s="4" t="b">
        <f t="shared" si="222"/>
        <v>1</v>
      </c>
      <c r="K1290" s="26">
        <f t="shared" si="223"/>
        <v>0</v>
      </c>
      <c r="L1290" s="4">
        <f t="shared" si="224"/>
        <v>0</v>
      </c>
      <c r="M1290" s="26" t="str">
        <f t="shared" si="225"/>
        <v/>
      </c>
      <c r="N1290" s="288">
        <v>0</v>
      </c>
      <c r="O1290" s="4">
        <v>0</v>
      </c>
      <c r="P1290" s="75">
        <f t="shared" si="226"/>
        <v>0</v>
      </c>
      <c r="Q1290" s="75">
        <f t="shared" si="227"/>
        <v>0</v>
      </c>
      <c r="R1290" s="75">
        <f t="shared" si="228"/>
        <v>0</v>
      </c>
      <c r="S1290" s="4">
        <v>0</v>
      </c>
      <c r="T1290" s="4">
        <v>0</v>
      </c>
      <c r="U1290" s="4">
        <f t="shared" si="229"/>
        <v>0</v>
      </c>
      <c r="V1290" s="4">
        <v>0</v>
      </c>
      <c r="W1290" s="49">
        <v>0</v>
      </c>
      <c r="X1290" s="4">
        <v>1</v>
      </c>
      <c r="Y1290" s="118" t="s">
        <v>22</v>
      </c>
      <c r="Z1290" s="118" t="s">
        <v>30</v>
      </c>
      <c r="AA1290" s="289">
        <v>0.149228</v>
      </c>
      <c r="AB1290" s="81" t="str">
        <f t="shared" si="230"/>
        <v>Icd-glcnac</v>
      </c>
    </row>
    <row r="1291" spans="1:28" x14ac:dyDescent="0.3">
      <c r="A1291" s="15" t="s">
        <v>130</v>
      </c>
      <c r="B1291" s="265" t="s">
        <v>127</v>
      </c>
      <c r="C1291" s="47">
        <v>0.72735317283238099</v>
      </c>
      <c r="D1291" s="47">
        <v>0.724151476546957</v>
      </c>
      <c r="E1291" s="47">
        <v>0.70912326731462505</v>
      </c>
      <c r="F1291" s="47">
        <v>0.74087317742085601</v>
      </c>
      <c r="G1291" s="47">
        <v>0.70912326731462505</v>
      </c>
      <c r="H1291" s="287">
        <f t="shared" si="220"/>
        <v>0.70912326731462505</v>
      </c>
      <c r="I1291" s="4" t="b">
        <f t="shared" si="221"/>
        <v>0</v>
      </c>
      <c r="J1291" s="4" t="b">
        <f t="shared" si="222"/>
        <v>1</v>
      </c>
      <c r="K1291" s="26">
        <f t="shared" si="223"/>
        <v>0</v>
      </c>
      <c r="L1291" s="4">
        <f t="shared" si="224"/>
        <v>0</v>
      </c>
      <c r="M1291" s="26" t="str">
        <f t="shared" si="225"/>
        <v/>
      </c>
      <c r="N1291" s="288">
        <v>0</v>
      </c>
      <c r="O1291" s="4">
        <v>0</v>
      </c>
      <c r="P1291" s="75">
        <f t="shared" si="226"/>
        <v>0</v>
      </c>
      <c r="Q1291" s="75">
        <f t="shared" si="227"/>
        <v>0</v>
      </c>
      <c r="R1291" s="75">
        <f t="shared" si="228"/>
        <v>0</v>
      </c>
      <c r="S1291" s="4">
        <v>0</v>
      </c>
      <c r="T1291" s="4">
        <v>0</v>
      </c>
      <c r="U1291" s="4">
        <f t="shared" si="229"/>
        <v>0</v>
      </c>
      <c r="V1291" s="4">
        <v>0</v>
      </c>
      <c r="W1291" s="49">
        <v>0</v>
      </c>
      <c r="X1291" s="4">
        <v>1</v>
      </c>
      <c r="Y1291" s="118" t="s">
        <v>22</v>
      </c>
      <c r="Z1291" s="118" t="s">
        <v>30</v>
      </c>
      <c r="AA1291" s="289">
        <v>0.21416499999999999</v>
      </c>
      <c r="AB1291" s="81" t="str">
        <f t="shared" si="230"/>
        <v>Icd-fbp</v>
      </c>
    </row>
    <row r="1292" spans="1:28" x14ac:dyDescent="0.3">
      <c r="A1292" s="15" t="s">
        <v>2</v>
      </c>
      <c r="B1292" s="265" t="s">
        <v>225</v>
      </c>
      <c r="C1292" s="47">
        <v>0.73324618627917104</v>
      </c>
      <c r="D1292" s="47">
        <v>0.73481489531289701</v>
      </c>
      <c r="E1292" s="47">
        <v>0.71555506164841298</v>
      </c>
      <c r="F1292" s="47">
        <v>0.75296224202315698</v>
      </c>
      <c r="G1292" s="47">
        <v>0.71555506164841298</v>
      </c>
      <c r="H1292" s="287">
        <f t="shared" si="220"/>
        <v>0.71555506164841298</v>
      </c>
      <c r="I1292" s="4" t="b">
        <f t="shared" si="221"/>
        <v>0</v>
      </c>
      <c r="J1292" s="4" t="b">
        <f t="shared" si="222"/>
        <v>1</v>
      </c>
      <c r="K1292" s="26">
        <f t="shared" si="223"/>
        <v>0</v>
      </c>
      <c r="L1292" s="4">
        <f t="shared" si="224"/>
        <v>0</v>
      </c>
      <c r="M1292" s="26" t="str">
        <f t="shared" si="225"/>
        <v/>
      </c>
      <c r="N1292" s="288">
        <v>0</v>
      </c>
      <c r="O1292" s="4">
        <v>0</v>
      </c>
      <c r="P1292" s="75">
        <f t="shared" si="226"/>
        <v>0</v>
      </c>
      <c r="Q1292" s="75">
        <f t="shared" si="227"/>
        <v>0</v>
      </c>
      <c r="R1292" s="75">
        <f t="shared" si="228"/>
        <v>0</v>
      </c>
      <c r="S1292" s="4">
        <v>0</v>
      </c>
      <c r="T1292" s="4">
        <v>0</v>
      </c>
      <c r="U1292" s="4">
        <f t="shared" si="229"/>
        <v>0</v>
      </c>
      <c r="V1292" s="4">
        <v>0</v>
      </c>
      <c r="W1292" s="49">
        <v>0</v>
      </c>
      <c r="X1292" s="4">
        <v>2</v>
      </c>
      <c r="Y1292" s="118" t="s">
        <v>20</v>
      </c>
      <c r="Z1292" s="118" t="s">
        <v>30</v>
      </c>
      <c r="AA1292" s="289">
        <v>0.35951699999999998</v>
      </c>
      <c r="AB1292" s="81" t="str">
        <f t="shared" si="230"/>
        <v>PykA-glca-6p</v>
      </c>
    </row>
    <row r="1293" spans="1:28" x14ac:dyDescent="0.3">
      <c r="A1293" s="15" t="s">
        <v>7</v>
      </c>
      <c r="B1293" s="265" t="s">
        <v>220</v>
      </c>
      <c r="C1293" s="47">
        <v>0.862585369033675</v>
      </c>
      <c r="D1293" s="47">
        <v>0.91381915354474197</v>
      </c>
      <c r="E1293" s="47">
        <v>0.71790156776379399</v>
      </c>
      <c r="F1293" s="47">
        <v>0.99323678625652101</v>
      </c>
      <c r="G1293" s="47">
        <v>0.71790156776379399</v>
      </c>
      <c r="H1293" s="287">
        <f t="shared" si="220"/>
        <v>0.71790156776379399</v>
      </c>
      <c r="I1293" s="4" t="b">
        <f t="shared" si="221"/>
        <v>0</v>
      </c>
      <c r="J1293" s="4" t="b">
        <f t="shared" si="222"/>
        <v>1</v>
      </c>
      <c r="K1293" s="26">
        <f t="shared" si="223"/>
        <v>0</v>
      </c>
      <c r="L1293" s="4">
        <f t="shared" si="224"/>
        <v>0</v>
      </c>
      <c r="M1293" s="26" t="str">
        <f t="shared" si="225"/>
        <v/>
      </c>
      <c r="N1293" s="288">
        <v>0</v>
      </c>
      <c r="O1293" s="4">
        <v>0</v>
      </c>
      <c r="P1293" s="75">
        <f t="shared" si="226"/>
        <v>0</v>
      </c>
      <c r="Q1293" s="75">
        <f t="shared" si="227"/>
        <v>0</v>
      </c>
      <c r="R1293" s="75">
        <f t="shared" si="228"/>
        <v>0</v>
      </c>
      <c r="S1293" s="4">
        <v>0</v>
      </c>
      <c r="T1293" s="4">
        <v>0</v>
      </c>
      <c r="U1293" s="4">
        <f t="shared" si="229"/>
        <v>0</v>
      </c>
      <c r="V1293" s="4">
        <v>0</v>
      </c>
      <c r="W1293" s="49">
        <v>0</v>
      </c>
      <c r="X1293" s="4">
        <v>2</v>
      </c>
      <c r="Y1293" s="118" t="s">
        <v>20</v>
      </c>
      <c r="Z1293" s="118" t="s">
        <v>30</v>
      </c>
      <c r="AA1293" s="289">
        <v>0.33858300000000002</v>
      </c>
      <c r="AB1293" s="81" t="str">
        <f t="shared" si="230"/>
        <v>PykF-prpp</v>
      </c>
    </row>
    <row r="1294" spans="1:28" x14ac:dyDescent="0.3">
      <c r="A1294" s="15" t="s">
        <v>7</v>
      </c>
      <c r="B1294" s="265" t="s">
        <v>269</v>
      </c>
      <c r="C1294" s="47">
        <v>0.81903580952164901</v>
      </c>
      <c r="D1294" s="47">
        <v>0.82674019150308797</v>
      </c>
      <c r="E1294" s="47">
        <v>0.71804160076800205</v>
      </c>
      <c r="F1294" s="47">
        <v>0.93940420877714703</v>
      </c>
      <c r="G1294" s="47">
        <v>0.71804160076800205</v>
      </c>
      <c r="H1294" s="287">
        <f t="shared" si="220"/>
        <v>0.71804160076800205</v>
      </c>
      <c r="I1294" s="4" t="b">
        <f t="shared" si="221"/>
        <v>0</v>
      </c>
      <c r="J1294" s="4" t="b">
        <f t="shared" si="222"/>
        <v>1</v>
      </c>
      <c r="K1294" s="26">
        <f t="shared" si="223"/>
        <v>0</v>
      </c>
      <c r="L1294" s="4">
        <f t="shared" si="224"/>
        <v>0</v>
      </c>
      <c r="M1294" s="26" t="str">
        <f t="shared" si="225"/>
        <v/>
      </c>
      <c r="N1294" s="288">
        <v>0</v>
      </c>
      <c r="O1294" s="4">
        <v>0</v>
      </c>
      <c r="P1294" s="75">
        <f t="shared" si="226"/>
        <v>0</v>
      </c>
      <c r="Q1294" s="75">
        <f t="shared" si="227"/>
        <v>0</v>
      </c>
      <c r="R1294" s="75">
        <f t="shared" si="228"/>
        <v>0</v>
      </c>
      <c r="S1294" s="4">
        <v>0</v>
      </c>
      <c r="T1294" s="4">
        <v>0</v>
      </c>
      <c r="U1294" s="4">
        <f t="shared" si="229"/>
        <v>0</v>
      </c>
      <c r="V1294" s="4">
        <v>0</v>
      </c>
      <c r="W1294" s="49">
        <v>0</v>
      </c>
      <c r="X1294" s="4">
        <v>2</v>
      </c>
      <c r="Y1294" s="118" t="s">
        <v>20</v>
      </c>
      <c r="Z1294" s="118" t="s">
        <v>30</v>
      </c>
      <c r="AA1294" s="289">
        <v>0.21293799999999999</v>
      </c>
      <c r="AB1294" s="81" t="str">
        <f t="shared" si="230"/>
        <v>PykF-gal1p</v>
      </c>
    </row>
    <row r="1295" spans="1:28" x14ac:dyDescent="0.3">
      <c r="A1295" s="15" t="s">
        <v>134</v>
      </c>
      <c r="B1295" s="265" t="s">
        <v>210</v>
      </c>
      <c r="C1295" s="47">
        <v>0.80607357802970003</v>
      </c>
      <c r="D1295" s="47">
        <v>0.75724289380633802</v>
      </c>
      <c r="E1295" s="47">
        <v>0.71927162071394402</v>
      </c>
      <c r="F1295" s="47">
        <v>0.91075429375666495</v>
      </c>
      <c r="G1295" s="47">
        <v>0.71927162071394402</v>
      </c>
      <c r="H1295" s="287">
        <f t="shared" si="220"/>
        <v>0.71927162071394402</v>
      </c>
      <c r="I1295" s="4" t="b">
        <f t="shared" si="221"/>
        <v>0</v>
      </c>
      <c r="J1295" s="4" t="b">
        <f t="shared" si="222"/>
        <v>1</v>
      </c>
      <c r="K1295" s="26">
        <f t="shared" si="223"/>
        <v>0</v>
      </c>
      <c r="L1295" s="4">
        <f t="shared" si="224"/>
        <v>0</v>
      </c>
      <c r="M1295" s="26" t="str">
        <f t="shared" si="225"/>
        <v/>
      </c>
      <c r="N1295" s="288">
        <v>0</v>
      </c>
      <c r="O1295" s="4">
        <v>0</v>
      </c>
      <c r="P1295" s="75">
        <f t="shared" si="226"/>
        <v>0</v>
      </c>
      <c r="Q1295" s="75">
        <f t="shared" si="227"/>
        <v>0</v>
      </c>
      <c r="R1295" s="75">
        <f t="shared" si="228"/>
        <v>0</v>
      </c>
      <c r="S1295" s="4">
        <v>0</v>
      </c>
      <c r="T1295" s="4">
        <v>0</v>
      </c>
      <c r="U1295" s="4">
        <f t="shared" si="229"/>
        <v>0</v>
      </c>
      <c r="V1295" s="4">
        <v>0</v>
      </c>
      <c r="W1295" s="49">
        <v>0</v>
      </c>
      <c r="X1295" s="4">
        <v>1</v>
      </c>
      <c r="Y1295" s="118" t="s">
        <v>29</v>
      </c>
      <c r="Z1295" s="118" t="s">
        <v>30</v>
      </c>
      <c r="AA1295" s="289">
        <v>0.38297900000000001</v>
      </c>
      <c r="AB1295" s="81" t="str">
        <f t="shared" si="230"/>
        <v>MaeB-udp</v>
      </c>
    </row>
    <row r="1296" spans="1:28" x14ac:dyDescent="0.3">
      <c r="A1296" s="15" t="s">
        <v>6</v>
      </c>
      <c r="B1296" s="265" t="s">
        <v>396</v>
      </c>
      <c r="C1296" s="47">
        <v>0.89160558814365098</v>
      </c>
      <c r="D1296" s="47">
        <v>0.87771267711097001</v>
      </c>
      <c r="E1296" s="47">
        <v>0.72611085112775897</v>
      </c>
      <c r="F1296" s="47">
        <v>1.0583370036551301</v>
      </c>
      <c r="G1296" s="47">
        <v>0.72611085112775897</v>
      </c>
      <c r="H1296" s="287">
        <f t="shared" si="220"/>
        <v>0.72611085112775897</v>
      </c>
      <c r="I1296" s="4" t="b">
        <f t="shared" si="221"/>
        <v>0</v>
      </c>
      <c r="J1296" s="4" t="b">
        <f t="shared" si="222"/>
        <v>1</v>
      </c>
      <c r="K1296" s="26">
        <f t="shared" si="223"/>
        <v>0</v>
      </c>
      <c r="L1296" s="4">
        <f t="shared" si="224"/>
        <v>0</v>
      </c>
      <c r="M1296" s="26" t="str">
        <f t="shared" si="225"/>
        <v/>
      </c>
      <c r="N1296" s="288">
        <v>0</v>
      </c>
      <c r="O1296" s="4">
        <v>0</v>
      </c>
      <c r="P1296" s="75">
        <f t="shared" si="226"/>
        <v>0</v>
      </c>
      <c r="Q1296" s="75">
        <f t="shared" si="227"/>
        <v>0</v>
      </c>
      <c r="R1296" s="75">
        <f t="shared" si="228"/>
        <v>0</v>
      </c>
      <c r="S1296" s="4">
        <v>0</v>
      </c>
      <c r="T1296" s="4">
        <v>0</v>
      </c>
      <c r="U1296" s="4">
        <f t="shared" si="229"/>
        <v>0</v>
      </c>
      <c r="V1296" s="4">
        <v>0</v>
      </c>
      <c r="W1296" s="49">
        <v>0</v>
      </c>
      <c r="X1296" s="4">
        <v>3</v>
      </c>
      <c r="Y1296" s="118" t="s">
        <v>23</v>
      </c>
      <c r="Z1296" s="118" t="s">
        <v>30</v>
      </c>
      <c r="AA1296" s="289">
        <v>3.5088000000000001E-2</v>
      </c>
      <c r="AB1296" s="81" t="str">
        <f t="shared" si="230"/>
        <v>GltA-spermi</v>
      </c>
    </row>
    <row r="1297" spans="1:28" x14ac:dyDescent="0.3">
      <c r="A1297" s="15" t="s">
        <v>10</v>
      </c>
      <c r="B1297" s="265" t="s">
        <v>295</v>
      </c>
      <c r="C1297" s="47">
        <v>0.81021347811797695</v>
      </c>
      <c r="D1297" s="47">
        <v>0.800128397347178</v>
      </c>
      <c r="E1297" s="47">
        <v>0.75095354701551398</v>
      </c>
      <c r="F1297" s="47">
        <v>0.86424285685678603</v>
      </c>
      <c r="G1297" s="47">
        <v>0.75095354701551398</v>
      </c>
      <c r="H1297" s="287">
        <f t="shared" si="220"/>
        <v>0.75095354701551398</v>
      </c>
      <c r="I1297" s="4" t="b">
        <f t="shared" si="221"/>
        <v>0</v>
      </c>
      <c r="J1297" s="4" t="b">
        <f t="shared" si="222"/>
        <v>1</v>
      </c>
      <c r="K1297" s="26">
        <f t="shared" si="223"/>
        <v>0</v>
      </c>
      <c r="L1297" s="4">
        <f t="shared" si="224"/>
        <v>0</v>
      </c>
      <c r="M1297" s="26" t="str">
        <f t="shared" si="225"/>
        <v/>
      </c>
      <c r="N1297" s="288">
        <v>0</v>
      </c>
      <c r="O1297" s="4">
        <v>0</v>
      </c>
      <c r="P1297" s="75">
        <f t="shared" si="226"/>
        <v>0</v>
      </c>
      <c r="Q1297" s="75">
        <f t="shared" si="227"/>
        <v>0</v>
      </c>
      <c r="R1297" s="75">
        <f t="shared" si="228"/>
        <v>0</v>
      </c>
      <c r="S1297" s="4">
        <v>0</v>
      </c>
      <c r="T1297" s="4">
        <v>0</v>
      </c>
      <c r="U1297" s="4">
        <f t="shared" si="229"/>
        <v>0</v>
      </c>
      <c r="V1297" s="4">
        <v>0</v>
      </c>
      <c r="W1297" s="49">
        <v>0</v>
      </c>
      <c r="X1297" s="4">
        <v>1</v>
      </c>
      <c r="Y1297" s="118" t="s">
        <v>22</v>
      </c>
      <c r="Z1297" s="118" t="s">
        <v>31</v>
      </c>
      <c r="AA1297" s="289">
        <v>0.222222</v>
      </c>
      <c r="AB1297" s="81" t="str">
        <f t="shared" si="230"/>
        <v>Eda-cys</v>
      </c>
    </row>
    <row r="1298" spans="1:28" x14ac:dyDescent="0.3">
      <c r="A1298" s="15" t="s">
        <v>7</v>
      </c>
      <c r="B1298" s="265" t="s">
        <v>167</v>
      </c>
      <c r="C1298" s="47">
        <v>0.96705806691581497</v>
      </c>
      <c r="D1298" s="47">
        <v>0.99328520294393796</v>
      </c>
      <c r="E1298" s="47">
        <v>0.77938037014582096</v>
      </c>
      <c r="F1298" s="47">
        <v>1.13697943935378</v>
      </c>
      <c r="G1298" s="47">
        <v>0.77938037014582096</v>
      </c>
      <c r="H1298" s="287">
        <f t="shared" si="220"/>
        <v>0.77938037014582096</v>
      </c>
      <c r="I1298" s="4" t="b">
        <f t="shared" si="221"/>
        <v>0</v>
      </c>
      <c r="J1298" s="4" t="b">
        <f t="shared" si="222"/>
        <v>1</v>
      </c>
      <c r="K1298" s="26">
        <f t="shared" si="223"/>
        <v>0</v>
      </c>
      <c r="L1298" s="4">
        <f t="shared" si="224"/>
        <v>0</v>
      </c>
      <c r="M1298" s="26" t="str">
        <f t="shared" si="225"/>
        <v/>
      </c>
      <c r="N1298" s="288">
        <v>0</v>
      </c>
      <c r="O1298" s="4">
        <v>0</v>
      </c>
      <c r="P1298" s="75">
        <f t="shared" si="226"/>
        <v>0</v>
      </c>
      <c r="Q1298" s="75">
        <f t="shared" si="227"/>
        <v>0</v>
      </c>
      <c r="R1298" s="75">
        <f t="shared" si="228"/>
        <v>0</v>
      </c>
      <c r="S1298" s="4">
        <v>0</v>
      </c>
      <c r="T1298" s="4">
        <v>0</v>
      </c>
      <c r="U1298" s="4">
        <f t="shared" si="229"/>
        <v>0</v>
      </c>
      <c r="V1298" s="4">
        <v>0</v>
      </c>
      <c r="W1298" s="49">
        <v>0</v>
      </c>
      <c r="X1298" s="4">
        <v>2</v>
      </c>
      <c r="Y1298" s="118" t="s">
        <v>20</v>
      </c>
      <c r="Z1298" s="118" t="s">
        <v>30</v>
      </c>
      <c r="AA1298" s="289">
        <v>0.26666699999999999</v>
      </c>
      <c r="AB1298" s="81" t="str">
        <f t="shared" si="230"/>
        <v>PykF-3pg</v>
      </c>
    </row>
    <row r="1299" spans="1:28" x14ac:dyDescent="0.3">
      <c r="A1299" s="15" t="s">
        <v>3</v>
      </c>
      <c r="B1299" s="265" t="s">
        <v>243</v>
      </c>
      <c r="C1299" s="47">
        <v>0.86311273838907399</v>
      </c>
      <c r="D1299" s="47">
        <v>0.86019385561053796</v>
      </c>
      <c r="E1299" s="47">
        <v>0.80082349938566499</v>
      </c>
      <c r="F1299" s="47">
        <v>0.90986489969608797</v>
      </c>
      <c r="G1299" s="47">
        <v>0.80082349938566499</v>
      </c>
      <c r="H1299" s="287">
        <f t="shared" si="220"/>
        <v>0.80082349938566499</v>
      </c>
      <c r="I1299" s="4" t="b">
        <f t="shared" si="221"/>
        <v>0</v>
      </c>
      <c r="J1299" s="4" t="b">
        <f t="shared" si="222"/>
        <v>1</v>
      </c>
      <c r="K1299" s="26">
        <f t="shared" si="223"/>
        <v>0</v>
      </c>
      <c r="L1299" s="4">
        <f t="shared" si="224"/>
        <v>0</v>
      </c>
      <c r="M1299" s="26" t="str">
        <f t="shared" si="225"/>
        <v/>
      </c>
      <c r="N1299" s="288">
        <v>0</v>
      </c>
      <c r="O1299" s="4">
        <v>0</v>
      </c>
      <c r="P1299" s="75">
        <f t="shared" si="226"/>
        <v>0</v>
      </c>
      <c r="Q1299" s="75">
        <f t="shared" si="227"/>
        <v>0</v>
      </c>
      <c r="R1299" s="75">
        <f t="shared" si="228"/>
        <v>0</v>
      </c>
      <c r="S1299" s="4">
        <v>0</v>
      </c>
      <c r="T1299" s="4">
        <v>0</v>
      </c>
      <c r="U1299" s="4">
        <f t="shared" si="229"/>
        <v>0</v>
      </c>
      <c r="V1299" s="4">
        <v>0</v>
      </c>
      <c r="W1299" s="49">
        <v>0</v>
      </c>
      <c r="X1299" s="4">
        <v>1</v>
      </c>
      <c r="Y1299" s="118" t="s">
        <v>21</v>
      </c>
      <c r="Z1299" s="118" t="s">
        <v>31</v>
      </c>
      <c r="AA1299" s="289">
        <v>0.15894</v>
      </c>
      <c r="AB1299" s="81" t="str">
        <f t="shared" si="230"/>
        <v>Edd-gluth-r</v>
      </c>
    </row>
    <row r="1300" spans="1:28" x14ac:dyDescent="0.3">
      <c r="A1300" s="15" t="s">
        <v>12</v>
      </c>
      <c r="B1300" s="265" t="s">
        <v>245</v>
      </c>
      <c r="C1300" s="47">
        <v>0.84054252983106204</v>
      </c>
      <c r="D1300" s="47">
        <v>0.82666901576596097</v>
      </c>
      <c r="E1300" s="47">
        <v>0.82338643177665904</v>
      </c>
      <c r="F1300" s="47">
        <v>0.84580474601395095</v>
      </c>
      <c r="G1300" s="47">
        <v>0.82338643177665904</v>
      </c>
      <c r="H1300" s="287">
        <f t="shared" si="220"/>
        <v>0.82338643177665904</v>
      </c>
      <c r="I1300" s="4" t="b">
        <f t="shared" si="221"/>
        <v>0</v>
      </c>
      <c r="J1300" s="4" t="b">
        <f t="shared" si="222"/>
        <v>1</v>
      </c>
      <c r="K1300" s="26">
        <f t="shared" si="223"/>
        <v>0</v>
      </c>
      <c r="L1300" s="4">
        <f t="shared" si="224"/>
        <v>0</v>
      </c>
      <c r="M1300" s="26" t="str">
        <f t="shared" si="225"/>
        <v/>
      </c>
      <c r="N1300" s="288">
        <v>0</v>
      </c>
      <c r="O1300" s="4">
        <v>0</v>
      </c>
      <c r="P1300" s="75">
        <f t="shared" si="226"/>
        <v>0</v>
      </c>
      <c r="Q1300" s="75">
        <f t="shared" si="227"/>
        <v>0</v>
      </c>
      <c r="R1300" s="75">
        <f t="shared" si="228"/>
        <v>0</v>
      </c>
      <c r="S1300" s="4">
        <v>0</v>
      </c>
      <c r="T1300" s="4">
        <v>0</v>
      </c>
      <c r="U1300" s="4">
        <f t="shared" si="229"/>
        <v>0</v>
      </c>
      <c r="V1300" s="4">
        <v>0</v>
      </c>
      <c r="W1300" s="49">
        <v>0</v>
      </c>
      <c r="X1300" s="4">
        <v>2</v>
      </c>
      <c r="Y1300" s="118" t="s">
        <v>25</v>
      </c>
      <c r="Z1300" s="118" t="s">
        <v>30</v>
      </c>
      <c r="AA1300" s="289">
        <v>8.2725000000000007E-2</v>
      </c>
      <c r="AB1300" s="81" t="str">
        <f t="shared" si="230"/>
        <v>Pta-gluth-o</v>
      </c>
    </row>
    <row r="1301" spans="1:28" x14ac:dyDescent="0.3">
      <c r="A1301" s="15" t="s">
        <v>130</v>
      </c>
      <c r="B1301" s="265" t="s">
        <v>98</v>
      </c>
      <c r="C1301" s="47">
        <v>0.92294753428092102</v>
      </c>
      <c r="D1301" s="47">
        <v>0.96721638718059799</v>
      </c>
      <c r="E1301" s="47">
        <v>0.826394698075537</v>
      </c>
      <c r="F1301" s="47">
        <v>0.981915877160219</v>
      </c>
      <c r="G1301" s="47">
        <v>0.826394698075537</v>
      </c>
      <c r="H1301" s="287">
        <f t="shared" si="220"/>
        <v>0.826394698075537</v>
      </c>
      <c r="I1301" s="4" t="b">
        <f t="shared" si="221"/>
        <v>0</v>
      </c>
      <c r="J1301" s="4" t="b">
        <f t="shared" si="222"/>
        <v>1</v>
      </c>
      <c r="K1301" s="26">
        <f t="shared" si="223"/>
        <v>0</v>
      </c>
      <c r="L1301" s="4">
        <f t="shared" si="224"/>
        <v>0</v>
      </c>
      <c r="M1301" s="26" t="str">
        <f t="shared" si="225"/>
        <v/>
      </c>
      <c r="N1301" s="288">
        <v>0</v>
      </c>
      <c r="O1301" s="4">
        <v>0</v>
      </c>
      <c r="P1301" s="75">
        <f t="shared" si="226"/>
        <v>0</v>
      </c>
      <c r="Q1301" s="75">
        <f t="shared" si="227"/>
        <v>0</v>
      </c>
      <c r="R1301" s="75">
        <f t="shared" si="228"/>
        <v>0</v>
      </c>
      <c r="S1301" s="4">
        <v>0</v>
      </c>
      <c r="T1301" s="4">
        <v>0</v>
      </c>
      <c r="U1301" s="4">
        <f t="shared" si="229"/>
        <v>0</v>
      </c>
      <c r="V1301" s="4">
        <v>-1</v>
      </c>
      <c r="W1301" s="49">
        <v>0</v>
      </c>
      <c r="X1301" s="4">
        <v>1</v>
      </c>
      <c r="Y1301" s="118" t="s">
        <v>22</v>
      </c>
      <c r="Z1301" s="118" t="s">
        <v>30</v>
      </c>
      <c r="AA1301" s="289">
        <v>0.43051800000000001</v>
      </c>
      <c r="AB1301" s="81" t="str">
        <f t="shared" si="230"/>
        <v>Icd-accoa</v>
      </c>
    </row>
    <row r="1302" spans="1:28" x14ac:dyDescent="0.3">
      <c r="A1302" s="15" t="s">
        <v>134</v>
      </c>
      <c r="B1302" s="265" t="s">
        <v>239</v>
      </c>
      <c r="C1302" s="47">
        <v>1.3782507265713799</v>
      </c>
      <c r="D1302" s="47">
        <v>1.5935317925361501</v>
      </c>
      <c r="E1302" s="47">
        <v>0.83278284529900204</v>
      </c>
      <c r="F1302" s="47">
        <v>1.7830332535814299</v>
      </c>
      <c r="G1302" s="47">
        <v>0.83278284529900204</v>
      </c>
      <c r="H1302" s="287">
        <f t="shared" si="220"/>
        <v>0.83278284529900204</v>
      </c>
      <c r="I1302" s="4" t="b">
        <f t="shared" si="221"/>
        <v>0</v>
      </c>
      <c r="J1302" s="4" t="b">
        <f t="shared" si="222"/>
        <v>1</v>
      </c>
      <c r="K1302" s="26">
        <f t="shared" si="223"/>
        <v>0</v>
      </c>
      <c r="L1302" s="4">
        <f t="shared" si="224"/>
        <v>0</v>
      </c>
      <c r="M1302" s="26" t="str">
        <f t="shared" si="225"/>
        <v/>
      </c>
      <c r="N1302" s="288">
        <v>0</v>
      </c>
      <c r="O1302" s="4">
        <v>0</v>
      </c>
      <c r="P1302" s="75">
        <f t="shared" si="226"/>
        <v>1</v>
      </c>
      <c r="Q1302" s="75">
        <f t="shared" si="227"/>
        <v>0</v>
      </c>
      <c r="R1302" s="75">
        <f t="shared" si="228"/>
        <v>0</v>
      </c>
      <c r="S1302" s="4">
        <v>1</v>
      </c>
      <c r="T1302" s="4">
        <v>1</v>
      </c>
      <c r="U1302" s="4">
        <f t="shared" si="229"/>
        <v>1</v>
      </c>
      <c r="V1302" s="4">
        <v>0</v>
      </c>
      <c r="W1302" s="49">
        <v>0</v>
      </c>
      <c r="X1302" s="4">
        <v>1</v>
      </c>
      <c r="Y1302" s="118" t="s">
        <v>29</v>
      </c>
      <c r="Z1302" s="118" t="s">
        <v>30</v>
      </c>
      <c r="AA1302" s="289">
        <v>0.77777799999999997</v>
      </c>
      <c r="AB1302" s="81" t="str">
        <f t="shared" si="230"/>
        <v>MaeB-asp</v>
      </c>
    </row>
    <row r="1303" spans="1:28" x14ac:dyDescent="0.3">
      <c r="A1303" s="15" t="s">
        <v>7</v>
      </c>
      <c r="B1303" s="265" t="s">
        <v>77</v>
      </c>
      <c r="C1303" s="47">
        <v>0.92276335010122301</v>
      </c>
      <c r="D1303" s="47">
        <v>0.92377383947618297</v>
      </c>
      <c r="E1303" s="47">
        <v>0.83971290318930503</v>
      </c>
      <c r="F1303" s="47">
        <v>1.0182177131661301</v>
      </c>
      <c r="G1303" s="47">
        <v>0.83971290318930503</v>
      </c>
      <c r="H1303" s="287">
        <f t="shared" si="220"/>
        <v>0.83971290318930503</v>
      </c>
      <c r="I1303" s="4" t="b">
        <f t="shared" si="221"/>
        <v>0</v>
      </c>
      <c r="J1303" s="4" t="b">
        <f t="shared" si="222"/>
        <v>1</v>
      </c>
      <c r="K1303" s="26">
        <f t="shared" si="223"/>
        <v>0</v>
      </c>
      <c r="L1303" s="4">
        <f t="shared" si="224"/>
        <v>0</v>
      </c>
      <c r="M1303" s="26" t="str">
        <f t="shared" si="225"/>
        <v/>
      </c>
      <c r="N1303" s="288">
        <v>0</v>
      </c>
      <c r="O1303" s="4">
        <v>0</v>
      </c>
      <c r="P1303" s="75">
        <f t="shared" si="226"/>
        <v>0</v>
      </c>
      <c r="Q1303" s="75">
        <f t="shared" si="227"/>
        <v>0</v>
      </c>
      <c r="R1303" s="75">
        <f t="shared" si="228"/>
        <v>0</v>
      </c>
      <c r="S1303" s="4">
        <v>0</v>
      </c>
      <c r="T1303" s="4">
        <v>0</v>
      </c>
      <c r="U1303" s="4">
        <f t="shared" si="229"/>
        <v>0</v>
      </c>
      <c r="V1303" s="4">
        <v>0</v>
      </c>
      <c r="W1303" s="49">
        <v>0</v>
      </c>
      <c r="X1303" s="4">
        <v>2</v>
      </c>
      <c r="Y1303" s="118" t="s">
        <v>20</v>
      </c>
      <c r="Z1303" s="118" t="s">
        <v>30</v>
      </c>
      <c r="AA1303" s="289">
        <v>0.60083200000000003</v>
      </c>
      <c r="AB1303" s="81" t="str">
        <f t="shared" si="230"/>
        <v>PykF-nad+</v>
      </c>
    </row>
    <row r="1304" spans="1:28" x14ac:dyDescent="0.3">
      <c r="A1304" s="15" t="s">
        <v>130</v>
      </c>
      <c r="B1304" s="265" t="s">
        <v>167</v>
      </c>
      <c r="C1304" s="47">
        <v>1.0577525128021401</v>
      </c>
      <c r="D1304" s="47">
        <v>1.0355713726003699</v>
      </c>
      <c r="E1304" s="47">
        <v>0.89075013825315696</v>
      </c>
      <c r="F1304" s="47">
        <v>1.1818831667694401</v>
      </c>
      <c r="G1304" s="47">
        <v>0.89075013825315696</v>
      </c>
      <c r="H1304" s="287">
        <f t="shared" si="220"/>
        <v>0.89075013825315696</v>
      </c>
      <c r="I1304" s="4" t="b">
        <f t="shared" si="221"/>
        <v>0</v>
      </c>
      <c r="J1304" s="4" t="b">
        <f t="shared" si="222"/>
        <v>1</v>
      </c>
      <c r="K1304" s="26">
        <f t="shared" si="223"/>
        <v>0</v>
      </c>
      <c r="L1304" s="4">
        <f t="shared" si="224"/>
        <v>0</v>
      </c>
      <c r="M1304" s="26" t="str">
        <f t="shared" si="225"/>
        <v/>
      </c>
      <c r="N1304" s="288">
        <v>0</v>
      </c>
      <c r="O1304" s="4">
        <v>0</v>
      </c>
      <c r="P1304" s="75">
        <f t="shared" si="226"/>
        <v>0</v>
      </c>
      <c r="Q1304" s="75">
        <f t="shared" si="227"/>
        <v>0</v>
      </c>
      <c r="R1304" s="75">
        <f t="shared" si="228"/>
        <v>0</v>
      </c>
      <c r="S1304" s="4">
        <v>0</v>
      </c>
      <c r="T1304" s="4">
        <v>0</v>
      </c>
      <c r="U1304" s="4">
        <f t="shared" si="229"/>
        <v>0</v>
      </c>
      <c r="V1304" s="4">
        <v>0</v>
      </c>
      <c r="W1304" s="49">
        <v>0</v>
      </c>
      <c r="X1304" s="4">
        <v>1</v>
      </c>
      <c r="Y1304" s="118" t="s">
        <v>22</v>
      </c>
      <c r="Z1304" s="118" t="s">
        <v>30</v>
      </c>
      <c r="AA1304" s="289">
        <v>0.222222</v>
      </c>
      <c r="AB1304" s="81" t="str">
        <f t="shared" si="230"/>
        <v>Icd-3pg</v>
      </c>
    </row>
    <row r="1305" spans="1:28" x14ac:dyDescent="0.3">
      <c r="A1305" s="15" t="s">
        <v>14</v>
      </c>
      <c r="B1305" s="265" t="s">
        <v>66</v>
      </c>
      <c r="C1305" s="47">
        <v>1.06889553577618</v>
      </c>
      <c r="D1305" s="47">
        <v>1.28904548182592</v>
      </c>
      <c r="E1305" s="47">
        <v>0.94967386521538</v>
      </c>
      <c r="F1305" s="47">
        <v>1.4222681514041</v>
      </c>
      <c r="G1305" s="47">
        <v>0.94967386521538</v>
      </c>
      <c r="H1305" s="287">
        <f t="shared" si="220"/>
        <v>0.94967386521538</v>
      </c>
      <c r="I1305" s="4" t="b">
        <f t="shared" si="221"/>
        <v>0</v>
      </c>
      <c r="J1305" s="4" t="b">
        <f t="shared" si="222"/>
        <v>1</v>
      </c>
      <c r="K1305" s="26">
        <f t="shared" si="223"/>
        <v>0</v>
      </c>
      <c r="L1305" s="4">
        <f t="shared" si="224"/>
        <v>0</v>
      </c>
      <c r="M1305" s="26" t="str">
        <f t="shared" si="225"/>
        <v/>
      </c>
      <c r="N1305" s="288">
        <v>0</v>
      </c>
      <c r="O1305" s="4">
        <v>0</v>
      </c>
      <c r="P1305" s="75">
        <f t="shared" si="226"/>
        <v>0</v>
      </c>
      <c r="Q1305" s="75">
        <f t="shared" si="227"/>
        <v>0</v>
      </c>
      <c r="R1305" s="75">
        <f t="shared" si="228"/>
        <v>0</v>
      </c>
      <c r="S1305" s="4">
        <v>0</v>
      </c>
      <c r="T1305" s="4">
        <v>0</v>
      </c>
      <c r="U1305" s="4">
        <f t="shared" si="229"/>
        <v>0</v>
      </c>
      <c r="V1305" s="4">
        <v>0</v>
      </c>
      <c r="W1305" s="49">
        <v>0</v>
      </c>
      <c r="X1305" s="4">
        <v>3</v>
      </c>
      <c r="Y1305" s="118" t="s">
        <v>27</v>
      </c>
      <c r="Z1305" s="118" t="s">
        <v>30</v>
      </c>
      <c r="AA1305" s="289">
        <v>0.55172399999999999</v>
      </c>
      <c r="AB1305" s="81" t="str">
        <f t="shared" si="230"/>
        <v>PfkA-nadp+</v>
      </c>
    </row>
    <row r="1306" spans="1:28" x14ac:dyDescent="0.3">
      <c r="A1306" s="15" t="s">
        <v>130</v>
      </c>
      <c r="B1306" s="265" t="s">
        <v>243</v>
      </c>
      <c r="C1306" s="47">
        <v>1.00777142226651</v>
      </c>
      <c r="D1306" s="47">
        <v>1.02052540405063</v>
      </c>
      <c r="E1306" s="47">
        <v>0.95719929587513197</v>
      </c>
      <c r="F1306" s="47">
        <v>1.07193418058801</v>
      </c>
      <c r="G1306" s="47">
        <v>0.95719929587513197</v>
      </c>
      <c r="H1306" s="287">
        <f t="shared" si="220"/>
        <v>0.95719929587513197</v>
      </c>
      <c r="I1306" s="4" t="b">
        <f t="shared" si="221"/>
        <v>0</v>
      </c>
      <c r="J1306" s="4" t="b">
        <f t="shared" si="222"/>
        <v>1</v>
      </c>
      <c r="K1306" s="26">
        <f t="shared" si="223"/>
        <v>0</v>
      </c>
      <c r="L1306" s="4">
        <f t="shared" si="224"/>
        <v>0</v>
      </c>
      <c r="M1306" s="26" t="str">
        <f t="shared" si="225"/>
        <v/>
      </c>
      <c r="N1306" s="288">
        <v>0</v>
      </c>
      <c r="O1306" s="4">
        <v>0</v>
      </c>
      <c r="P1306" s="75">
        <f t="shared" si="226"/>
        <v>0</v>
      </c>
      <c r="Q1306" s="75">
        <f t="shared" si="227"/>
        <v>0</v>
      </c>
      <c r="R1306" s="75">
        <f t="shared" si="228"/>
        <v>0</v>
      </c>
      <c r="S1306" s="4">
        <v>0</v>
      </c>
      <c r="T1306" s="4">
        <v>0</v>
      </c>
      <c r="U1306" s="4">
        <f t="shared" si="229"/>
        <v>0</v>
      </c>
      <c r="V1306" s="4">
        <v>0</v>
      </c>
      <c r="W1306" s="49">
        <v>0</v>
      </c>
      <c r="X1306" s="4">
        <v>1</v>
      </c>
      <c r="Y1306" s="118" t="s">
        <v>22</v>
      </c>
      <c r="Z1306" s="118" t="s">
        <v>30</v>
      </c>
      <c r="AA1306" s="289">
        <v>0.148148</v>
      </c>
      <c r="AB1306" s="81" t="str">
        <f t="shared" si="230"/>
        <v>Icd-gluth-r</v>
      </c>
    </row>
    <row r="1307" spans="1:28" x14ac:dyDescent="0.3">
      <c r="A1307" s="15" t="s">
        <v>130</v>
      </c>
      <c r="B1307" s="265" t="s">
        <v>79</v>
      </c>
      <c r="C1307" s="47">
        <v>1.1433402671594499</v>
      </c>
      <c r="D1307" s="47">
        <v>1.1457676494691</v>
      </c>
      <c r="E1307" s="47">
        <v>1.0128083749841801</v>
      </c>
      <c r="F1307" s="47">
        <v>1.2995687506479501</v>
      </c>
      <c r="G1307" s="47">
        <v>1.0128083749841801</v>
      </c>
      <c r="H1307" s="287">
        <f t="shared" si="220"/>
        <v>1.0128083749841801</v>
      </c>
      <c r="I1307" s="4" t="b">
        <f t="shared" si="221"/>
        <v>0</v>
      </c>
      <c r="J1307" s="4" t="b">
        <f t="shared" si="222"/>
        <v>1</v>
      </c>
      <c r="K1307" s="26">
        <f t="shared" si="223"/>
        <v>0</v>
      </c>
      <c r="L1307" s="4">
        <f t="shared" si="224"/>
        <v>0</v>
      </c>
      <c r="M1307" s="26" t="str">
        <f t="shared" si="225"/>
        <v/>
      </c>
      <c r="N1307" s="288">
        <v>0</v>
      </c>
      <c r="O1307" s="4">
        <v>0</v>
      </c>
      <c r="P1307" s="75">
        <f t="shared" si="226"/>
        <v>0</v>
      </c>
      <c r="Q1307" s="75">
        <f t="shared" si="227"/>
        <v>0</v>
      </c>
      <c r="R1307" s="75">
        <f t="shared" si="228"/>
        <v>0</v>
      </c>
      <c r="S1307" s="4">
        <v>0</v>
      </c>
      <c r="T1307" s="4">
        <v>0</v>
      </c>
      <c r="U1307" s="4">
        <f t="shared" si="229"/>
        <v>0</v>
      </c>
      <c r="V1307" s="4">
        <v>-1</v>
      </c>
      <c r="W1307" s="49">
        <v>0</v>
      </c>
      <c r="X1307" s="4">
        <v>1</v>
      </c>
      <c r="Y1307" s="118" t="s">
        <v>22</v>
      </c>
      <c r="Z1307" s="118" t="s">
        <v>30</v>
      </c>
      <c r="AA1307" s="289">
        <v>0.91938600000000004</v>
      </c>
      <c r="AB1307" s="81" t="str">
        <f t="shared" si="230"/>
        <v>Icd-nadh</v>
      </c>
    </row>
    <row r="1308" spans="1:28" x14ac:dyDescent="0.3">
      <c r="A1308" s="15" t="s">
        <v>16</v>
      </c>
      <c r="B1308" s="265" t="s">
        <v>239</v>
      </c>
      <c r="C1308" s="47">
        <v>1.04598359231483</v>
      </c>
      <c r="D1308" s="47">
        <v>1.0465096711434601</v>
      </c>
      <c r="E1308" s="47">
        <v>1.0298798836093599</v>
      </c>
      <c r="F1308" s="47">
        <v>1.0636453068287699</v>
      </c>
      <c r="G1308" s="47">
        <v>1.0298798836093599</v>
      </c>
      <c r="H1308" s="287">
        <f t="shared" si="220"/>
        <v>1.0298798836093599</v>
      </c>
      <c r="I1308" s="4" t="b">
        <f t="shared" si="221"/>
        <v>0</v>
      </c>
      <c r="J1308" s="4" t="b">
        <f t="shared" si="222"/>
        <v>1</v>
      </c>
      <c r="K1308" s="26">
        <f t="shared" si="223"/>
        <v>0</v>
      </c>
      <c r="L1308" s="4">
        <f t="shared" si="224"/>
        <v>0</v>
      </c>
      <c r="M1308" s="26" t="str">
        <f t="shared" si="225"/>
        <v/>
      </c>
      <c r="N1308" s="288">
        <v>0</v>
      </c>
      <c r="O1308" s="4">
        <v>0</v>
      </c>
      <c r="P1308" s="75">
        <f t="shared" si="226"/>
        <v>0</v>
      </c>
      <c r="Q1308" s="75">
        <f t="shared" si="227"/>
        <v>0</v>
      </c>
      <c r="R1308" s="75">
        <f t="shared" si="228"/>
        <v>0</v>
      </c>
      <c r="S1308" s="4">
        <v>0</v>
      </c>
      <c r="T1308" s="4">
        <v>0</v>
      </c>
      <c r="U1308" s="4">
        <f t="shared" si="229"/>
        <v>0</v>
      </c>
      <c r="V1308" s="4">
        <v>0</v>
      </c>
      <c r="W1308" s="49">
        <v>0</v>
      </c>
      <c r="X1308" s="4">
        <v>1</v>
      </c>
      <c r="Y1308" s="118" t="s">
        <v>21</v>
      </c>
      <c r="Z1308" s="118" t="s">
        <v>31</v>
      </c>
      <c r="AA1308" s="289">
        <v>0</v>
      </c>
      <c r="AB1308" s="81" t="str">
        <f t="shared" si="230"/>
        <v>Fbp-asp</v>
      </c>
    </row>
    <row r="1309" spans="1:28" x14ac:dyDescent="0.3">
      <c r="A1309" s="15" t="s">
        <v>15</v>
      </c>
      <c r="B1309" s="265" t="s">
        <v>241</v>
      </c>
      <c r="C1309" s="47">
        <v>1.0379751441023299</v>
      </c>
      <c r="D1309" s="47">
        <v>1.09611100848764</v>
      </c>
      <c r="E1309" s="47">
        <v>1.0300687311276899</v>
      </c>
      <c r="F1309" s="47">
        <v>1.15710490905617</v>
      </c>
      <c r="G1309" s="47">
        <v>1.0300687311276899</v>
      </c>
      <c r="H1309" s="287">
        <f t="shared" si="220"/>
        <v>1.0300687311276899</v>
      </c>
      <c r="I1309" s="4" t="b">
        <f t="shared" si="221"/>
        <v>0</v>
      </c>
      <c r="J1309" s="4" t="b">
        <f t="shared" si="222"/>
        <v>1</v>
      </c>
      <c r="K1309" s="26">
        <f t="shared" si="223"/>
        <v>0</v>
      </c>
      <c r="L1309" s="4">
        <f t="shared" si="224"/>
        <v>0</v>
      </c>
      <c r="M1309" s="26" t="str">
        <f t="shared" si="225"/>
        <v/>
      </c>
      <c r="N1309" s="288">
        <v>0</v>
      </c>
      <c r="O1309" s="4">
        <v>0</v>
      </c>
      <c r="P1309" s="75">
        <f t="shared" si="226"/>
        <v>0</v>
      </c>
      <c r="Q1309" s="75">
        <f t="shared" si="227"/>
        <v>0</v>
      </c>
      <c r="R1309" s="75">
        <f t="shared" si="228"/>
        <v>0</v>
      </c>
      <c r="S1309" s="4">
        <v>0</v>
      </c>
      <c r="T1309" s="4">
        <v>0</v>
      </c>
      <c r="U1309" s="4">
        <f t="shared" si="229"/>
        <v>0</v>
      </c>
      <c r="V1309" s="4">
        <v>0</v>
      </c>
      <c r="W1309" s="49">
        <v>0</v>
      </c>
      <c r="X1309" s="4">
        <v>2</v>
      </c>
      <c r="Y1309" s="118" t="s">
        <v>28</v>
      </c>
      <c r="Z1309" s="118" t="s">
        <v>30</v>
      </c>
      <c r="AA1309" s="289">
        <v>0.230769</v>
      </c>
      <c r="AB1309" s="81" t="str">
        <f t="shared" si="230"/>
        <v>PckA-carb-p</v>
      </c>
    </row>
    <row r="1310" spans="1:28" x14ac:dyDescent="0.3">
      <c r="A1310" s="15" t="s">
        <v>130</v>
      </c>
      <c r="B1310" s="265" t="s">
        <v>76</v>
      </c>
      <c r="C1310" s="47">
        <v>1.0754752887633701</v>
      </c>
      <c r="D1310" s="47">
        <v>1.07237504102215</v>
      </c>
      <c r="E1310" s="47">
        <v>1.0513026778821299</v>
      </c>
      <c r="F1310" s="47">
        <v>1.0963962515473999</v>
      </c>
      <c r="G1310" s="47">
        <v>1.0513026778821299</v>
      </c>
      <c r="H1310" s="287">
        <f t="shared" si="220"/>
        <v>1.0513026778821299</v>
      </c>
      <c r="I1310" s="4" t="b">
        <f t="shared" si="221"/>
        <v>0</v>
      </c>
      <c r="J1310" s="4" t="b">
        <f t="shared" si="222"/>
        <v>1</v>
      </c>
      <c r="K1310" s="26">
        <f t="shared" si="223"/>
        <v>0</v>
      </c>
      <c r="L1310" s="4">
        <f t="shared" si="224"/>
        <v>0</v>
      </c>
      <c r="M1310" s="26" t="str">
        <f t="shared" si="225"/>
        <v/>
      </c>
      <c r="N1310" s="288">
        <v>0</v>
      </c>
      <c r="O1310" s="4">
        <v>0</v>
      </c>
      <c r="P1310" s="75">
        <f t="shared" si="226"/>
        <v>0</v>
      </c>
      <c r="Q1310" s="75">
        <f t="shared" si="227"/>
        <v>0</v>
      </c>
      <c r="R1310" s="75">
        <f t="shared" si="228"/>
        <v>0</v>
      </c>
      <c r="S1310" s="4">
        <v>0</v>
      </c>
      <c r="T1310" s="4">
        <v>0</v>
      </c>
      <c r="U1310" s="4">
        <f t="shared" si="229"/>
        <v>0</v>
      </c>
      <c r="V1310" s="4">
        <v>0</v>
      </c>
      <c r="W1310" s="49">
        <v>0</v>
      </c>
      <c r="X1310" s="4">
        <v>1</v>
      </c>
      <c r="Y1310" s="118" t="s">
        <v>22</v>
      </c>
      <c r="Z1310" s="118" t="s">
        <v>30</v>
      </c>
      <c r="AA1310" s="289">
        <v>0.538462</v>
      </c>
      <c r="AB1310" s="81" t="str">
        <f t="shared" si="230"/>
        <v>Icd-mal</v>
      </c>
    </row>
    <row r="1311" spans="1:28" x14ac:dyDescent="0.3">
      <c r="A1311" s="15" t="s">
        <v>622</v>
      </c>
      <c r="B1311" s="265" t="s">
        <v>113</v>
      </c>
      <c r="C1311" s="47">
        <v>-0.73658903792636499</v>
      </c>
      <c r="D1311" s="47"/>
      <c r="E1311" s="47">
        <v>-0.76548294362542857</v>
      </c>
      <c r="F1311" s="47">
        <v>-0.7076951322273014</v>
      </c>
      <c r="G1311" s="47">
        <v>-0.69378325170553012</v>
      </c>
      <c r="H1311" s="287">
        <v>0.69378325170553012</v>
      </c>
      <c r="I1311" s="4" t="b">
        <f t="shared" si="221"/>
        <v>0</v>
      </c>
      <c r="J1311" s="4" t="b">
        <f t="shared" si="222"/>
        <v>1</v>
      </c>
      <c r="K1311" s="26">
        <f t="shared" si="223"/>
        <v>0</v>
      </c>
      <c r="L1311" s="26">
        <f t="shared" si="224"/>
        <v>0</v>
      </c>
      <c r="M1311" s="26" t="str">
        <f t="shared" si="225"/>
        <v/>
      </c>
      <c r="N1311" s="288">
        <v>0</v>
      </c>
      <c r="O1311" s="4">
        <v>0</v>
      </c>
      <c r="P1311" s="75">
        <f t="shared" si="226"/>
        <v>0</v>
      </c>
      <c r="Q1311" s="75">
        <f t="shared" si="227"/>
        <v>0</v>
      </c>
      <c r="R1311" s="75">
        <f t="shared" si="228"/>
        <v>0</v>
      </c>
      <c r="S1311" s="4">
        <v>0</v>
      </c>
      <c r="T1311" s="4">
        <v>0</v>
      </c>
      <c r="U1311" s="4">
        <f t="shared" si="229"/>
        <v>0</v>
      </c>
      <c r="V1311" s="4">
        <v>0</v>
      </c>
      <c r="W1311" s="49">
        <v>0</v>
      </c>
      <c r="X1311" s="4" t="s">
        <v>651</v>
      </c>
      <c r="Y1311" s="118" t="s">
        <v>651</v>
      </c>
      <c r="Z1311" s="118" t="s">
        <v>30</v>
      </c>
      <c r="AA1311" s="289">
        <v>0.37362600000000001</v>
      </c>
      <c r="AB1311" s="81" t="str">
        <f t="shared" si="230"/>
        <v>Zwf*-gap</v>
      </c>
    </row>
    <row r="1312" spans="1:28" x14ac:dyDescent="0.3">
      <c r="A1312" s="15" t="s">
        <v>622</v>
      </c>
      <c r="B1312" s="265" t="s">
        <v>102</v>
      </c>
      <c r="C1312" s="47">
        <v>-0.63862807095470397</v>
      </c>
      <c r="D1312" s="47"/>
      <c r="E1312" s="47">
        <v>-0.69319277735980078</v>
      </c>
      <c r="F1312" s="47">
        <v>-0.58406336454960717</v>
      </c>
      <c r="G1312" s="47">
        <v>-0.55779146887307907</v>
      </c>
      <c r="H1312" s="287">
        <v>0.55779146887307907</v>
      </c>
      <c r="I1312" s="4" t="b">
        <f t="shared" si="221"/>
        <v>0</v>
      </c>
      <c r="J1312" s="4" t="b">
        <f t="shared" si="222"/>
        <v>0</v>
      </c>
      <c r="K1312" s="26">
        <f t="shared" si="223"/>
        <v>0</v>
      </c>
      <c r="L1312" s="26">
        <f t="shared" si="224"/>
        <v>0</v>
      </c>
      <c r="M1312" s="26" t="str">
        <f t="shared" si="225"/>
        <v/>
      </c>
      <c r="N1312" s="288">
        <v>0</v>
      </c>
      <c r="O1312" s="4">
        <v>0</v>
      </c>
      <c r="P1312" s="75">
        <f t="shared" si="226"/>
        <v>0</v>
      </c>
      <c r="Q1312" s="75">
        <f t="shared" si="227"/>
        <v>0</v>
      </c>
      <c r="R1312" s="75">
        <f t="shared" si="228"/>
        <v>0</v>
      </c>
      <c r="S1312" s="4">
        <v>0</v>
      </c>
      <c r="T1312" s="4">
        <v>0</v>
      </c>
      <c r="U1312" s="4">
        <f t="shared" si="229"/>
        <v>0</v>
      </c>
      <c r="V1312" s="4">
        <v>0</v>
      </c>
      <c r="W1312" s="49">
        <v>0</v>
      </c>
      <c r="X1312" s="4" t="s">
        <v>651</v>
      </c>
      <c r="Y1312" s="118" t="s">
        <v>651</v>
      </c>
      <c r="Z1312" s="118" t="s">
        <v>30</v>
      </c>
      <c r="AA1312" s="289">
        <v>0</v>
      </c>
      <c r="AB1312" s="81" t="str">
        <f t="shared" si="230"/>
        <v>Zwf*-icit</v>
      </c>
    </row>
    <row r="1313" spans="1:28" x14ac:dyDescent="0.3">
      <c r="A1313" s="15" t="s">
        <v>622</v>
      </c>
      <c r="B1313" s="265" t="s">
        <v>212</v>
      </c>
      <c r="C1313" s="47">
        <v>-0.57881668902593197</v>
      </c>
      <c r="D1313" s="47"/>
      <c r="E1313" s="47">
        <v>-0.6241838011912122</v>
      </c>
      <c r="F1313" s="47">
        <v>-0.53344957686065175</v>
      </c>
      <c r="G1313" s="47">
        <v>-0.51160615248477603</v>
      </c>
      <c r="H1313" s="287">
        <f t="shared" ref="H1313:H1376" si="231">ABS(G1313)</f>
        <v>0.51160615248477603</v>
      </c>
      <c r="I1313" s="4" t="b">
        <f t="shared" si="221"/>
        <v>0</v>
      </c>
      <c r="J1313" s="4" t="b">
        <f t="shared" si="222"/>
        <v>0</v>
      </c>
      <c r="K1313" s="26">
        <f t="shared" si="223"/>
        <v>0</v>
      </c>
      <c r="L1313" s="26">
        <f t="shared" si="224"/>
        <v>0</v>
      </c>
      <c r="M1313" s="26" t="str">
        <f t="shared" si="225"/>
        <v/>
      </c>
      <c r="N1313" s="288">
        <v>0</v>
      </c>
      <c r="O1313" s="4">
        <v>0</v>
      </c>
      <c r="P1313" s="75">
        <f t="shared" si="226"/>
        <v>0</v>
      </c>
      <c r="Q1313" s="75">
        <f t="shared" si="227"/>
        <v>0</v>
      </c>
      <c r="R1313" s="75">
        <f t="shared" si="228"/>
        <v>0</v>
      </c>
      <c r="S1313" s="4">
        <v>0</v>
      </c>
      <c r="T1313" s="4">
        <v>0</v>
      </c>
      <c r="U1313" s="4">
        <f t="shared" si="229"/>
        <v>0</v>
      </c>
      <c r="V1313" s="4">
        <v>0</v>
      </c>
      <c r="W1313" s="49">
        <v>0</v>
      </c>
      <c r="X1313" s="4" t="s">
        <v>651</v>
      </c>
      <c r="Y1313" s="118" t="s">
        <v>651</v>
      </c>
      <c r="Z1313" s="118" t="s">
        <v>30</v>
      </c>
      <c r="AA1313" s="289">
        <v>0.35761599999999999</v>
      </c>
      <c r="AB1313" s="81" t="str">
        <f t="shared" si="230"/>
        <v>Zwf*-utp</v>
      </c>
    </row>
    <row r="1314" spans="1:28" x14ac:dyDescent="0.3">
      <c r="A1314" s="15" t="s">
        <v>622</v>
      </c>
      <c r="B1314" s="265" t="s">
        <v>85</v>
      </c>
      <c r="C1314" s="47">
        <v>-0.57794569031758503</v>
      </c>
      <c r="D1314" s="47"/>
      <c r="E1314" s="47">
        <v>-0.63405079836730194</v>
      </c>
      <c r="F1314" s="47">
        <v>-0.52184058226786811</v>
      </c>
      <c r="G1314" s="47">
        <v>-0.49482701172541182</v>
      </c>
      <c r="H1314" s="287">
        <f t="shared" si="231"/>
        <v>0.49482701172541182</v>
      </c>
      <c r="I1314" s="4" t="b">
        <f t="shared" si="221"/>
        <v>0</v>
      </c>
      <c r="J1314" s="4" t="b">
        <f t="shared" si="222"/>
        <v>0</v>
      </c>
      <c r="K1314" s="26">
        <f t="shared" si="223"/>
        <v>0</v>
      </c>
      <c r="L1314" s="26">
        <f t="shared" si="224"/>
        <v>0</v>
      </c>
      <c r="M1314" s="26" t="str">
        <f t="shared" si="225"/>
        <v/>
      </c>
      <c r="N1314" s="288">
        <v>0</v>
      </c>
      <c r="O1314" s="4">
        <v>0</v>
      </c>
      <c r="P1314" s="75">
        <f t="shared" si="226"/>
        <v>0</v>
      </c>
      <c r="Q1314" s="75">
        <f t="shared" si="227"/>
        <v>0</v>
      </c>
      <c r="R1314" s="75">
        <f t="shared" si="228"/>
        <v>0</v>
      </c>
      <c r="S1314" s="4">
        <v>0</v>
      </c>
      <c r="T1314" s="4">
        <v>0</v>
      </c>
      <c r="U1314" s="4">
        <f t="shared" si="229"/>
        <v>0</v>
      </c>
      <c r="V1314" s="4">
        <v>0</v>
      </c>
      <c r="W1314" s="49">
        <v>0</v>
      </c>
      <c r="X1314" s="4" t="s">
        <v>651</v>
      </c>
      <c r="Y1314" s="118" t="s">
        <v>651</v>
      </c>
      <c r="Z1314" s="118" t="s">
        <v>30</v>
      </c>
      <c r="AA1314" s="289">
        <v>0.55172399999999999</v>
      </c>
      <c r="AB1314" s="81" t="str">
        <f t="shared" si="230"/>
        <v>Zwf*-adp</v>
      </c>
    </row>
    <row r="1315" spans="1:28" x14ac:dyDescent="0.3">
      <c r="A1315" s="15" t="s">
        <v>622</v>
      </c>
      <c r="B1315" s="265" t="s">
        <v>271</v>
      </c>
      <c r="C1315" s="47">
        <v>-0.51348810040920601</v>
      </c>
      <c r="D1315" s="47"/>
      <c r="E1315" s="47">
        <v>-0.53728899198428026</v>
      </c>
      <c r="F1315" s="47">
        <v>-0.48968720883413175</v>
      </c>
      <c r="G1315" s="47">
        <v>-0.47822752029798488</v>
      </c>
      <c r="H1315" s="287">
        <f t="shared" si="231"/>
        <v>0.47822752029798488</v>
      </c>
      <c r="I1315" s="4" t="b">
        <f t="shared" si="221"/>
        <v>0</v>
      </c>
      <c r="J1315" s="4" t="b">
        <f t="shared" si="222"/>
        <v>0</v>
      </c>
      <c r="K1315" s="26">
        <f t="shared" si="223"/>
        <v>0</v>
      </c>
      <c r="L1315" s="26">
        <f t="shared" si="224"/>
        <v>0</v>
      </c>
      <c r="M1315" s="26" t="str">
        <f t="shared" si="225"/>
        <v/>
      </c>
      <c r="N1315" s="288">
        <v>0</v>
      </c>
      <c r="O1315" s="4">
        <v>0</v>
      </c>
      <c r="P1315" s="75">
        <f t="shared" si="226"/>
        <v>0</v>
      </c>
      <c r="Q1315" s="75">
        <f t="shared" si="227"/>
        <v>0</v>
      </c>
      <c r="R1315" s="75">
        <f t="shared" si="228"/>
        <v>0</v>
      </c>
      <c r="S1315" s="4">
        <v>0</v>
      </c>
      <c r="T1315" s="4">
        <v>0</v>
      </c>
      <c r="U1315" s="4">
        <f t="shared" si="229"/>
        <v>0</v>
      </c>
      <c r="V1315" s="4">
        <v>0</v>
      </c>
      <c r="W1315" s="49">
        <v>0</v>
      </c>
      <c r="X1315" s="4" t="s">
        <v>651</v>
      </c>
      <c r="Y1315" s="118" t="s">
        <v>651</v>
      </c>
      <c r="Z1315" s="118" t="s">
        <v>30</v>
      </c>
      <c r="AA1315" s="289">
        <v>0.58415799999999996</v>
      </c>
      <c r="AB1315" s="81" t="str">
        <f t="shared" si="230"/>
        <v>Zwf*-f1p</v>
      </c>
    </row>
    <row r="1316" spans="1:28" x14ac:dyDescent="0.3">
      <c r="A1316" s="15" t="s">
        <v>622</v>
      </c>
      <c r="B1316" s="265" t="s">
        <v>86</v>
      </c>
      <c r="C1316" s="47">
        <v>-0.495082054093608</v>
      </c>
      <c r="D1316" s="47"/>
      <c r="E1316" s="47">
        <v>-0.56242209408153232</v>
      </c>
      <c r="F1316" s="47">
        <v>-0.42774201410568369</v>
      </c>
      <c r="G1316" s="47">
        <v>-0.3953190318892757</v>
      </c>
      <c r="H1316" s="287">
        <f t="shared" si="231"/>
        <v>0.3953190318892757</v>
      </c>
      <c r="I1316" s="4" t="b">
        <f t="shared" si="221"/>
        <v>0</v>
      </c>
      <c r="J1316" s="4" t="b">
        <f t="shared" si="222"/>
        <v>0</v>
      </c>
      <c r="K1316" s="26">
        <f t="shared" si="223"/>
        <v>0</v>
      </c>
      <c r="L1316" s="26">
        <f t="shared" si="224"/>
        <v>0</v>
      </c>
      <c r="M1316" s="26" t="str">
        <f t="shared" si="225"/>
        <v/>
      </c>
      <c r="N1316" s="288">
        <v>0</v>
      </c>
      <c r="O1316" s="4">
        <v>0</v>
      </c>
      <c r="P1316" s="75">
        <f t="shared" si="226"/>
        <v>1</v>
      </c>
      <c r="Q1316" s="75">
        <f t="shared" si="227"/>
        <v>0</v>
      </c>
      <c r="R1316" s="75">
        <f t="shared" si="228"/>
        <v>1</v>
      </c>
      <c r="S1316" s="4">
        <v>0</v>
      </c>
      <c r="T1316" s="4">
        <v>-1</v>
      </c>
      <c r="U1316" s="4">
        <f t="shared" si="229"/>
        <v>0</v>
      </c>
      <c r="V1316" s="4">
        <v>-1</v>
      </c>
      <c r="W1316" s="49">
        <v>0</v>
      </c>
      <c r="X1316" s="4" t="s">
        <v>651</v>
      </c>
      <c r="Y1316" s="118" t="s">
        <v>651</v>
      </c>
      <c r="Z1316" s="118" t="s">
        <v>30</v>
      </c>
      <c r="AA1316" s="289">
        <v>0.51245600000000002</v>
      </c>
      <c r="AB1316" s="81" t="str">
        <f t="shared" si="230"/>
        <v>Zwf*-atp</v>
      </c>
    </row>
    <row r="1317" spans="1:28" x14ac:dyDescent="0.3">
      <c r="A1317" s="15" t="s">
        <v>622</v>
      </c>
      <c r="B1317" s="265" t="s">
        <v>98</v>
      </c>
      <c r="C1317" s="47">
        <v>-0.434977833374667</v>
      </c>
      <c r="D1317" s="47"/>
      <c r="E1317" s="47">
        <v>-0.46862262147909162</v>
      </c>
      <c r="F1317" s="47">
        <v>-0.40133304527024238</v>
      </c>
      <c r="G1317" s="47">
        <v>-0.38513370284959347</v>
      </c>
      <c r="H1317" s="287">
        <f t="shared" si="231"/>
        <v>0.38513370284959347</v>
      </c>
      <c r="I1317" s="4" t="b">
        <f t="shared" si="221"/>
        <v>0</v>
      </c>
      <c r="J1317" s="4" t="b">
        <f t="shared" si="222"/>
        <v>0</v>
      </c>
      <c r="K1317" s="26">
        <f t="shared" si="223"/>
        <v>0</v>
      </c>
      <c r="L1317" s="26">
        <f t="shared" si="224"/>
        <v>0</v>
      </c>
      <c r="M1317" s="26" t="str">
        <f t="shared" si="225"/>
        <v/>
      </c>
      <c r="N1317" s="288">
        <v>0</v>
      </c>
      <c r="O1317" s="4">
        <v>0</v>
      </c>
      <c r="P1317" s="75">
        <f t="shared" si="226"/>
        <v>0</v>
      </c>
      <c r="Q1317" s="75">
        <f t="shared" si="227"/>
        <v>0</v>
      </c>
      <c r="R1317" s="75">
        <f t="shared" si="228"/>
        <v>0</v>
      </c>
      <c r="S1317" s="4">
        <v>0</v>
      </c>
      <c r="T1317" s="4">
        <v>0</v>
      </c>
      <c r="U1317" s="4">
        <f t="shared" si="229"/>
        <v>0</v>
      </c>
      <c r="V1317" s="4">
        <v>0</v>
      </c>
      <c r="W1317" s="49">
        <v>0</v>
      </c>
      <c r="X1317" s="4" t="s">
        <v>651</v>
      </c>
      <c r="Y1317" s="118" t="s">
        <v>651</v>
      </c>
      <c r="Z1317" s="118" t="s">
        <v>30</v>
      </c>
      <c r="AA1317" s="289">
        <v>0.43051800000000001</v>
      </c>
      <c r="AB1317" s="81" t="str">
        <f t="shared" si="230"/>
        <v>Zwf*-accoa</v>
      </c>
    </row>
    <row r="1318" spans="1:28" x14ac:dyDescent="0.3">
      <c r="A1318" s="15" t="s">
        <v>622</v>
      </c>
      <c r="B1318" s="265" t="s">
        <v>182</v>
      </c>
      <c r="C1318" s="47">
        <v>-0.42838124664041999</v>
      </c>
      <c r="D1318" s="47"/>
      <c r="E1318" s="47">
        <v>-0.45849474402685658</v>
      </c>
      <c r="F1318" s="47">
        <v>-0.39826774925398339</v>
      </c>
      <c r="G1318" s="47">
        <v>-0.38376865791977322</v>
      </c>
      <c r="H1318" s="287">
        <f t="shared" si="231"/>
        <v>0.38376865791977322</v>
      </c>
      <c r="I1318" s="4" t="b">
        <f t="shared" si="221"/>
        <v>0</v>
      </c>
      <c r="J1318" s="4" t="b">
        <f t="shared" si="222"/>
        <v>0</v>
      </c>
      <c r="K1318" s="26">
        <f t="shared" si="223"/>
        <v>0</v>
      </c>
      <c r="L1318" s="26">
        <f t="shared" si="224"/>
        <v>0</v>
      </c>
      <c r="M1318" s="26" t="str">
        <f t="shared" si="225"/>
        <v/>
      </c>
      <c r="N1318" s="288">
        <v>0</v>
      </c>
      <c r="O1318" s="4">
        <v>0</v>
      </c>
      <c r="P1318" s="75">
        <f t="shared" si="226"/>
        <v>0</v>
      </c>
      <c r="Q1318" s="75">
        <f t="shared" si="227"/>
        <v>0</v>
      </c>
      <c r="R1318" s="75">
        <f t="shared" si="228"/>
        <v>0</v>
      </c>
      <c r="S1318" s="4">
        <v>0</v>
      </c>
      <c r="T1318" s="4">
        <v>0</v>
      </c>
      <c r="U1318" s="4">
        <f t="shared" si="229"/>
        <v>0</v>
      </c>
      <c r="V1318" s="4">
        <v>0</v>
      </c>
      <c r="W1318" s="49">
        <v>0</v>
      </c>
      <c r="X1318" s="4" t="s">
        <v>651</v>
      </c>
      <c r="Y1318" s="118" t="s">
        <v>651</v>
      </c>
      <c r="Z1318" s="118" t="s">
        <v>30</v>
      </c>
      <c r="AA1318" s="289">
        <v>0</v>
      </c>
      <c r="AB1318" s="81" t="str">
        <f t="shared" si="230"/>
        <v>Zwf*-cit</v>
      </c>
    </row>
    <row r="1319" spans="1:28" x14ac:dyDescent="0.3">
      <c r="A1319" s="15" t="s">
        <v>622</v>
      </c>
      <c r="B1319" s="265" t="s">
        <v>197</v>
      </c>
      <c r="C1319" s="47">
        <v>-0.494302537508363</v>
      </c>
      <c r="D1319" s="47"/>
      <c r="E1319" s="47">
        <v>-0.56939283395847462</v>
      </c>
      <c r="F1319" s="47">
        <v>-0.41921224105825139</v>
      </c>
      <c r="G1319" s="47">
        <v>-0.38305765387856799</v>
      </c>
      <c r="H1319" s="287">
        <f t="shared" si="231"/>
        <v>0.38305765387856799</v>
      </c>
      <c r="I1319" s="4" t="b">
        <f t="shared" si="221"/>
        <v>0</v>
      </c>
      <c r="J1319" s="4" t="b">
        <f t="shared" si="222"/>
        <v>0</v>
      </c>
      <c r="K1319" s="26">
        <f t="shared" si="223"/>
        <v>0</v>
      </c>
      <c r="L1319" s="26">
        <f t="shared" si="224"/>
        <v>0</v>
      </c>
      <c r="M1319" s="26" t="str">
        <f t="shared" si="225"/>
        <v/>
      </c>
      <c r="N1319" s="288">
        <v>0</v>
      </c>
      <c r="O1319" s="4">
        <v>0</v>
      </c>
      <c r="P1319" s="75">
        <f t="shared" si="226"/>
        <v>0</v>
      </c>
      <c r="Q1319" s="75">
        <f t="shared" si="227"/>
        <v>0</v>
      </c>
      <c r="R1319" s="75">
        <f t="shared" si="228"/>
        <v>0</v>
      </c>
      <c r="S1319" s="4">
        <v>0</v>
      </c>
      <c r="T1319" s="4">
        <v>0</v>
      </c>
      <c r="U1319" s="4">
        <f t="shared" si="229"/>
        <v>0</v>
      </c>
      <c r="V1319" s="4">
        <v>0</v>
      </c>
      <c r="W1319" s="49">
        <v>0</v>
      </c>
      <c r="X1319" s="4" t="s">
        <v>651</v>
      </c>
      <c r="Y1319" s="118" t="s">
        <v>651</v>
      </c>
      <c r="Z1319" s="118" t="s">
        <v>30</v>
      </c>
      <c r="AA1319" s="289">
        <v>0.50735300000000005</v>
      </c>
      <c r="AB1319" s="81" t="str">
        <f t="shared" si="230"/>
        <v>Zwf*-gdp</v>
      </c>
    </row>
    <row r="1320" spans="1:28" x14ac:dyDescent="0.3">
      <c r="A1320" s="15" t="s">
        <v>622</v>
      </c>
      <c r="B1320" s="265" t="s">
        <v>210</v>
      </c>
      <c r="C1320" s="47">
        <v>-0.42205154378068999</v>
      </c>
      <c r="D1320" s="47"/>
      <c r="E1320" s="47">
        <v>-0.45598520870972548</v>
      </c>
      <c r="F1320" s="47">
        <v>-0.3881178788516545</v>
      </c>
      <c r="G1320" s="47">
        <v>-0.3717794475895263</v>
      </c>
      <c r="H1320" s="287">
        <f t="shared" si="231"/>
        <v>0.3717794475895263</v>
      </c>
      <c r="I1320" s="4" t="b">
        <f t="shared" si="221"/>
        <v>0</v>
      </c>
      <c r="J1320" s="4" t="b">
        <f t="shared" si="222"/>
        <v>0</v>
      </c>
      <c r="K1320" s="26">
        <f t="shared" si="223"/>
        <v>0</v>
      </c>
      <c r="L1320" s="26">
        <f t="shared" si="224"/>
        <v>0</v>
      </c>
      <c r="M1320" s="26" t="str">
        <f t="shared" si="225"/>
        <v/>
      </c>
      <c r="N1320" s="288">
        <v>0</v>
      </c>
      <c r="O1320" s="4">
        <v>0</v>
      </c>
      <c r="P1320" s="75">
        <f t="shared" si="226"/>
        <v>0</v>
      </c>
      <c r="Q1320" s="75">
        <f t="shared" si="227"/>
        <v>0</v>
      </c>
      <c r="R1320" s="75">
        <f t="shared" si="228"/>
        <v>0</v>
      </c>
      <c r="S1320" s="4">
        <v>0</v>
      </c>
      <c r="T1320" s="4">
        <v>0</v>
      </c>
      <c r="U1320" s="4">
        <f t="shared" si="229"/>
        <v>0</v>
      </c>
      <c r="V1320" s="4">
        <v>0</v>
      </c>
      <c r="W1320" s="49">
        <v>0</v>
      </c>
      <c r="X1320" s="4" t="s">
        <v>651</v>
      </c>
      <c r="Y1320" s="118" t="s">
        <v>651</v>
      </c>
      <c r="Z1320" s="118" t="s">
        <v>30</v>
      </c>
      <c r="AA1320" s="289">
        <v>0.39534900000000001</v>
      </c>
      <c r="AB1320" s="81" t="str">
        <f t="shared" si="230"/>
        <v>Zwf*-udp</v>
      </c>
    </row>
    <row r="1321" spans="1:28" x14ac:dyDescent="0.3">
      <c r="A1321" s="15" t="s">
        <v>622</v>
      </c>
      <c r="B1321" s="265" t="s">
        <v>199</v>
      </c>
      <c r="C1321" s="47">
        <v>-0.53038389951053599</v>
      </c>
      <c r="D1321" s="47"/>
      <c r="E1321" s="47">
        <v>-0.63949419604906321</v>
      </c>
      <c r="F1321" s="47">
        <v>-0.42127360297200878</v>
      </c>
      <c r="G1321" s="47">
        <v>-0.36873901574975498</v>
      </c>
      <c r="H1321" s="287">
        <f t="shared" si="231"/>
        <v>0.36873901574975498</v>
      </c>
      <c r="I1321" s="4" t="b">
        <f t="shared" si="221"/>
        <v>0</v>
      </c>
      <c r="J1321" s="4" t="b">
        <f t="shared" si="222"/>
        <v>0</v>
      </c>
      <c r="K1321" s="26">
        <f t="shared" si="223"/>
        <v>0</v>
      </c>
      <c r="L1321" s="26">
        <f t="shared" si="224"/>
        <v>0</v>
      </c>
      <c r="M1321" s="26" t="str">
        <f t="shared" si="225"/>
        <v/>
      </c>
      <c r="N1321" s="288">
        <v>0</v>
      </c>
      <c r="O1321" s="4">
        <v>0</v>
      </c>
      <c r="P1321" s="75">
        <f t="shared" si="226"/>
        <v>0</v>
      </c>
      <c r="Q1321" s="75">
        <f t="shared" si="227"/>
        <v>0</v>
      </c>
      <c r="R1321" s="75">
        <f t="shared" si="228"/>
        <v>0</v>
      </c>
      <c r="S1321" s="4">
        <v>0</v>
      </c>
      <c r="T1321" s="4">
        <v>0</v>
      </c>
      <c r="U1321" s="4">
        <f t="shared" si="229"/>
        <v>0</v>
      </c>
      <c r="V1321" s="4">
        <v>0</v>
      </c>
      <c r="W1321" s="49">
        <v>0</v>
      </c>
      <c r="X1321" s="4" t="s">
        <v>651</v>
      </c>
      <c r="Y1321" s="118" t="s">
        <v>651</v>
      </c>
      <c r="Z1321" s="118" t="s">
        <v>30</v>
      </c>
      <c r="AA1321" s="289">
        <v>0.472603</v>
      </c>
      <c r="AB1321" s="81" t="str">
        <f t="shared" si="230"/>
        <v>Zwf*-gtp</v>
      </c>
    </row>
    <row r="1322" spans="1:28" x14ac:dyDescent="0.3">
      <c r="A1322" s="15" t="s">
        <v>622</v>
      </c>
      <c r="B1322" s="265" t="s">
        <v>257</v>
      </c>
      <c r="C1322" s="47">
        <v>-0.44434699626693003</v>
      </c>
      <c r="D1322" s="47"/>
      <c r="E1322" s="47">
        <v>-0.49799013998757607</v>
      </c>
      <c r="F1322" s="47">
        <v>-0.39070385254628398</v>
      </c>
      <c r="G1322" s="47">
        <v>-0.36487567223634332</v>
      </c>
      <c r="H1322" s="287">
        <f t="shared" si="231"/>
        <v>0.36487567223634332</v>
      </c>
      <c r="I1322" s="4" t="b">
        <f t="shared" si="221"/>
        <v>0</v>
      </c>
      <c r="J1322" s="4" t="b">
        <f t="shared" si="222"/>
        <v>0</v>
      </c>
      <c r="K1322" s="26">
        <f t="shared" si="223"/>
        <v>0</v>
      </c>
      <c r="L1322" s="26">
        <f t="shared" si="224"/>
        <v>0</v>
      </c>
      <c r="M1322" s="26" t="str">
        <f t="shared" si="225"/>
        <v/>
      </c>
      <c r="N1322" s="288">
        <v>0</v>
      </c>
      <c r="O1322" s="4">
        <v>0</v>
      </c>
      <c r="P1322" s="75">
        <f t="shared" si="226"/>
        <v>0</v>
      </c>
      <c r="Q1322" s="75">
        <f t="shared" si="227"/>
        <v>0</v>
      </c>
      <c r="R1322" s="75">
        <f t="shared" si="228"/>
        <v>0</v>
      </c>
      <c r="S1322" s="4">
        <v>0</v>
      </c>
      <c r="T1322" s="4">
        <v>0</v>
      </c>
      <c r="U1322" s="4">
        <f t="shared" si="229"/>
        <v>0</v>
      </c>
      <c r="V1322" s="4">
        <v>0</v>
      </c>
      <c r="W1322" s="49">
        <v>0</v>
      </c>
      <c r="X1322" s="4" t="s">
        <v>651</v>
      </c>
      <c r="Y1322" s="118" t="s">
        <v>651</v>
      </c>
      <c r="Z1322" s="118" t="s">
        <v>30</v>
      </c>
      <c r="AA1322" s="289">
        <v>0.44</v>
      </c>
      <c r="AB1322" s="81" t="str">
        <f t="shared" si="230"/>
        <v>Zwf*-ppgpp</v>
      </c>
    </row>
    <row r="1323" spans="1:28" x14ac:dyDescent="0.3">
      <c r="A1323" s="15" t="s">
        <v>622</v>
      </c>
      <c r="B1323" s="265" t="s">
        <v>264</v>
      </c>
      <c r="C1323" s="47">
        <v>-0.413963640137677</v>
      </c>
      <c r="D1323" s="47"/>
      <c r="E1323" s="47">
        <v>-0.45473442388053487</v>
      </c>
      <c r="F1323" s="47">
        <v>-0.37319285639481914</v>
      </c>
      <c r="G1323" s="47">
        <v>-0.35356247903714683</v>
      </c>
      <c r="H1323" s="287">
        <f t="shared" si="231"/>
        <v>0.35356247903714683</v>
      </c>
      <c r="I1323" s="4" t="b">
        <f t="shared" si="221"/>
        <v>0</v>
      </c>
      <c r="J1323" s="4" t="b">
        <f t="shared" si="222"/>
        <v>0</v>
      </c>
      <c r="K1323" s="26">
        <f t="shared" si="223"/>
        <v>0</v>
      </c>
      <c r="L1323" s="26">
        <f t="shared" si="224"/>
        <v>0</v>
      </c>
      <c r="M1323" s="26" t="str">
        <f t="shared" si="225"/>
        <v/>
      </c>
      <c r="N1323" s="288">
        <v>0</v>
      </c>
      <c r="O1323" s="4">
        <v>0</v>
      </c>
      <c r="P1323" s="75">
        <f t="shared" si="226"/>
        <v>0</v>
      </c>
      <c r="Q1323" s="75">
        <f t="shared" si="227"/>
        <v>0</v>
      </c>
      <c r="R1323" s="75">
        <f t="shared" si="228"/>
        <v>0</v>
      </c>
      <c r="S1323" s="4">
        <v>0</v>
      </c>
      <c r="T1323" s="4">
        <v>0</v>
      </c>
      <c r="U1323" s="4">
        <f t="shared" si="229"/>
        <v>0</v>
      </c>
      <c r="V1323" s="4">
        <v>0</v>
      </c>
      <c r="W1323" s="49">
        <v>0</v>
      </c>
      <c r="X1323" s="4" t="s">
        <v>651</v>
      </c>
      <c r="Y1323" s="118" t="s">
        <v>651</v>
      </c>
      <c r="Z1323" s="118" t="s">
        <v>30</v>
      </c>
      <c r="AA1323" s="289">
        <v>0.335505</v>
      </c>
      <c r="AB1323" s="81" t="str">
        <f t="shared" si="230"/>
        <v>Zwf*-dttp</v>
      </c>
    </row>
    <row r="1324" spans="1:28" x14ac:dyDescent="0.3">
      <c r="A1324" s="15" t="s">
        <v>622</v>
      </c>
      <c r="B1324" s="265" t="s">
        <v>77</v>
      </c>
      <c r="C1324" s="47">
        <v>-0.41159293806534503</v>
      </c>
      <c r="D1324" s="47"/>
      <c r="E1324" s="47">
        <v>-0.4566159136314939</v>
      </c>
      <c r="F1324" s="47">
        <v>-0.36656996249919616</v>
      </c>
      <c r="G1324" s="47">
        <v>-0.34489223352290221</v>
      </c>
      <c r="H1324" s="287">
        <f t="shared" si="231"/>
        <v>0.34489223352290221</v>
      </c>
      <c r="I1324" s="4" t="b">
        <f t="shared" si="221"/>
        <v>0</v>
      </c>
      <c r="J1324" s="4" t="b">
        <f t="shared" si="222"/>
        <v>0</v>
      </c>
      <c r="K1324" s="26">
        <f t="shared" si="223"/>
        <v>0</v>
      </c>
      <c r="L1324" s="26">
        <f t="shared" si="224"/>
        <v>0</v>
      </c>
      <c r="M1324" s="26" t="str">
        <f t="shared" si="225"/>
        <v/>
      </c>
      <c r="N1324" s="288">
        <v>0</v>
      </c>
      <c r="O1324" s="4">
        <v>0</v>
      </c>
      <c r="P1324" s="75">
        <f t="shared" si="226"/>
        <v>0</v>
      </c>
      <c r="Q1324" s="75">
        <f t="shared" si="227"/>
        <v>0</v>
      </c>
      <c r="R1324" s="75">
        <f t="shared" si="228"/>
        <v>0</v>
      </c>
      <c r="S1324" s="4">
        <v>0</v>
      </c>
      <c r="T1324" s="4">
        <v>0</v>
      </c>
      <c r="U1324" s="4">
        <f t="shared" si="229"/>
        <v>0</v>
      </c>
      <c r="V1324" s="4">
        <v>0</v>
      </c>
      <c r="W1324" s="49">
        <v>0</v>
      </c>
      <c r="X1324" s="4" t="s">
        <v>651</v>
      </c>
      <c r="Y1324" s="118" t="s">
        <v>651</v>
      </c>
      <c r="Z1324" s="118" t="s">
        <v>30</v>
      </c>
      <c r="AA1324" s="289">
        <v>0.91938600000000004</v>
      </c>
      <c r="AB1324" s="81" t="str">
        <f t="shared" si="230"/>
        <v>Zwf*-nad+</v>
      </c>
    </row>
    <row r="1325" spans="1:28" x14ac:dyDescent="0.3">
      <c r="A1325" s="15" t="s">
        <v>622</v>
      </c>
      <c r="B1325" s="265" t="s">
        <v>222</v>
      </c>
      <c r="C1325" s="47">
        <v>-0.46527135545193099</v>
      </c>
      <c r="D1325" s="47"/>
      <c r="E1325" s="47">
        <v>-0.55315009769011558</v>
      </c>
      <c r="F1325" s="47">
        <v>-0.37739261321374634</v>
      </c>
      <c r="G1325" s="47">
        <v>-0.33508062621017598</v>
      </c>
      <c r="H1325" s="287">
        <f t="shared" si="231"/>
        <v>0.33508062621017598</v>
      </c>
      <c r="I1325" s="4" t="b">
        <f t="shared" si="221"/>
        <v>0</v>
      </c>
      <c r="J1325" s="4" t="b">
        <f t="shared" si="222"/>
        <v>0</v>
      </c>
      <c r="K1325" s="26">
        <f t="shared" si="223"/>
        <v>0</v>
      </c>
      <c r="L1325" s="26">
        <f t="shared" si="224"/>
        <v>0</v>
      </c>
      <c r="M1325" s="26" t="str">
        <f t="shared" si="225"/>
        <v/>
      </c>
      <c r="N1325" s="288">
        <v>0</v>
      </c>
      <c r="O1325" s="4">
        <v>0</v>
      </c>
      <c r="P1325" s="75">
        <f t="shared" si="226"/>
        <v>0</v>
      </c>
      <c r="Q1325" s="75">
        <f t="shared" si="227"/>
        <v>0</v>
      </c>
      <c r="R1325" s="75">
        <f t="shared" si="228"/>
        <v>0</v>
      </c>
      <c r="S1325" s="4">
        <v>0</v>
      </c>
      <c r="T1325" s="4">
        <v>0</v>
      </c>
      <c r="U1325" s="4">
        <f t="shared" si="229"/>
        <v>0</v>
      </c>
      <c r="V1325" s="4">
        <v>0</v>
      </c>
      <c r="W1325" s="49">
        <v>0</v>
      </c>
      <c r="X1325" s="4" t="s">
        <v>651</v>
      </c>
      <c r="Y1325" s="118" t="s">
        <v>651</v>
      </c>
      <c r="Z1325" s="118" t="s">
        <v>30</v>
      </c>
      <c r="AA1325" s="289">
        <v>6.6667000000000004E-2</v>
      </c>
      <c r="AB1325" s="81" t="str">
        <f t="shared" si="230"/>
        <v>Zwf*-phepyr</v>
      </c>
    </row>
    <row r="1326" spans="1:28" x14ac:dyDescent="0.3">
      <c r="A1326" s="15" t="s">
        <v>622</v>
      </c>
      <c r="B1326" s="265" t="s">
        <v>220</v>
      </c>
      <c r="C1326" s="47">
        <v>-0.40240074666908598</v>
      </c>
      <c r="D1326" s="47"/>
      <c r="E1326" s="47">
        <v>-0.45470117542539557</v>
      </c>
      <c r="F1326" s="47">
        <v>-0.3501003179127764</v>
      </c>
      <c r="G1326" s="47">
        <v>-0.32491862999307175</v>
      </c>
      <c r="H1326" s="287">
        <f t="shared" si="231"/>
        <v>0.32491862999307175</v>
      </c>
      <c r="I1326" s="4" t="b">
        <f t="shared" si="221"/>
        <v>0</v>
      </c>
      <c r="J1326" s="4" t="b">
        <f t="shared" si="222"/>
        <v>0</v>
      </c>
      <c r="K1326" s="26">
        <f t="shared" si="223"/>
        <v>0</v>
      </c>
      <c r="L1326" s="26">
        <f t="shared" si="224"/>
        <v>0</v>
      </c>
      <c r="M1326" s="26" t="str">
        <f t="shared" si="225"/>
        <v/>
      </c>
      <c r="N1326" s="288">
        <v>0</v>
      </c>
      <c r="O1326" s="4">
        <v>0</v>
      </c>
      <c r="P1326" s="75">
        <f t="shared" si="226"/>
        <v>0</v>
      </c>
      <c r="Q1326" s="75">
        <f t="shared" si="227"/>
        <v>0</v>
      </c>
      <c r="R1326" s="75">
        <f t="shared" si="228"/>
        <v>0</v>
      </c>
      <c r="S1326" s="4">
        <v>0</v>
      </c>
      <c r="T1326" s="4">
        <v>0</v>
      </c>
      <c r="U1326" s="4">
        <f t="shared" si="229"/>
        <v>0</v>
      </c>
      <c r="V1326" s="4">
        <v>0</v>
      </c>
      <c r="W1326" s="49">
        <v>0</v>
      </c>
      <c r="X1326" s="4" t="s">
        <v>651</v>
      </c>
      <c r="Y1326" s="118" t="s">
        <v>651</v>
      </c>
      <c r="Z1326" s="118" t="s">
        <v>30</v>
      </c>
      <c r="AA1326" s="289">
        <v>0.51394399999999996</v>
      </c>
      <c r="AB1326" s="81" t="str">
        <f t="shared" si="230"/>
        <v>Zwf*-prpp</v>
      </c>
    </row>
    <row r="1327" spans="1:28" x14ac:dyDescent="0.3">
      <c r="A1327" s="15" t="s">
        <v>622</v>
      </c>
      <c r="B1327" s="265" t="s">
        <v>233</v>
      </c>
      <c r="C1327" s="47">
        <v>-0.35375447379546399</v>
      </c>
      <c r="D1327" s="47"/>
      <c r="E1327" s="47">
        <v>-0.39436736619329582</v>
      </c>
      <c r="F1327" s="47">
        <v>-0.31314158139763215</v>
      </c>
      <c r="G1327" s="47">
        <v>-0.29358722579867608</v>
      </c>
      <c r="H1327" s="287">
        <f t="shared" si="231"/>
        <v>0.29358722579867608</v>
      </c>
      <c r="I1327" s="4" t="b">
        <f t="shared" si="221"/>
        <v>0</v>
      </c>
      <c r="J1327" s="4" t="b">
        <f t="shared" si="222"/>
        <v>0</v>
      </c>
      <c r="K1327" s="26">
        <f t="shared" si="223"/>
        <v>0</v>
      </c>
      <c r="L1327" s="26">
        <f t="shared" si="224"/>
        <v>0</v>
      </c>
      <c r="M1327" s="26" t="str">
        <f t="shared" si="225"/>
        <v/>
      </c>
      <c r="N1327" s="288">
        <v>0</v>
      </c>
      <c r="O1327" s="4">
        <v>0</v>
      </c>
      <c r="P1327" s="75">
        <f t="shared" si="226"/>
        <v>0</v>
      </c>
      <c r="Q1327" s="75">
        <f t="shared" si="227"/>
        <v>0</v>
      </c>
      <c r="R1327" s="75">
        <f t="shared" si="228"/>
        <v>0</v>
      </c>
      <c r="S1327" s="4">
        <v>0</v>
      </c>
      <c r="T1327" s="4">
        <v>0</v>
      </c>
      <c r="U1327" s="4">
        <f t="shared" si="229"/>
        <v>0</v>
      </c>
      <c r="V1327" s="4">
        <v>0</v>
      </c>
      <c r="W1327" s="49">
        <v>0</v>
      </c>
      <c r="X1327" s="4" t="s">
        <v>651</v>
      </c>
      <c r="Y1327" s="118" t="s">
        <v>651</v>
      </c>
      <c r="Z1327" s="118" t="s">
        <v>30</v>
      </c>
      <c r="AA1327" s="289">
        <v>0</v>
      </c>
      <c r="AB1327" s="81" t="str">
        <f t="shared" si="230"/>
        <v>Zwf*-gly</v>
      </c>
    </row>
    <row r="1328" spans="1:28" x14ac:dyDescent="0.3">
      <c r="A1328" s="15" t="s">
        <v>622</v>
      </c>
      <c r="B1328" s="265" t="s">
        <v>239</v>
      </c>
      <c r="C1328" s="47">
        <v>-0.36798550876191299</v>
      </c>
      <c r="D1328" s="47"/>
      <c r="E1328" s="47">
        <v>-0.42217403307443274</v>
      </c>
      <c r="F1328" s="47">
        <v>-0.31379698444939325</v>
      </c>
      <c r="G1328" s="47">
        <v>-0.28770621348410597</v>
      </c>
      <c r="H1328" s="287">
        <f t="shared" si="231"/>
        <v>0.28770621348410597</v>
      </c>
      <c r="I1328" s="4" t="b">
        <f t="shared" si="221"/>
        <v>0</v>
      </c>
      <c r="J1328" s="4" t="b">
        <f t="shared" si="222"/>
        <v>0</v>
      </c>
      <c r="K1328" s="26">
        <f t="shared" si="223"/>
        <v>0</v>
      </c>
      <c r="L1328" s="26">
        <f t="shared" si="224"/>
        <v>0</v>
      </c>
      <c r="M1328" s="26" t="str">
        <f t="shared" si="225"/>
        <v/>
      </c>
      <c r="N1328" s="288">
        <v>0</v>
      </c>
      <c r="O1328" s="4">
        <v>0</v>
      </c>
      <c r="P1328" s="75">
        <f t="shared" si="226"/>
        <v>0</v>
      </c>
      <c r="Q1328" s="75">
        <f t="shared" si="227"/>
        <v>0</v>
      </c>
      <c r="R1328" s="75">
        <f t="shared" si="228"/>
        <v>0</v>
      </c>
      <c r="S1328" s="4">
        <v>0</v>
      </c>
      <c r="T1328" s="4">
        <v>0</v>
      </c>
      <c r="U1328" s="4">
        <f t="shared" si="229"/>
        <v>0</v>
      </c>
      <c r="V1328" s="4">
        <v>0</v>
      </c>
      <c r="W1328" s="49">
        <v>0</v>
      </c>
      <c r="X1328" s="4" t="s">
        <v>651</v>
      </c>
      <c r="Y1328" s="118" t="s">
        <v>651</v>
      </c>
      <c r="Z1328" s="118" t="s">
        <v>30</v>
      </c>
      <c r="AA1328" s="289">
        <v>0</v>
      </c>
      <c r="AB1328" s="81" t="str">
        <f t="shared" si="230"/>
        <v>Zwf*-asp</v>
      </c>
    </row>
    <row r="1329" spans="1:28" x14ac:dyDescent="0.3">
      <c r="A1329" s="15" t="s">
        <v>622</v>
      </c>
      <c r="B1329" s="265" t="s">
        <v>91</v>
      </c>
      <c r="C1329" s="47">
        <v>-0.50628718596737399</v>
      </c>
      <c r="D1329" s="47"/>
      <c r="E1329" s="47">
        <v>-0.6642840014441882</v>
      </c>
      <c r="F1329" s="47">
        <v>-0.34829037049055978</v>
      </c>
      <c r="G1329" s="47">
        <v>-0.27221782970542696</v>
      </c>
      <c r="H1329" s="287">
        <f t="shared" si="231"/>
        <v>0.27221782970542696</v>
      </c>
      <c r="I1329" s="4" t="b">
        <f t="shared" si="221"/>
        <v>0</v>
      </c>
      <c r="J1329" s="4" t="b">
        <f t="shared" si="222"/>
        <v>0</v>
      </c>
      <c r="K1329" s="26">
        <f t="shared" si="223"/>
        <v>0</v>
      </c>
      <c r="L1329" s="26">
        <f t="shared" si="224"/>
        <v>0</v>
      </c>
      <c r="M1329" s="26" t="str">
        <f t="shared" si="225"/>
        <v/>
      </c>
      <c r="N1329" s="288">
        <v>0</v>
      </c>
      <c r="O1329" s="4">
        <v>0</v>
      </c>
      <c r="P1329" s="75">
        <f t="shared" si="226"/>
        <v>0</v>
      </c>
      <c r="Q1329" s="75">
        <f t="shared" si="227"/>
        <v>0</v>
      </c>
      <c r="R1329" s="75">
        <f t="shared" si="228"/>
        <v>0</v>
      </c>
      <c r="S1329" s="4">
        <v>0</v>
      </c>
      <c r="T1329" s="4">
        <v>0</v>
      </c>
      <c r="U1329" s="4">
        <f t="shared" si="229"/>
        <v>0</v>
      </c>
      <c r="V1329" s="4">
        <v>0</v>
      </c>
      <c r="W1329" s="49">
        <v>0</v>
      </c>
      <c r="X1329" s="4" t="s">
        <v>651</v>
      </c>
      <c r="Y1329" s="118" t="s">
        <v>651</v>
      </c>
      <c r="Z1329" s="118" t="s">
        <v>30</v>
      </c>
      <c r="AA1329" s="289">
        <v>0.448598</v>
      </c>
      <c r="AB1329" s="81" t="str">
        <f t="shared" si="230"/>
        <v>Zwf*-kdpg</v>
      </c>
    </row>
    <row r="1330" spans="1:28" x14ac:dyDescent="0.3">
      <c r="A1330" s="15" t="s">
        <v>622</v>
      </c>
      <c r="B1330" s="265" t="s">
        <v>235</v>
      </c>
      <c r="C1330" s="47">
        <v>-0.38575676694301497</v>
      </c>
      <c r="D1330" s="47"/>
      <c r="E1330" s="47">
        <v>-0.46311885078647386</v>
      </c>
      <c r="F1330" s="47">
        <v>-0.30839468309955609</v>
      </c>
      <c r="G1330" s="47">
        <v>-0.27114627236011296</v>
      </c>
      <c r="H1330" s="287">
        <f t="shared" si="231"/>
        <v>0.27114627236011296</v>
      </c>
      <c r="I1330" s="4" t="b">
        <f t="shared" si="221"/>
        <v>0</v>
      </c>
      <c r="J1330" s="4" t="b">
        <f t="shared" si="222"/>
        <v>0</v>
      </c>
      <c r="K1330" s="26">
        <f t="shared" si="223"/>
        <v>0</v>
      </c>
      <c r="L1330" s="26">
        <f t="shared" si="224"/>
        <v>0</v>
      </c>
      <c r="M1330" s="26" t="str">
        <f t="shared" si="225"/>
        <v/>
      </c>
      <c r="N1330" s="288">
        <v>0</v>
      </c>
      <c r="O1330" s="4">
        <v>0</v>
      </c>
      <c r="P1330" s="75">
        <f t="shared" si="226"/>
        <v>0</v>
      </c>
      <c r="Q1330" s="75">
        <f t="shared" si="227"/>
        <v>0</v>
      </c>
      <c r="R1330" s="75">
        <f t="shared" si="228"/>
        <v>0</v>
      </c>
      <c r="S1330" s="4">
        <v>0</v>
      </c>
      <c r="T1330" s="4">
        <v>0</v>
      </c>
      <c r="U1330" s="4">
        <f t="shared" si="229"/>
        <v>0</v>
      </c>
      <c r="V1330" s="4">
        <v>0</v>
      </c>
      <c r="W1330" s="49">
        <v>0</v>
      </c>
      <c r="X1330" s="4" t="s">
        <v>651</v>
      </c>
      <c r="Y1330" s="118" t="s">
        <v>651</v>
      </c>
      <c r="Z1330" s="118" t="s">
        <v>30</v>
      </c>
      <c r="AA1330" s="289">
        <v>0</v>
      </c>
      <c r="AB1330" s="81" t="str">
        <f t="shared" si="230"/>
        <v>Zwf*-ser</v>
      </c>
    </row>
    <row r="1331" spans="1:28" x14ac:dyDescent="0.3">
      <c r="A1331" s="15" t="s">
        <v>622</v>
      </c>
      <c r="B1331" s="265" t="s">
        <v>237</v>
      </c>
      <c r="C1331" s="47">
        <v>-0.34775276221226897</v>
      </c>
      <c r="D1331" s="47"/>
      <c r="E1331" s="47">
        <v>-0.40365250179990675</v>
      </c>
      <c r="F1331" s="47">
        <v>-0.2918530226246312</v>
      </c>
      <c r="G1331" s="47">
        <v>-0.26493833319354637</v>
      </c>
      <c r="H1331" s="287">
        <f t="shared" si="231"/>
        <v>0.26493833319354637</v>
      </c>
      <c r="I1331" s="4" t="b">
        <f t="shared" si="221"/>
        <v>0</v>
      </c>
      <c r="J1331" s="4" t="b">
        <f t="shared" si="222"/>
        <v>0</v>
      </c>
      <c r="K1331" s="26">
        <f t="shared" si="223"/>
        <v>0</v>
      </c>
      <c r="L1331" s="26">
        <f t="shared" si="224"/>
        <v>0</v>
      </c>
      <c r="M1331" s="26" t="str">
        <f t="shared" si="225"/>
        <v/>
      </c>
      <c r="N1331" s="288">
        <v>0</v>
      </c>
      <c r="O1331" s="4">
        <v>0</v>
      </c>
      <c r="P1331" s="75">
        <f t="shared" si="226"/>
        <v>0</v>
      </c>
      <c r="Q1331" s="75">
        <f t="shared" si="227"/>
        <v>0</v>
      </c>
      <c r="R1331" s="75">
        <f t="shared" si="228"/>
        <v>0</v>
      </c>
      <c r="S1331" s="4">
        <v>0</v>
      </c>
      <c r="T1331" s="4">
        <v>0</v>
      </c>
      <c r="U1331" s="4">
        <f t="shared" si="229"/>
        <v>0</v>
      </c>
      <c r="V1331" s="4">
        <v>0</v>
      </c>
      <c r="W1331" s="49">
        <v>0</v>
      </c>
      <c r="X1331" s="4" t="s">
        <v>651</v>
      </c>
      <c r="Y1331" s="118" t="s">
        <v>651</v>
      </c>
      <c r="Z1331" s="118" t="s">
        <v>30</v>
      </c>
      <c r="AA1331" s="289">
        <v>0</v>
      </c>
      <c r="AB1331" s="81" t="str">
        <f t="shared" si="230"/>
        <v>Zwf*-met</v>
      </c>
    </row>
    <row r="1332" spans="1:28" x14ac:dyDescent="0.3">
      <c r="A1332" s="15" t="s">
        <v>622</v>
      </c>
      <c r="B1332" s="265" t="s">
        <v>206</v>
      </c>
      <c r="C1332" s="47">
        <v>-0.31599322239868</v>
      </c>
      <c r="D1332" s="47"/>
      <c r="E1332" s="47">
        <v>-0.35218806245792805</v>
      </c>
      <c r="F1332" s="47">
        <v>-0.27979838233943194</v>
      </c>
      <c r="G1332" s="47">
        <v>-0.26237123712571991</v>
      </c>
      <c r="H1332" s="287">
        <f t="shared" si="231"/>
        <v>0.26237123712571991</v>
      </c>
      <c r="I1332" s="4" t="b">
        <f t="shared" si="221"/>
        <v>0</v>
      </c>
      <c r="J1332" s="4" t="b">
        <f t="shared" si="222"/>
        <v>0</v>
      </c>
      <c r="K1332" s="26">
        <f t="shared" si="223"/>
        <v>0</v>
      </c>
      <c r="L1332" s="26">
        <f t="shared" si="224"/>
        <v>0</v>
      </c>
      <c r="M1332" s="26" t="str">
        <f t="shared" si="225"/>
        <v/>
      </c>
      <c r="N1332" s="288">
        <v>0</v>
      </c>
      <c r="O1332" s="4">
        <v>0</v>
      </c>
      <c r="P1332" s="75">
        <f t="shared" si="226"/>
        <v>0</v>
      </c>
      <c r="Q1332" s="75">
        <f t="shared" si="227"/>
        <v>0</v>
      </c>
      <c r="R1332" s="75">
        <f t="shared" si="228"/>
        <v>0</v>
      </c>
      <c r="S1332" s="4">
        <v>0</v>
      </c>
      <c r="T1332" s="4">
        <v>0</v>
      </c>
      <c r="U1332" s="4">
        <f t="shared" si="229"/>
        <v>0</v>
      </c>
      <c r="V1332" s="4">
        <v>0</v>
      </c>
      <c r="W1332" s="49">
        <v>0</v>
      </c>
      <c r="X1332" s="4" t="s">
        <v>651</v>
      </c>
      <c r="Y1332" s="118" t="s">
        <v>651</v>
      </c>
      <c r="Z1332" s="118" t="s">
        <v>30</v>
      </c>
      <c r="AA1332" s="289">
        <v>0.35986699999999999</v>
      </c>
      <c r="AB1332" s="81" t="str">
        <f t="shared" si="230"/>
        <v>Zwf*-ctp</v>
      </c>
    </row>
    <row r="1333" spans="1:28" x14ac:dyDescent="0.3">
      <c r="A1333" s="15" t="s">
        <v>622</v>
      </c>
      <c r="B1333" s="265" t="s">
        <v>273</v>
      </c>
      <c r="C1333" s="47">
        <v>-0.324736400523571</v>
      </c>
      <c r="D1333" s="47"/>
      <c r="E1333" s="47">
        <v>-0.36913233383801003</v>
      </c>
      <c r="F1333" s="47">
        <v>-0.28034046720913197</v>
      </c>
      <c r="G1333" s="47">
        <v>-0.25896464746514281</v>
      </c>
      <c r="H1333" s="287">
        <f t="shared" si="231"/>
        <v>0.25896464746514281</v>
      </c>
      <c r="I1333" s="4" t="b">
        <f t="shared" si="221"/>
        <v>0</v>
      </c>
      <c r="J1333" s="4" t="b">
        <f t="shared" si="222"/>
        <v>0</v>
      </c>
      <c r="K1333" s="26">
        <f t="shared" si="223"/>
        <v>0</v>
      </c>
      <c r="L1333" s="26">
        <f t="shared" si="224"/>
        <v>0</v>
      </c>
      <c r="M1333" s="26" t="str">
        <f t="shared" si="225"/>
        <v/>
      </c>
      <c r="N1333" s="288">
        <v>0</v>
      </c>
      <c r="O1333" s="4">
        <v>0</v>
      </c>
      <c r="P1333" s="75">
        <f t="shared" si="226"/>
        <v>0</v>
      </c>
      <c r="Q1333" s="75">
        <f t="shared" si="227"/>
        <v>0</v>
      </c>
      <c r="R1333" s="75">
        <f t="shared" si="228"/>
        <v>0</v>
      </c>
      <c r="S1333" s="4">
        <v>0</v>
      </c>
      <c r="T1333" s="4">
        <v>0</v>
      </c>
      <c r="U1333" s="4">
        <f t="shared" si="229"/>
        <v>0</v>
      </c>
      <c r="V1333" s="4">
        <v>0</v>
      </c>
      <c r="W1333" s="49">
        <v>0</v>
      </c>
      <c r="X1333" s="4" t="s">
        <v>651</v>
      </c>
      <c r="Y1333" s="118" t="s">
        <v>651</v>
      </c>
      <c r="Z1333" s="118" t="s">
        <v>30</v>
      </c>
      <c r="AA1333" s="289">
        <v>0</v>
      </c>
      <c r="AB1333" s="81" t="str">
        <f t="shared" si="230"/>
        <v>Zwf*-glyc</v>
      </c>
    </row>
    <row r="1334" spans="1:28" x14ac:dyDescent="0.3">
      <c r="A1334" s="15" t="s">
        <v>622</v>
      </c>
      <c r="B1334" s="265" t="s">
        <v>208</v>
      </c>
      <c r="C1334" s="47">
        <v>-0.33490748269452802</v>
      </c>
      <c r="D1334" s="47"/>
      <c r="E1334" s="47">
        <v>-0.38951553633634861</v>
      </c>
      <c r="F1334" s="47">
        <v>-0.28029942905270744</v>
      </c>
      <c r="G1334" s="47">
        <v>-0.25400666248442344</v>
      </c>
      <c r="H1334" s="287">
        <f t="shared" si="231"/>
        <v>0.25400666248442344</v>
      </c>
      <c r="I1334" s="4" t="b">
        <f t="shared" si="221"/>
        <v>0</v>
      </c>
      <c r="J1334" s="4" t="b">
        <f t="shared" si="222"/>
        <v>0</v>
      </c>
      <c r="K1334" s="26">
        <f t="shared" si="223"/>
        <v>0</v>
      </c>
      <c r="L1334" s="26">
        <f t="shared" si="224"/>
        <v>0</v>
      </c>
      <c r="M1334" s="26" t="str">
        <f t="shared" si="225"/>
        <v/>
      </c>
      <c r="N1334" s="288">
        <v>0</v>
      </c>
      <c r="O1334" s="4">
        <v>0</v>
      </c>
      <c r="P1334" s="75">
        <f t="shared" si="226"/>
        <v>0</v>
      </c>
      <c r="Q1334" s="75">
        <f t="shared" si="227"/>
        <v>0</v>
      </c>
      <c r="R1334" s="75">
        <f t="shared" si="228"/>
        <v>0</v>
      </c>
      <c r="S1334" s="4">
        <v>0</v>
      </c>
      <c r="T1334" s="4">
        <v>0</v>
      </c>
      <c r="U1334" s="4">
        <f t="shared" si="229"/>
        <v>0</v>
      </c>
      <c r="V1334" s="4">
        <v>0</v>
      </c>
      <c r="W1334" s="49">
        <v>0</v>
      </c>
      <c r="X1334" s="4" t="s">
        <v>651</v>
      </c>
      <c r="Y1334" s="118" t="s">
        <v>651</v>
      </c>
      <c r="Z1334" s="118" t="s">
        <v>30</v>
      </c>
      <c r="AA1334" s="289">
        <v>0.461538</v>
      </c>
      <c r="AB1334" s="81" t="str">
        <f t="shared" si="230"/>
        <v>Zwf*-ump</v>
      </c>
    </row>
    <row r="1335" spans="1:28" x14ac:dyDescent="0.3">
      <c r="A1335" s="15" t="s">
        <v>622</v>
      </c>
      <c r="B1335" s="265" t="s">
        <v>100</v>
      </c>
      <c r="C1335" s="47">
        <v>-0.41683215555827102</v>
      </c>
      <c r="D1335" s="47"/>
      <c r="E1335" s="47">
        <v>-0.53237295482178015</v>
      </c>
      <c r="F1335" s="47">
        <v>-0.30129135629476189</v>
      </c>
      <c r="G1335" s="47">
        <v>-0.24566060109381302</v>
      </c>
      <c r="H1335" s="287">
        <f t="shared" si="231"/>
        <v>0.24566060109381302</v>
      </c>
      <c r="I1335" s="4" t="b">
        <f t="shared" si="221"/>
        <v>0</v>
      </c>
      <c r="J1335" s="4" t="b">
        <f t="shared" si="222"/>
        <v>0</v>
      </c>
      <c r="K1335" s="26">
        <f t="shared" si="223"/>
        <v>0</v>
      </c>
      <c r="L1335" s="26">
        <f t="shared" si="224"/>
        <v>0</v>
      </c>
      <c r="M1335" s="26" t="str">
        <f t="shared" si="225"/>
        <v/>
      </c>
      <c r="N1335" s="288">
        <v>0</v>
      </c>
      <c r="O1335" s="4">
        <v>0</v>
      </c>
      <c r="P1335" s="75">
        <f t="shared" si="226"/>
        <v>0</v>
      </c>
      <c r="Q1335" s="75">
        <f t="shared" si="227"/>
        <v>0</v>
      </c>
      <c r="R1335" s="75">
        <f t="shared" si="228"/>
        <v>0</v>
      </c>
      <c r="S1335" s="4">
        <v>0</v>
      </c>
      <c r="T1335" s="4">
        <v>0</v>
      </c>
      <c r="U1335" s="4">
        <f t="shared" si="229"/>
        <v>0</v>
      </c>
      <c r="V1335" s="4">
        <v>0</v>
      </c>
      <c r="W1335" s="49">
        <v>0</v>
      </c>
      <c r="X1335" s="4" t="s">
        <v>651</v>
      </c>
      <c r="Y1335" s="118" t="s">
        <v>651</v>
      </c>
      <c r="Z1335" s="118" t="s">
        <v>30</v>
      </c>
      <c r="AA1335" s="289">
        <v>0.46974100000000002</v>
      </c>
      <c r="AB1335" s="81" t="str">
        <f t="shared" si="230"/>
        <v>Zwf*-coa</v>
      </c>
    </row>
    <row r="1336" spans="1:28" x14ac:dyDescent="0.3">
      <c r="A1336" s="15" t="s">
        <v>622</v>
      </c>
      <c r="B1336" s="265" t="s">
        <v>252</v>
      </c>
      <c r="C1336" s="47">
        <v>-0.325230246295936</v>
      </c>
      <c r="D1336" s="47"/>
      <c r="E1336" s="47">
        <v>-0.37929475456602563</v>
      </c>
      <c r="F1336" s="47">
        <v>-0.27116573802584637</v>
      </c>
      <c r="G1336" s="47">
        <v>-0.24513467848839582</v>
      </c>
      <c r="H1336" s="287">
        <f t="shared" si="231"/>
        <v>0.24513467848839582</v>
      </c>
      <c r="I1336" s="4" t="b">
        <f t="shared" si="221"/>
        <v>0</v>
      </c>
      <c r="J1336" s="4" t="b">
        <f t="shared" si="222"/>
        <v>0</v>
      </c>
      <c r="K1336" s="26">
        <f t="shared" si="223"/>
        <v>0</v>
      </c>
      <c r="L1336" s="26">
        <f t="shared" si="224"/>
        <v>0</v>
      </c>
      <c r="M1336" s="26" t="str">
        <f t="shared" si="225"/>
        <v/>
      </c>
      <c r="N1336" s="288">
        <v>0</v>
      </c>
      <c r="O1336" s="4">
        <v>0</v>
      </c>
      <c r="P1336" s="75">
        <f t="shared" si="226"/>
        <v>0</v>
      </c>
      <c r="Q1336" s="75">
        <f t="shared" si="227"/>
        <v>0</v>
      </c>
      <c r="R1336" s="75">
        <f t="shared" si="228"/>
        <v>0</v>
      </c>
      <c r="S1336" s="4">
        <v>0</v>
      </c>
      <c r="T1336" s="4">
        <v>0</v>
      </c>
      <c r="U1336" s="4">
        <f t="shared" si="229"/>
        <v>0</v>
      </c>
      <c r="V1336" s="4">
        <v>0</v>
      </c>
      <c r="W1336" s="49">
        <v>0</v>
      </c>
      <c r="X1336" s="4" t="s">
        <v>651</v>
      </c>
      <c r="Y1336" s="118" t="s">
        <v>651</v>
      </c>
      <c r="Z1336" s="118" t="s">
        <v>30</v>
      </c>
      <c r="AA1336" s="289">
        <v>0.46456700000000001</v>
      </c>
      <c r="AB1336" s="81" t="str">
        <f t="shared" si="230"/>
        <v>Zwf*-udpglcnac</v>
      </c>
    </row>
    <row r="1337" spans="1:28" x14ac:dyDescent="0.3">
      <c r="A1337" s="15" t="s">
        <v>622</v>
      </c>
      <c r="B1337" s="265" t="s">
        <v>177</v>
      </c>
      <c r="C1337" s="47">
        <v>-0.27903165193843299</v>
      </c>
      <c r="D1337" s="47"/>
      <c r="E1337" s="47">
        <v>-0.30464889215184215</v>
      </c>
      <c r="F1337" s="47">
        <v>-0.25341441172502382</v>
      </c>
      <c r="G1337" s="47">
        <v>-0.2410801849556046</v>
      </c>
      <c r="H1337" s="287">
        <f t="shared" si="231"/>
        <v>0.2410801849556046</v>
      </c>
      <c r="I1337" s="4" t="b">
        <f t="shared" si="221"/>
        <v>0</v>
      </c>
      <c r="J1337" s="4" t="b">
        <f t="shared" si="222"/>
        <v>0</v>
      </c>
      <c r="K1337" s="26">
        <f t="shared" si="223"/>
        <v>0</v>
      </c>
      <c r="L1337" s="26">
        <f t="shared" si="224"/>
        <v>0</v>
      </c>
      <c r="M1337" s="26" t="str">
        <f t="shared" si="225"/>
        <v/>
      </c>
      <c r="N1337" s="288">
        <v>0</v>
      </c>
      <c r="O1337" s="4">
        <v>0</v>
      </c>
      <c r="P1337" s="75">
        <f t="shared" si="226"/>
        <v>0</v>
      </c>
      <c r="Q1337" s="75">
        <f t="shared" si="227"/>
        <v>0</v>
      </c>
      <c r="R1337" s="75">
        <f t="shared" si="228"/>
        <v>0</v>
      </c>
      <c r="S1337" s="4">
        <v>0</v>
      </c>
      <c r="T1337" s="4">
        <v>0</v>
      </c>
      <c r="U1337" s="4">
        <f t="shared" si="229"/>
        <v>0</v>
      </c>
      <c r="V1337" s="4">
        <v>0</v>
      </c>
      <c r="W1337" s="49">
        <v>0</v>
      </c>
      <c r="X1337" s="4" t="s">
        <v>651</v>
      </c>
      <c r="Y1337" s="118" t="s">
        <v>651</v>
      </c>
      <c r="Z1337" s="118" t="s">
        <v>30</v>
      </c>
      <c r="AA1337" s="289">
        <v>0.47541</v>
      </c>
      <c r="AB1337" s="81" t="str">
        <f t="shared" si="230"/>
        <v>Zwf*-e4p</v>
      </c>
    </row>
    <row r="1338" spans="1:28" x14ac:dyDescent="0.3">
      <c r="A1338" s="15" t="s">
        <v>622</v>
      </c>
      <c r="B1338" s="265" t="s">
        <v>245</v>
      </c>
      <c r="C1338" s="47">
        <v>-0.31190355960664401</v>
      </c>
      <c r="D1338" s="47"/>
      <c r="E1338" s="47">
        <v>-0.3632890296739697</v>
      </c>
      <c r="F1338" s="47">
        <v>-0.26051808953931832</v>
      </c>
      <c r="G1338" s="47">
        <v>-0.23577693728468002</v>
      </c>
      <c r="H1338" s="287">
        <f t="shared" si="231"/>
        <v>0.23577693728468002</v>
      </c>
      <c r="I1338" s="4" t="b">
        <f t="shared" si="221"/>
        <v>0</v>
      </c>
      <c r="J1338" s="4" t="b">
        <f t="shared" si="222"/>
        <v>0</v>
      </c>
      <c r="K1338" s="26">
        <f t="shared" si="223"/>
        <v>0</v>
      </c>
      <c r="L1338" s="26">
        <f t="shared" si="224"/>
        <v>0</v>
      </c>
      <c r="M1338" s="26" t="str">
        <f t="shared" si="225"/>
        <v/>
      </c>
      <c r="N1338" s="288">
        <v>0</v>
      </c>
      <c r="O1338" s="4">
        <v>0</v>
      </c>
      <c r="P1338" s="75">
        <f t="shared" si="226"/>
        <v>0</v>
      </c>
      <c r="Q1338" s="75">
        <f t="shared" si="227"/>
        <v>0</v>
      </c>
      <c r="R1338" s="75">
        <f t="shared" si="228"/>
        <v>0</v>
      </c>
      <c r="S1338" s="4">
        <v>0</v>
      </c>
      <c r="T1338" s="4">
        <v>0</v>
      </c>
      <c r="U1338" s="4">
        <f t="shared" si="229"/>
        <v>0</v>
      </c>
      <c r="V1338" s="4">
        <v>0</v>
      </c>
      <c r="W1338" s="49">
        <v>0</v>
      </c>
      <c r="X1338" s="4" t="s">
        <v>651</v>
      </c>
      <c r="Y1338" s="118" t="s">
        <v>651</v>
      </c>
      <c r="Z1338" s="118" t="s">
        <v>30</v>
      </c>
      <c r="AA1338" s="289">
        <v>2.1323999999999999E-2</v>
      </c>
      <c r="AB1338" s="81" t="str">
        <f t="shared" si="230"/>
        <v>Zwf*-gluth-o</v>
      </c>
    </row>
    <row r="1339" spans="1:28" x14ac:dyDescent="0.3">
      <c r="A1339" s="15" t="s">
        <v>622</v>
      </c>
      <c r="B1339" s="265" t="s">
        <v>231</v>
      </c>
      <c r="C1339" s="47">
        <v>-0.31538539894128997</v>
      </c>
      <c r="D1339" s="47"/>
      <c r="E1339" s="47">
        <v>-0.3755650834561538</v>
      </c>
      <c r="F1339" s="47">
        <v>-0.25520571442642614</v>
      </c>
      <c r="G1339" s="47">
        <v>-0.22623031077112138</v>
      </c>
      <c r="H1339" s="287">
        <f t="shared" si="231"/>
        <v>0.22623031077112138</v>
      </c>
      <c r="I1339" s="4" t="b">
        <f t="shared" si="221"/>
        <v>0</v>
      </c>
      <c r="J1339" s="4" t="b">
        <f t="shared" si="222"/>
        <v>0</v>
      </c>
      <c r="K1339" s="26">
        <f t="shared" si="223"/>
        <v>0</v>
      </c>
      <c r="L1339" s="26">
        <f t="shared" si="224"/>
        <v>0</v>
      </c>
      <c r="M1339" s="26" t="str">
        <f t="shared" si="225"/>
        <v/>
      </c>
      <c r="N1339" s="288">
        <v>0</v>
      </c>
      <c r="O1339" s="4">
        <v>0</v>
      </c>
      <c r="P1339" s="75">
        <f t="shared" si="226"/>
        <v>0</v>
      </c>
      <c r="Q1339" s="75">
        <f t="shared" si="227"/>
        <v>0</v>
      </c>
      <c r="R1339" s="75">
        <f t="shared" si="228"/>
        <v>0</v>
      </c>
      <c r="S1339" s="4">
        <v>0</v>
      </c>
      <c r="T1339" s="4">
        <v>0</v>
      </c>
      <c r="U1339" s="4">
        <f t="shared" si="229"/>
        <v>0</v>
      </c>
      <c r="V1339" s="4">
        <v>0</v>
      </c>
      <c r="W1339" s="49">
        <v>0</v>
      </c>
      <c r="X1339" s="4" t="s">
        <v>651</v>
      </c>
      <c r="Y1339" s="118" t="s">
        <v>651</v>
      </c>
      <c r="Z1339" s="118" t="s">
        <v>30</v>
      </c>
      <c r="AA1339" s="289">
        <v>0</v>
      </c>
      <c r="AB1339" s="81" t="str">
        <f t="shared" si="230"/>
        <v>Zwf*-hcys</v>
      </c>
    </row>
    <row r="1340" spans="1:28" x14ac:dyDescent="0.3">
      <c r="A1340" s="15" t="s">
        <v>622</v>
      </c>
      <c r="B1340" s="265" t="s">
        <v>243</v>
      </c>
      <c r="C1340" s="47">
        <v>-0.317334777312414</v>
      </c>
      <c r="D1340" s="47"/>
      <c r="E1340" s="47">
        <v>-0.37994577296166082</v>
      </c>
      <c r="F1340" s="47">
        <v>-0.25472378166316717</v>
      </c>
      <c r="G1340" s="47">
        <v>-0.22457774672093719</v>
      </c>
      <c r="H1340" s="287">
        <f t="shared" si="231"/>
        <v>0.22457774672093719</v>
      </c>
      <c r="I1340" s="4" t="b">
        <f t="shared" si="221"/>
        <v>0</v>
      </c>
      <c r="J1340" s="4" t="b">
        <f t="shared" si="222"/>
        <v>0</v>
      </c>
      <c r="K1340" s="26">
        <f t="shared" si="223"/>
        <v>0</v>
      </c>
      <c r="L1340" s="26">
        <f t="shared" si="224"/>
        <v>0</v>
      </c>
      <c r="M1340" s="26" t="str">
        <f t="shared" si="225"/>
        <v/>
      </c>
      <c r="N1340" s="288">
        <v>0</v>
      </c>
      <c r="O1340" s="4">
        <v>0</v>
      </c>
      <c r="P1340" s="75">
        <f t="shared" si="226"/>
        <v>0</v>
      </c>
      <c r="Q1340" s="75">
        <f t="shared" si="227"/>
        <v>0</v>
      </c>
      <c r="R1340" s="75">
        <f t="shared" si="228"/>
        <v>0</v>
      </c>
      <c r="S1340" s="4">
        <v>0</v>
      </c>
      <c r="T1340" s="4">
        <v>0</v>
      </c>
      <c r="U1340" s="4">
        <f t="shared" si="229"/>
        <v>0</v>
      </c>
      <c r="V1340" s="4">
        <v>0</v>
      </c>
      <c r="W1340" s="49">
        <v>0</v>
      </c>
      <c r="X1340" s="4" t="s">
        <v>651</v>
      </c>
      <c r="Y1340" s="118" t="s">
        <v>651</v>
      </c>
      <c r="Z1340" s="118" t="s">
        <v>30</v>
      </c>
      <c r="AA1340" s="289">
        <v>2.7496E-2</v>
      </c>
      <c r="AB1340" s="81" t="str">
        <f t="shared" si="230"/>
        <v>Zwf*-gluth-r</v>
      </c>
    </row>
    <row r="1341" spans="1:28" x14ac:dyDescent="0.3">
      <c r="A1341" s="15" t="s">
        <v>622</v>
      </c>
      <c r="B1341" s="265" t="s">
        <v>214</v>
      </c>
      <c r="C1341" s="47">
        <v>-0.32753304122141302</v>
      </c>
      <c r="D1341" s="47"/>
      <c r="E1341" s="47">
        <v>-0.39917030409278265</v>
      </c>
      <c r="F1341" s="47">
        <v>-0.2558957783500434</v>
      </c>
      <c r="G1341" s="47">
        <v>-0.22140376289345803</v>
      </c>
      <c r="H1341" s="287">
        <f t="shared" si="231"/>
        <v>0.22140376289345803</v>
      </c>
      <c r="I1341" s="4" t="b">
        <f t="shared" si="221"/>
        <v>0</v>
      </c>
      <c r="J1341" s="4" t="b">
        <f t="shared" si="222"/>
        <v>0</v>
      </c>
      <c r="K1341" s="26">
        <f t="shared" si="223"/>
        <v>0</v>
      </c>
      <c r="L1341" s="26">
        <f t="shared" si="224"/>
        <v>0</v>
      </c>
      <c r="M1341" s="26" t="str">
        <f t="shared" si="225"/>
        <v/>
      </c>
      <c r="N1341" s="288">
        <v>0</v>
      </c>
      <c r="O1341" s="4">
        <v>0</v>
      </c>
      <c r="P1341" s="75">
        <f t="shared" si="226"/>
        <v>0</v>
      </c>
      <c r="Q1341" s="75">
        <f t="shared" si="227"/>
        <v>0</v>
      </c>
      <c r="R1341" s="75">
        <f t="shared" si="228"/>
        <v>0</v>
      </c>
      <c r="S1341" s="4">
        <v>0</v>
      </c>
      <c r="T1341" s="4">
        <v>0</v>
      </c>
      <c r="U1341" s="4">
        <f t="shared" si="229"/>
        <v>0</v>
      </c>
      <c r="V1341" s="4">
        <v>0</v>
      </c>
      <c r="W1341" s="49">
        <v>0</v>
      </c>
      <c r="X1341" s="4" t="s">
        <v>651</v>
      </c>
      <c r="Y1341" s="118" t="s">
        <v>651</v>
      </c>
      <c r="Z1341" s="118" t="s">
        <v>30</v>
      </c>
      <c r="AA1341" s="289">
        <v>0.44465300000000002</v>
      </c>
      <c r="AB1341" s="81" t="str">
        <f t="shared" si="230"/>
        <v>Zwf*-imp</v>
      </c>
    </row>
    <row r="1342" spans="1:28" x14ac:dyDescent="0.3">
      <c r="A1342" s="15" t="s">
        <v>622</v>
      </c>
      <c r="B1342" s="265" t="s">
        <v>218</v>
      </c>
      <c r="C1342" s="47">
        <v>-0.335530514402401</v>
      </c>
      <c r="D1342" s="47"/>
      <c r="E1342" s="47">
        <v>-0.41622731797636281</v>
      </c>
      <c r="F1342" s="47">
        <v>-0.2548337108284392</v>
      </c>
      <c r="G1342" s="47">
        <v>-0.21597969429282798</v>
      </c>
      <c r="H1342" s="287">
        <f t="shared" si="231"/>
        <v>0.21597969429282798</v>
      </c>
      <c r="I1342" s="4" t="b">
        <f t="shared" si="221"/>
        <v>0</v>
      </c>
      <c r="J1342" s="4" t="b">
        <f t="shared" si="222"/>
        <v>0</v>
      </c>
      <c r="K1342" s="26">
        <f t="shared" si="223"/>
        <v>0</v>
      </c>
      <c r="L1342" s="26">
        <f t="shared" si="224"/>
        <v>0</v>
      </c>
      <c r="M1342" s="26" t="str">
        <f t="shared" si="225"/>
        <v/>
      </c>
      <c r="N1342" s="288">
        <v>0</v>
      </c>
      <c r="O1342" s="4">
        <v>0</v>
      </c>
      <c r="P1342" s="75">
        <f t="shared" si="226"/>
        <v>0</v>
      </c>
      <c r="Q1342" s="75">
        <f t="shared" si="227"/>
        <v>0</v>
      </c>
      <c r="R1342" s="75">
        <f t="shared" si="228"/>
        <v>0</v>
      </c>
      <c r="S1342" s="4">
        <v>0</v>
      </c>
      <c r="T1342" s="4">
        <v>0</v>
      </c>
      <c r="U1342" s="4">
        <f t="shared" si="229"/>
        <v>0</v>
      </c>
      <c r="V1342" s="4">
        <v>0</v>
      </c>
      <c r="W1342" s="49">
        <v>0</v>
      </c>
      <c r="X1342" s="4" t="s">
        <v>651</v>
      </c>
      <c r="Y1342" s="118" t="s">
        <v>651</v>
      </c>
      <c r="Z1342" s="118" t="s">
        <v>30</v>
      </c>
      <c r="AA1342" s="289">
        <v>0.40287800000000001</v>
      </c>
      <c r="AB1342" s="81" t="str">
        <f t="shared" si="230"/>
        <v>Zwf*-cgmp</v>
      </c>
    </row>
    <row r="1343" spans="1:28" x14ac:dyDescent="0.3">
      <c r="A1343" s="15" t="s">
        <v>622</v>
      </c>
      <c r="B1343" s="265" t="s">
        <v>259</v>
      </c>
      <c r="C1343" s="47">
        <v>-0.32504701080250498</v>
      </c>
      <c r="D1343" s="47"/>
      <c r="E1343" s="47">
        <v>-0.40306214915855315</v>
      </c>
      <c r="F1343" s="47">
        <v>-0.2470318724464568</v>
      </c>
      <c r="G1343" s="47">
        <v>-0.20946902805280398</v>
      </c>
      <c r="H1343" s="287">
        <f t="shared" si="231"/>
        <v>0.20946902805280398</v>
      </c>
      <c r="I1343" s="4" t="b">
        <f t="shared" si="221"/>
        <v>0</v>
      </c>
      <c r="J1343" s="4" t="b">
        <f t="shared" si="222"/>
        <v>0</v>
      </c>
      <c r="K1343" s="26">
        <f t="shared" si="223"/>
        <v>0</v>
      </c>
      <c r="L1343" s="26">
        <f t="shared" si="224"/>
        <v>0</v>
      </c>
      <c r="M1343" s="26" t="str">
        <f t="shared" si="225"/>
        <v/>
      </c>
      <c r="N1343" s="288">
        <v>0</v>
      </c>
      <c r="O1343" s="4">
        <v>0</v>
      </c>
      <c r="P1343" s="75">
        <f t="shared" si="226"/>
        <v>0</v>
      </c>
      <c r="Q1343" s="75">
        <f t="shared" si="227"/>
        <v>0</v>
      </c>
      <c r="R1343" s="75">
        <f t="shared" si="228"/>
        <v>0</v>
      </c>
      <c r="S1343" s="4">
        <v>0</v>
      </c>
      <c r="T1343" s="4">
        <v>0</v>
      </c>
      <c r="U1343" s="4">
        <f t="shared" si="229"/>
        <v>0</v>
      </c>
      <c r="V1343" s="4">
        <v>0</v>
      </c>
      <c r="W1343" s="49">
        <v>0</v>
      </c>
      <c r="X1343" s="4" t="s">
        <v>651</v>
      </c>
      <c r="Y1343" s="118" t="s">
        <v>651</v>
      </c>
      <c r="Z1343" s="118" t="s">
        <v>30</v>
      </c>
      <c r="AA1343" s="289">
        <v>0</v>
      </c>
      <c r="AB1343" s="81" t="str">
        <f t="shared" si="230"/>
        <v>Zwf*-acon</v>
      </c>
    </row>
    <row r="1344" spans="1:28" x14ac:dyDescent="0.3">
      <c r="A1344" s="15" t="s">
        <v>622</v>
      </c>
      <c r="B1344" s="265" t="s">
        <v>110</v>
      </c>
      <c r="C1344" s="47">
        <v>-0.28596567084097302</v>
      </c>
      <c r="D1344" s="47"/>
      <c r="E1344" s="47">
        <v>-0.33865903099473521</v>
      </c>
      <c r="F1344" s="47">
        <v>-0.2332723106872108</v>
      </c>
      <c r="G1344" s="47">
        <v>-0.2079014335761401</v>
      </c>
      <c r="H1344" s="287">
        <f t="shared" si="231"/>
        <v>0.2079014335761401</v>
      </c>
      <c r="I1344" s="4" t="b">
        <f t="shared" si="221"/>
        <v>0</v>
      </c>
      <c r="J1344" s="4" t="b">
        <f t="shared" si="222"/>
        <v>0</v>
      </c>
      <c r="K1344" s="26">
        <f t="shared" si="223"/>
        <v>0</v>
      </c>
      <c r="L1344" s="26">
        <f t="shared" si="224"/>
        <v>0</v>
      </c>
      <c r="M1344" s="26" t="str">
        <f t="shared" si="225"/>
        <v/>
      </c>
      <c r="N1344" s="288">
        <v>0</v>
      </c>
      <c r="O1344" s="4">
        <v>0</v>
      </c>
      <c r="P1344" s="75">
        <f t="shared" si="226"/>
        <v>0</v>
      </c>
      <c r="Q1344" s="75">
        <f t="shared" si="227"/>
        <v>0</v>
      </c>
      <c r="R1344" s="75">
        <f t="shared" si="228"/>
        <v>0</v>
      </c>
      <c r="S1344" s="4">
        <v>0</v>
      </c>
      <c r="T1344" s="4">
        <v>0</v>
      </c>
      <c r="U1344" s="4">
        <f t="shared" si="229"/>
        <v>0</v>
      </c>
      <c r="V1344" s="4">
        <v>0</v>
      </c>
      <c r="W1344" s="49">
        <v>0</v>
      </c>
      <c r="X1344" s="4" t="s">
        <v>651</v>
      </c>
      <c r="Y1344" s="118" t="s">
        <v>651</v>
      </c>
      <c r="Z1344" s="118" t="s">
        <v>30</v>
      </c>
      <c r="AA1344" s="289">
        <v>0.47509600000000002</v>
      </c>
      <c r="AB1344" s="81" t="str">
        <f t="shared" si="230"/>
        <v>Zwf*-amp</v>
      </c>
    </row>
    <row r="1345" spans="1:28" x14ac:dyDescent="0.3">
      <c r="A1345" s="15" t="s">
        <v>622</v>
      </c>
      <c r="B1345" s="265" t="s">
        <v>195</v>
      </c>
      <c r="C1345" s="47">
        <v>-0.30962903385895302</v>
      </c>
      <c r="D1345" s="47"/>
      <c r="E1345" s="47">
        <v>-0.38165854952527956</v>
      </c>
      <c r="F1345" s="47">
        <v>-0.23759951819262648</v>
      </c>
      <c r="G1345" s="47">
        <v>-0.20291864027921003</v>
      </c>
      <c r="H1345" s="287">
        <f t="shared" si="231"/>
        <v>0.20291864027921003</v>
      </c>
      <c r="I1345" s="4" t="b">
        <f t="shared" si="221"/>
        <v>0</v>
      </c>
      <c r="J1345" s="4" t="b">
        <f t="shared" si="222"/>
        <v>0</v>
      </c>
      <c r="K1345" s="26">
        <f t="shared" si="223"/>
        <v>0</v>
      </c>
      <c r="L1345" s="26">
        <f t="shared" si="224"/>
        <v>0</v>
      </c>
      <c r="M1345" s="26" t="str">
        <f t="shared" si="225"/>
        <v/>
      </c>
      <c r="N1345" s="288">
        <v>0</v>
      </c>
      <c r="O1345" s="4">
        <v>0</v>
      </c>
      <c r="P1345" s="75">
        <f t="shared" si="226"/>
        <v>0</v>
      </c>
      <c r="Q1345" s="75">
        <f t="shared" si="227"/>
        <v>0</v>
      </c>
      <c r="R1345" s="75">
        <f t="shared" si="228"/>
        <v>0</v>
      </c>
      <c r="S1345" s="4">
        <v>0</v>
      </c>
      <c r="T1345" s="4">
        <v>0</v>
      </c>
      <c r="U1345" s="4">
        <f t="shared" si="229"/>
        <v>0</v>
      </c>
      <c r="V1345" s="4">
        <v>0</v>
      </c>
      <c r="W1345" s="49">
        <v>0</v>
      </c>
      <c r="X1345" s="4" t="s">
        <v>651</v>
      </c>
      <c r="Y1345" s="118" t="s">
        <v>651</v>
      </c>
      <c r="Z1345" s="118" t="s">
        <v>30</v>
      </c>
      <c r="AA1345" s="289">
        <v>0.43382399999999999</v>
      </c>
      <c r="AB1345" s="81" t="str">
        <f t="shared" si="230"/>
        <v>Zwf*-gmp</v>
      </c>
    </row>
    <row r="1346" spans="1:28" x14ac:dyDescent="0.3">
      <c r="A1346" s="15" t="s">
        <v>622</v>
      </c>
      <c r="B1346" s="265" t="s">
        <v>204</v>
      </c>
      <c r="C1346" s="47">
        <v>-0.217663697433429</v>
      </c>
      <c r="D1346" s="47"/>
      <c r="E1346" s="47">
        <v>-0.22960470095125801</v>
      </c>
      <c r="F1346" s="47">
        <v>-0.2057226939156</v>
      </c>
      <c r="G1346" s="47">
        <v>-0.19997332185146011</v>
      </c>
      <c r="H1346" s="287">
        <f t="shared" si="231"/>
        <v>0.19997332185146011</v>
      </c>
      <c r="I1346" s="4" t="b">
        <f t="shared" ref="I1346:I1383" si="232">H1346&gt;1.131</f>
        <v>0</v>
      </c>
      <c r="J1346" s="4" t="b">
        <f t="shared" ref="J1346:J1383" si="233">H1346&gt;(1.131/2)</f>
        <v>0</v>
      </c>
      <c r="K1346" s="26">
        <f t="shared" ref="K1346:K1383" si="234">IF(AND(C1346&lt;0,I1346=TRUE),"inhibitor",IF(AND(C1346&gt;0,I1346=TRUE),"activator",))</f>
        <v>0</v>
      </c>
      <c r="L1346" s="26">
        <f t="shared" ref="L1346:L1383" si="235">IF(AND(OR(K1346="inhibitor",K1346="activator"),H1346&gt;2),"strong",)</f>
        <v>0</v>
      </c>
      <c r="M1346" s="26" t="str">
        <f t="shared" ref="M1346:M1383" si="236">IF(AND(OR(K1346="inhibitor",K1346="activator"),AND(S1346=0,T1346=0,V1346=0)),"novel",IF(OR(K1346="inhibitor",K1346="activator"),"known",""))</f>
        <v/>
      </c>
      <c r="N1346" s="288">
        <v>0</v>
      </c>
      <c r="O1346" s="4">
        <v>0</v>
      </c>
      <c r="P1346" s="75">
        <f t="shared" ref="P1346:P1409" si="237">IF(OR(S1346&lt;&gt;0,T1346&lt;&gt;0,U1346&lt;&gt;0),1,0)</f>
        <v>0</v>
      </c>
      <c r="Q1346" s="75">
        <f t="shared" ref="Q1346:Q1409" si="238">IF(AND(S1346&lt;&gt;0,T1346=0),1,0)</f>
        <v>0</v>
      </c>
      <c r="R1346" s="75">
        <f t="shared" ref="R1346:R1409" si="239">IF(AND(S1346=0,T1346&lt;&gt;0),1,0)</f>
        <v>0</v>
      </c>
      <c r="S1346" s="4">
        <v>0</v>
      </c>
      <c r="T1346" s="4">
        <v>0</v>
      </c>
      <c r="U1346" s="4">
        <f t="shared" ref="U1346:U1409" si="240">IF(AND(S1346&lt;&gt;0,T1346&lt;&gt;0),1,0)</f>
        <v>0</v>
      </c>
      <c r="V1346" s="4">
        <v>0</v>
      </c>
      <c r="W1346" s="49">
        <v>0</v>
      </c>
      <c r="X1346" s="4" t="s">
        <v>651</v>
      </c>
      <c r="Y1346" s="118" t="s">
        <v>651</v>
      </c>
      <c r="Z1346" s="118" t="s">
        <v>30</v>
      </c>
      <c r="AA1346" s="289">
        <v>0.39534900000000001</v>
      </c>
      <c r="AB1346" s="81" t="str">
        <f t="shared" si="230"/>
        <v>Zwf*-cdp</v>
      </c>
    </row>
    <row r="1347" spans="1:28" x14ac:dyDescent="0.3">
      <c r="A1347" s="15" t="s">
        <v>622</v>
      </c>
      <c r="B1347" s="265" t="s">
        <v>216</v>
      </c>
      <c r="C1347" s="47">
        <v>-0.38666624484644402</v>
      </c>
      <c r="D1347" s="47"/>
      <c r="E1347" s="47">
        <v>-0.51359413529155284</v>
      </c>
      <c r="F1347" s="47">
        <v>-0.25973835440133519</v>
      </c>
      <c r="G1347" s="47">
        <v>-0.19862492566850501</v>
      </c>
      <c r="H1347" s="287">
        <f t="shared" si="231"/>
        <v>0.19862492566850501</v>
      </c>
      <c r="I1347" s="4" t="b">
        <f t="shared" si="232"/>
        <v>0</v>
      </c>
      <c r="J1347" s="4" t="b">
        <f t="shared" si="233"/>
        <v>0</v>
      </c>
      <c r="K1347" s="26">
        <f t="shared" si="234"/>
        <v>0</v>
      </c>
      <c r="L1347" s="26">
        <f t="shared" si="235"/>
        <v>0</v>
      </c>
      <c r="M1347" s="26" t="str">
        <f t="shared" si="236"/>
        <v/>
      </c>
      <c r="N1347" s="288">
        <v>0</v>
      </c>
      <c r="O1347" s="4">
        <v>0</v>
      </c>
      <c r="P1347" s="75">
        <f t="shared" si="237"/>
        <v>0</v>
      </c>
      <c r="Q1347" s="75">
        <f t="shared" si="238"/>
        <v>0</v>
      </c>
      <c r="R1347" s="75">
        <f t="shared" si="239"/>
        <v>0</v>
      </c>
      <c r="S1347" s="4">
        <v>0</v>
      </c>
      <c r="T1347" s="4">
        <v>0</v>
      </c>
      <c r="U1347" s="4">
        <f t="shared" si="240"/>
        <v>0</v>
      </c>
      <c r="V1347" s="4">
        <v>0</v>
      </c>
      <c r="W1347" s="49">
        <v>0</v>
      </c>
      <c r="X1347" s="4" t="s">
        <v>651</v>
      </c>
      <c r="Y1347" s="118" t="s">
        <v>651</v>
      </c>
      <c r="Z1347" s="118" t="s">
        <v>30</v>
      </c>
      <c r="AA1347" s="289">
        <v>0.44194800000000001</v>
      </c>
      <c r="AB1347" s="81" t="str">
        <f t="shared" ref="AB1347:AB1410" si="241">A1347&amp;"-"&amp;B1347</f>
        <v>Zwf*-camp</v>
      </c>
    </row>
    <row r="1348" spans="1:28" x14ac:dyDescent="0.3">
      <c r="A1348" s="15" t="s">
        <v>622</v>
      </c>
      <c r="B1348" s="265" t="s">
        <v>241</v>
      </c>
      <c r="C1348" s="47">
        <v>-0.28777418793898502</v>
      </c>
      <c r="D1348" s="47"/>
      <c r="E1348" s="47">
        <v>-0.35107118771622886</v>
      </c>
      <c r="F1348" s="47">
        <v>-0.22447718816174117</v>
      </c>
      <c r="G1348" s="47">
        <v>-0.19400085493566083</v>
      </c>
      <c r="H1348" s="287">
        <f t="shared" si="231"/>
        <v>0.19400085493566083</v>
      </c>
      <c r="I1348" s="4" t="b">
        <f t="shared" si="232"/>
        <v>0</v>
      </c>
      <c r="J1348" s="4" t="b">
        <f t="shared" si="233"/>
        <v>0</v>
      </c>
      <c r="K1348" s="26">
        <f t="shared" si="234"/>
        <v>0</v>
      </c>
      <c r="L1348" s="26">
        <f t="shared" si="235"/>
        <v>0</v>
      </c>
      <c r="M1348" s="26" t="str">
        <f t="shared" si="236"/>
        <v/>
      </c>
      <c r="N1348" s="288">
        <v>0</v>
      </c>
      <c r="O1348" s="4">
        <v>0</v>
      </c>
      <c r="P1348" s="75">
        <f t="shared" si="237"/>
        <v>0</v>
      </c>
      <c r="Q1348" s="75">
        <f t="shared" si="238"/>
        <v>0</v>
      </c>
      <c r="R1348" s="75">
        <f t="shared" si="239"/>
        <v>0</v>
      </c>
      <c r="S1348" s="4">
        <v>0</v>
      </c>
      <c r="T1348" s="4">
        <v>0</v>
      </c>
      <c r="U1348" s="4">
        <f t="shared" si="240"/>
        <v>0</v>
      </c>
      <c r="V1348" s="4">
        <v>0</v>
      </c>
      <c r="W1348" s="49">
        <v>0</v>
      </c>
      <c r="X1348" s="4" t="s">
        <v>651</v>
      </c>
      <c r="Y1348" s="118" t="s">
        <v>651</v>
      </c>
      <c r="Z1348" s="118" t="s">
        <v>30</v>
      </c>
      <c r="AA1348" s="289">
        <v>0.15</v>
      </c>
      <c r="AB1348" s="81" t="str">
        <f t="shared" si="241"/>
        <v>Zwf*-carb-p</v>
      </c>
    </row>
    <row r="1349" spans="1:28" x14ac:dyDescent="0.3">
      <c r="A1349" s="15" t="s">
        <v>622</v>
      </c>
      <c r="B1349" s="265" t="s">
        <v>262</v>
      </c>
      <c r="C1349" s="47">
        <v>-0.29278543926781803</v>
      </c>
      <c r="D1349" s="47"/>
      <c r="E1349" s="47">
        <v>-0.36938128721390889</v>
      </c>
      <c r="F1349" s="47">
        <v>-0.21618959132172716</v>
      </c>
      <c r="G1349" s="47">
        <v>-0.17931010897731303</v>
      </c>
      <c r="H1349" s="287">
        <f t="shared" si="231"/>
        <v>0.17931010897731303</v>
      </c>
      <c r="I1349" s="4" t="b">
        <f t="shared" si="232"/>
        <v>0</v>
      </c>
      <c r="J1349" s="4" t="b">
        <f t="shared" si="233"/>
        <v>0</v>
      </c>
      <c r="K1349" s="26">
        <f t="shared" si="234"/>
        <v>0</v>
      </c>
      <c r="L1349" s="26">
        <f t="shared" si="235"/>
        <v>0</v>
      </c>
      <c r="M1349" s="26" t="str">
        <f t="shared" si="236"/>
        <v/>
      </c>
      <c r="N1349" s="288">
        <v>0</v>
      </c>
      <c r="O1349" s="4">
        <v>0</v>
      </c>
      <c r="P1349" s="75">
        <f t="shared" si="237"/>
        <v>0</v>
      </c>
      <c r="Q1349" s="75">
        <f t="shared" si="238"/>
        <v>0</v>
      </c>
      <c r="R1349" s="75">
        <f t="shared" si="239"/>
        <v>0</v>
      </c>
      <c r="S1349" s="4">
        <v>0</v>
      </c>
      <c r="T1349" s="4">
        <v>0</v>
      </c>
      <c r="U1349" s="4">
        <f t="shared" si="240"/>
        <v>0</v>
      </c>
      <c r="V1349" s="4">
        <v>0</v>
      </c>
      <c r="W1349" s="49">
        <v>0</v>
      </c>
      <c r="X1349" s="4" t="s">
        <v>651</v>
      </c>
      <c r="Y1349" s="118" t="s">
        <v>651</v>
      </c>
      <c r="Z1349" s="118" t="s">
        <v>30</v>
      </c>
      <c r="AA1349" s="289">
        <v>0.40221400000000002</v>
      </c>
      <c r="AB1349" s="81" t="str">
        <f t="shared" si="241"/>
        <v>Zwf*-dtmp</v>
      </c>
    </row>
    <row r="1350" spans="1:28" x14ac:dyDescent="0.3">
      <c r="A1350" s="15" t="s">
        <v>622</v>
      </c>
      <c r="B1350" s="265" t="s">
        <v>117</v>
      </c>
      <c r="C1350" s="47">
        <v>-0.30131708142761199</v>
      </c>
      <c r="D1350" s="47"/>
      <c r="E1350" s="47">
        <v>-0.3997900138883399</v>
      </c>
      <c r="F1350" s="47">
        <v>-0.2028441489668841</v>
      </c>
      <c r="G1350" s="47">
        <v>-0.15543125555986698</v>
      </c>
      <c r="H1350" s="287">
        <f t="shared" si="231"/>
        <v>0.15543125555986698</v>
      </c>
      <c r="I1350" s="4" t="b">
        <f t="shared" si="232"/>
        <v>0</v>
      </c>
      <c r="J1350" s="4" t="b">
        <f t="shared" si="233"/>
        <v>0</v>
      </c>
      <c r="K1350" s="26">
        <f t="shared" si="234"/>
        <v>0</v>
      </c>
      <c r="L1350" s="26">
        <f t="shared" si="235"/>
        <v>0</v>
      </c>
      <c r="M1350" s="26" t="str">
        <f t="shared" si="236"/>
        <v/>
      </c>
      <c r="N1350" s="288">
        <v>0</v>
      </c>
      <c r="O1350" s="4">
        <v>0</v>
      </c>
      <c r="P1350" s="75">
        <f t="shared" si="237"/>
        <v>0</v>
      </c>
      <c r="Q1350" s="75">
        <f t="shared" si="238"/>
        <v>0</v>
      </c>
      <c r="R1350" s="75">
        <f t="shared" si="239"/>
        <v>0</v>
      </c>
      <c r="S1350" s="4">
        <v>0</v>
      </c>
      <c r="T1350" s="4">
        <v>0</v>
      </c>
      <c r="U1350" s="4">
        <f t="shared" si="240"/>
        <v>0</v>
      </c>
      <c r="V1350" s="4">
        <v>0</v>
      </c>
      <c r="W1350" s="49">
        <v>0</v>
      </c>
      <c r="X1350" s="4" t="s">
        <v>651</v>
      </c>
      <c r="Y1350" s="118" t="s">
        <v>651</v>
      </c>
      <c r="Z1350" s="118" t="s">
        <v>30</v>
      </c>
      <c r="AA1350" s="289">
        <v>0.15</v>
      </c>
      <c r="AB1350" s="81" t="str">
        <f t="shared" si="241"/>
        <v>Zwf*-acp</v>
      </c>
    </row>
    <row r="1351" spans="1:28" x14ac:dyDescent="0.3">
      <c r="A1351" s="15" t="s">
        <v>622</v>
      </c>
      <c r="B1351" s="265" t="s">
        <v>227</v>
      </c>
      <c r="C1351" s="47">
        <v>-0.16790493865434</v>
      </c>
      <c r="D1351" s="47"/>
      <c r="E1351" s="47">
        <v>-0.19318060022104833</v>
      </c>
      <c r="F1351" s="47">
        <v>-0.14262927708763168</v>
      </c>
      <c r="G1351" s="47">
        <v>-0.1304595141110684</v>
      </c>
      <c r="H1351" s="287">
        <f t="shared" si="231"/>
        <v>0.1304595141110684</v>
      </c>
      <c r="I1351" s="4" t="b">
        <f t="shared" si="232"/>
        <v>0</v>
      </c>
      <c r="J1351" s="4" t="b">
        <f t="shared" si="233"/>
        <v>0</v>
      </c>
      <c r="K1351" s="26">
        <f t="shared" si="234"/>
        <v>0</v>
      </c>
      <c r="L1351" s="26">
        <f t="shared" si="235"/>
        <v>0</v>
      </c>
      <c r="M1351" s="26" t="str">
        <f t="shared" si="236"/>
        <v/>
      </c>
      <c r="N1351" s="288">
        <v>0</v>
      </c>
      <c r="O1351" s="4">
        <v>0</v>
      </c>
      <c r="P1351" s="75">
        <f t="shared" si="237"/>
        <v>0</v>
      </c>
      <c r="Q1351" s="75">
        <f t="shared" si="238"/>
        <v>0</v>
      </c>
      <c r="R1351" s="75">
        <f t="shared" si="239"/>
        <v>0</v>
      </c>
      <c r="S1351" s="4">
        <v>0</v>
      </c>
      <c r="T1351" s="4">
        <v>0</v>
      </c>
      <c r="U1351" s="4">
        <f t="shared" si="240"/>
        <v>0</v>
      </c>
      <c r="V1351" s="4">
        <v>0</v>
      </c>
      <c r="W1351" s="49">
        <v>0</v>
      </c>
      <c r="X1351" s="4" t="s">
        <v>651</v>
      </c>
      <c r="Y1351" s="118" t="s">
        <v>651</v>
      </c>
      <c r="Z1351" s="118" t="s">
        <v>30</v>
      </c>
      <c r="AA1351" s="289">
        <v>0.54228900000000002</v>
      </c>
      <c r="AB1351" s="81" t="str">
        <f t="shared" si="241"/>
        <v>Zwf*-glcnac</v>
      </c>
    </row>
    <row r="1352" spans="1:28" x14ac:dyDescent="0.3">
      <c r="A1352" s="15" t="s">
        <v>622</v>
      </c>
      <c r="B1352" s="265" t="s">
        <v>291</v>
      </c>
      <c r="C1352" s="47">
        <v>-0.151747849689084</v>
      </c>
      <c r="D1352" s="47"/>
      <c r="E1352" s="47">
        <v>-0.19176758173837929</v>
      </c>
      <c r="F1352" s="47">
        <v>-0.11172811763978871</v>
      </c>
      <c r="G1352" s="47">
        <v>-9.245935776420211E-2</v>
      </c>
      <c r="H1352" s="287">
        <f t="shared" si="231"/>
        <v>9.245935776420211E-2</v>
      </c>
      <c r="I1352" s="4" t="b">
        <f t="shared" si="232"/>
        <v>0</v>
      </c>
      <c r="J1352" s="4" t="b">
        <f t="shared" si="233"/>
        <v>0</v>
      </c>
      <c r="K1352" s="26">
        <f t="shared" si="234"/>
        <v>0</v>
      </c>
      <c r="L1352" s="26">
        <f t="shared" si="235"/>
        <v>0</v>
      </c>
      <c r="M1352" s="26" t="str">
        <f t="shared" si="236"/>
        <v/>
      </c>
      <c r="N1352" s="288">
        <v>0</v>
      </c>
      <c r="O1352" s="4">
        <v>0</v>
      </c>
      <c r="P1352" s="75">
        <f t="shared" si="237"/>
        <v>0</v>
      </c>
      <c r="Q1352" s="75">
        <f t="shared" si="238"/>
        <v>0</v>
      </c>
      <c r="R1352" s="75">
        <f t="shared" si="239"/>
        <v>0</v>
      </c>
      <c r="S1352" s="4">
        <v>0</v>
      </c>
      <c r="T1352" s="4">
        <v>0</v>
      </c>
      <c r="U1352" s="4">
        <f t="shared" si="240"/>
        <v>0</v>
      </c>
      <c r="V1352" s="4">
        <v>0</v>
      </c>
      <c r="W1352" s="49">
        <v>0</v>
      </c>
      <c r="X1352" s="4" t="s">
        <v>651</v>
      </c>
      <c r="Y1352" s="118" t="s">
        <v>651</v>
      </c>
      <c r="Z1352" s="118" t="s">
        <v>30</v>
      </c>
      <c r="AA1352" s="289">
        <v>0</v>
      </c>
      <c r="AB1352" s="81" t="str">
        <f t="shared" si="241"/>
        <v>Zwf*-leu</v>
      </c>
    </row>
    <row r="1353" spans="1:28" x14ac:dyDescent="0.3">
      <c r="A1353" s="15" t="s">
        <v>622</v>
      </c>
      <c r="B1353" s="265" t="s">
        <v>123</v>
      </c>
      <c r="C1353" s="47">
        <v>-0.214625464051723</v>
      </c>
      <c r="D1353" s="47"/>
      <c r="E1353" s="47">
        <v>-0.30040793981525388</v>
      </c>
      <c r="F1353" s="47">
        <v>-0.12884298828819213</v>
      </c>
      <c r="G1353" s="47">
        <v>-8.7540314772417999E-2</v>
      </c>
      <c r="H1353" s="287">
        <f t="shared" si="231"/>
        <v>8.7540314772417999E-2</v>
      </c>
      <c r="I1353" s="4" t="b">
        <f t="shared" si="232"/>
        <v>0</v>
      </c>
      <c r="J1353" s="4" t="b">
        <f t="shared" si="233"/>
        <v>0</v>
      </c>
      <c r="K1353" s="26">
        <f t="shared" si="234"/>
        <v>0</v>
      </c>
      <c r="L1353" s="26">
        <f t="shared" si="235"/>
        <v>0</v>
      </c>
      <c r="M1353" s="26" t="str">
        <f t="shared" si="236"/>
        <v/>
      </c>
      <c r="N1353" s="288">
        <v>0</v>
      </c>
      <c r="O1353" s="4">
        <v>0</v>
      </c>
      <c r="P1353" s="75">
        <f t="shared" si="237"/>
        <v>0</v>
      </c>
      <c r="Q1353" s="75">
        <f t="shared" si="238"/>
        <v>0</v>
      </c>
      <c r="R1353" s="75">
        <f t="shared" si="239"/>
        <v>0</v>
      </c>
      <c r="S1353" s="4">
        <v>0</v>
      </c>
      <c r="T1353" s="4">
        <v>0</v>
      </c>
      <c r="U1353" s="4">
        <f t="shared" si="240"/>
        <v>0</v>
      </c>
      <c r="V1353" s="4">
        <v>0</v>
      </c>
      <c r="W1353" s="49">
        <v>0</v>
      </c>
      <c r="X1353" s="4" t="s">
        <v>651</v>
      </c>
      <c r="Y1353" s="118" t="s">
        <v>651</v>
      </c>
      <c r="Z1353" s="118" t="s">
        <v>30</v>
      </c>
      <c r="AA1353" s="289">
        <v>0</v>
      </c>
      <c r="AB1353" s="81" t="str">
        <f t="shared" si="241"/>
        <v>Zwf*-succ</v>
      </c>
    </row>
    <row r="1354" spans="1:28" x14ac:dyDescent="0.3">
      <c r="A1354" s="15" t="s">
        <v>622</v>
      </c>
      <c r="B1354" s="265" t="s">
        <v>133</v>
      </c>
      <c r="C1354" s="47">
        <v>-0.20441349095591099</v>
      </c>
      <c r="D1354" s="47"/>
      <c r="E1354" s="47">
        <v>-0.28685893011592778</v>
      </c>
      <c r="F1354" s="47">
        <v>-0.12196805179589421</v>
      </c>
      <c r="G1354" s="47">
        <v>-8.2272099607737986E-2</v>
      </c>
      <c r="H1354" s="287">
        <f t="shared" si="231"/>
        <v>8.2272099607737986E-2</v>
      </c>
      <c r="I1354" s="4" t="b">
        <f t="shared" si="232"/>
        <v>0</v>
      </c>
      <c r="J1354" s="4" t="b">
        <f t="shared" si="233"/>
        <v>0</v>
      </c>
      <c r="K1354" s="26">
        <f t="shared" si="234"/>
        <v>0</v>
      </c>
      <c r="L1354" s="26">
        <f t="shared" si="235"/>
        <v>0</v>
      </c>
      <c r="M1354" s="26" t="str">
        <f t="shared" si="236"/>
        <v/>
      </c>
      <c r="N1354" s="288">
        <v>0</v>
      </c>
      <c r="O1354" s="4">
        <v>0</v>
      </c>
      <c r="P1354" s="75">
        <f t="shared" si="237"/>
        <v>0</v>
      </c>
      <c r="Q1354" s="75">
        <f t="shared" si="238"/>
        <v>0</v>
      </c>
      <c r="R1354" s="75">
        <f t="shared" si="239"/>
        <v>0</v>
      </c>
      <c r="S1354" s="4">
        <v>0</v>
      </c>
      <c r="T1354" s="4">
        <v>0</v>
      </c>
      <c r="U1354" s="4">
        <f t="shared" si="240"/>
        <v>0</v>
      </c>
      <c r="V1354" s="4">
        <v>0</v>
      </c>
      <c r="W1354" s="49">
        <v>0</v>
      </c>
      <c r="X1354" s="4" t="s">
        <v>651</v>
      </c>
      <c r="Y1354" s="118" t="s">
        <v>651</v>
      </c>
      <c r="Z1354" s="118" t="s">
        <v>30</v>
      </c>
      <c r="AA1354" s="289">
        <v>1.6667000000000001E-2</v>
      </c>
      <c r="AB1354" s="81" t="str">
        <f t="shared" si="241"/>
        <v>Zwf*-akg</v>
      </c>
    </row>
    <row r="1355" spans="1:28" x14ac:dyDescent="0.3">
      <c r="A1355" s="15" t="s">
        <v>622</v>
      </c>
      <c r="B1355" s="265" t="s">
        <v>301</v>
      </c>
      <c r="C1355" s="47">
        <v>-0.21843624153146099</v>
      </c>
      <c r="D1355" s="47"/>
      <c r="E1355" s="47">
        <v>-0.31439841282516007</v>
      </c>
      <c r="F1355" s="47">
        <v>-0.1224740702377619</v>
      </c>
      <c r="G1355" s="47">
        <v>-7.6270061837091979E-2</v>
      </c>
      <c r="H1355" s="287">
        <f t="shared" si="231"/>
        <v>7.6270061837091979E-2</v>
      </c>
      <c r="I1355" s="4" t="b">
        <f t="shared" si="232"/>
        <v>0</v>
      </c>
      <c r="J1355" s="4" t="b">
        <f t="shared" si="233"/>
        <v>0</v>
      </c>
      <c r="K1355" s="26">
        <f t="shared" si="234"/>
        <v>0</v>
      </c>
      <c r="L1355" s="26">
        <f t="shared" si="235"/>
        <v>0</v>
      </c>
      <c r="M1355" s="26" t="str">
        <f t="shared" si="236"/>
        <v/>
      </c>
      <c r="N1355" s="288">
        <v>0</v>
      </c>
      <c r="O1355" s="4">
        <v>0</v>
      </c>
      <c r="P1355" s="75">
        <f t="shared" si="237"/>
        <v>0</v>
      </c>
      <c r="Q1355" s="75">
        <f t="shared" si="238"/>
        <v>0</v>
      </c>
      <c r="R1355" s="75">
        <f t="shared" si="239"/>
        <v>0</v>
      </c>
      <c r="S1355" s="4">
        <v>0</v>
      </c>
      <c r="T1355" s="4">
        <v>0</v>
      </c>
      <c r="U1355" s="4">
        <f t="shared" si="240"/>
        <v>0</v>
      </c>
      <c r="V1355" s="4">
        <v>0</v>
      </c>
      <c r="W1355" s="49">
        <v>0</v>
      </c>
      <c r="X1355" s="4" t="s">
        <v>651</v>
      </c>
      <c r="Y1355" s="118" t="s">
        <v>651</v>
      </c>
      <c r="Z1355" s="118" t="s">
        <v>30</v>
      </c>
      <c r="AA1355" s="289">
        <v>0</v>
      </c>
      <c r="AB1355" s="81" t="str">
        <f t="shared" si="241"/>
        <v>Zwf*-cystath</v>
      </c>
    </row>
    <row r="1356" spans="1:28" x14ac:dyDescent="0.3">
      <c r="A1356" s="15" t="s">
        <v>622</v>
      </c>
      <c r="B1356" s="265" t="s">
        <v>275</v>
      </c>
      <c r="C1356" s="47">
        <v>-0.22030636409315801</v>
      </c>
      <c r="D1356" s="47"/>
      <c r="E1356" s="47">
        <v>-0.32526939641912217</v>
      </c>
      <c r="F1356" s="47">
        <v>-0.11534333176719384</v>
      </c>
      <c r="G1356" s="47">
        <v>-6.4805575462100001E-2</v>
      </c>
      <c r="H1356" s="287">
        <f t="shared" si="231"/>
        <v>6.4805575462100001E-2</v>
      </c>
      <c r="I1356" s="4" t="b">
        <f t="shared" si="232"/>
        <v>0</v>
      </c>
      <c r="J1356" s="4" t="b">
        <f t="shared" si="233"/>
        <v>0</v>
      </c>
      <c r="K1356" s="26">
        <f t="shared" si="234"/>
        <v>0</v>
      </c>
      <c r="L1356" s="26">
        <f t="shared" si="235"/>
        <v>0</v>
      </c>
      <c r="M1356" s="26" t="str">
        <f t="shared" si="236"/>
        <v/>
      </c>
      <c r="N1356" s="288">
        <v>0</v>
      </c>
      <c r="O1356" s="4">
        <v>0</v>
      </c>
      <c r="P1356" s="75">
        <f t="shared" si="237"/>
        <v>0</v>
      </c>
      <c r="Q1356" s="75">
        <f t="shared" si="238"/>
        <v>0</v>
      </c>
      <c r="R1356" s="75">
        <f t="shared" si="239"/>
        <v>0</v>
      </c>
      <c r="S1356" s="4">
        <v>0</v>
      </c>
      <c r="T1356" s="4">
        <v>0</v>
      </c>
      <c r="U1356" s="4">
        <f t="shared" si="240"/>
        <v>0</v>
      </c>
      <c r="V1356" s="4">
        <v>0</v>
      </c>
      <c r="W1356" s="49">
        <v>0</v>
      </c>
      <c r="X1356" s="4" t="s">
        <v>651</v>
      </c>
      <c r="Y1356" s="118" t="s">
        <v>651</v>
      </c>
      <c r="Z1356" s="118" t="s">
        <v>30</v>
      </c>
      <c r="AA1356" s="289">
        <v>0.52439000000000002</v>
      </c>
      <c r="AB1356" s="81" t="str">
        <f t="shared" si="241"/>
        <v>Zwf*-glyc3p</v>
      </c>
    </row>
    <row r="1357" spans="1:28" x14ac:dyDescent="0.3">
      <c r="A1357" s="15" t="s">
        <v>622</v>
      </c>
      <c r="B1357" s="265" t="s">
        <v>295</v>
      </c>
      <c r="C1357" s="47">
        <v>-0.156704364404398</v>
      </c>
      <c r="D1357" s="47"/>
      <c r="E1357" s="47">
        <v>-0.21980149874863839</v>
      </c>
      <c r="F1357" s="47">
        <v>-9.3607230060157615E-2</v>
      </c>
      <c r="G1357" s="47">
        <v>-6.32271283388567E-2</v>
      </c>
      <c r="H1357" s="287">
        <f t="shared" si="231"/>
        <v>6.32271283388567E-2</v>
      </c>
      <c r="I1357" s="4" t="b">
        <f t="shared" si="232"/>
        <v>0</v>
      </c>
      <c r="J1357" s="4" t="b">
        <f t="shared" si="233"/>
        <v>0</v>
      </c>
      <c r="K1357" s="26">
        <f t="shared" si="234"/>
        <v>0</v>
      </c>
      <c r="L1357" s="26">
        <f t="shared" si="235"/>
        <v>0</v>
      </c>
      <c r="M1357" s="26" t="str">
        <f t="shared" si="236"/>
        <v/>
      </c>
      <c r="N1357" s="288">
        <v>0</v>
      </c>
      <c r="O1357" s="4">
        <v>0</v>
      </c>
      <c r="P1357" s="75">
        <f t="shared" si="237"/>
        <v>0</v>
      </c>
      <c r="Q1357" s="75">
        <f t="shared" si="238"/>
        <v>0</v>
      </c>
      <c r="R1357" s="75">
        <f t="shared" si="239"/>
        <v>0</v>
      </c>
      <c r="S1357" s="4">
        <v>0</v>
      </c>
      <c r="T1357" s="4">
        <v>0</v>
      </c>
      <c r="U1357" s="4">
        <f t="shared" si="240"/>
        <v>0</v>
      </c>
      <c r="V1357" s="4">
        <v>0</v>
      </c>
      <c r="W1357" s="49">
        <v>0</v>
      </c>
      <c r="X1357" s="4" t="s">
        <v>651</v>
      </c>
      <c r="Y1357" s="118" t="s">
        <v>651</v>
      </c>
      <c r="Z1357" s="118" t="s">
        <v>30</v>
      </c>
      <c r="AA1357" s="289">
        <v>0</v>
      </c>
      <c r="AB1357" s="81" t="str">
        <f t="shared" si="241"/>
        <v>Zwf*-cys</v>
      </c>
    </row>
    <row r="1358" spans="1:28" x14ac:dyDescent="0.3">
      <c r="A1358" s="15" t="s">
        <v>622</v>
      </c>
      <c r="B1358" s="265" t="s">
        <v>293</v>
      </c>
      <c r="C1358" s="47">
        <v>-0.121336948272426</v>
      </c>
      <c r="D1358" s="47"/>
      <c r="E1358" s="47">
        <v>-0.16681965353589653</v>
      </c>
      <c r="F1358" s="47">
        <v>-7.5854243008955463E-2</v>
      </c>
      <c r="G1358" s="47">
        <v>-5.3955162696914097E-2</v>
      </c>
      <c r="H1358" s="287">
        <f t="shared" si="231"/>
        <v>5.3955162696914097E-2</v>
      </c>
      <c r="I1358" s="4" t="b">
        <f t="shared" si="232"/>
        <v>0</v>
      </c>
      <c r="J1358" s="4" t="b">
        <f t="shared" si="233"/>
        <v>0</v>
      </c>
      <c r="K1358" s="26">
        <f t="shared" si="234"/>
        <v>0</v>
      </c>
      <c r="L1358" s="26">
        <f t="shared" si="235"/>
        <v>0</v>
      </c>
      <c r="M1358" s="26" t="str">
        <f t="shared" si="236"/>
        <v/>
      </c>
      <c r="N1358" s="288">
        <v>0</v>
      </c>
      <c r="O1358" s="4">
        <v>0</v>
      </c>
      <c r="P1358" s="75">
        <f t="shared" si="237"/>
        <v>0</v>
      </c>
      <c r="Q1358" s="75">
        <f t="shared" si="238"/>
        <v>0</v>
      </c>
      <c r="R1358" s="75">
        <f t="shared" si="239"/>
        <v>0</v>
      </c>
      <c r="S1358" s="4">
        <v>0</v>
      </c>
      <c r="T1358" s="4">
        <v>0</v>
      </c>
      <c r="U1358" s="4">
        <f t="shared" si="240"/>
        <v>0</v>
      </c>
      <c r="V1358" s="4">
        <v>0</v>
      </c>
      <c r="W1358" s="49">
        <v>0</v>
      </c>
      <c r="X1358" s="4" t="s">
        <v>651</v>
      </c>
      <c r="Y1358" s="118" t="s">
        <v>651</v>
      </c>
      <c r="Z1358" s="118" t="s">
        <v>30</v>
      </c>
      <c r="AA1358" s="289">
        <v>0</v>
      </c>
      <c r="AB1358" s="81" t="str">
        <f t="shared" si="241"/>
        <v>Zwf*-hser</v>
      </c>
    </row>
    <row r="1359" spans="1:28" x14ac:dyDescent="0.3">
      <c r="A1359" s="15" t="s">
        <v>622</v>
      </c>
      <c r="B1359" s="265" t="s">
        <v>269</v>
      </c>
      <c r="C1359" s="47">
        <v>-7.3634760553292294E-2</v>
      </c>
      <c r="D1359" s="47"/>
      <c r="E1359" s="47">
        <v>-9.0254669163346818E-2</v>
      </c>
      <c r="F1359" s="47">
        <v>-5.7014851943237771E-2</v>
      </c>
      <c r="G1359" s="47">
        <v>-4.9012673723581895E-2</v>
      </c>
      <c r="H1359" s="287">
        <f t="shared" si="231"/>
        <v>4.9012673723581895E-2</v>
      </c>
      <c r="I1359" s="4" t="b">
        <f t="shared" si="232"/>
        <v>0</v>
      </c>
      <c r="J1359" s="4" t="b">
        <f t="shared" si="233"/>
        <v>0</v>
      </c>
      <c r="K1359" s="26">
        <f t="shared" si="234"/>
        <v>0</v>
      </c>
      <c r="L1359" s="26">
        <f t="shared" si="235"/>
        <v>0</v>
      </c>
      <c r="M1359" s="26" t="str">
        <f t="shared" si="236"/>
        <v/>
      </c>
      <c r="N1359" s="288">
        <v>0</v>
      </c>
      <c r="O1359" s="4">
        <v>0</v>
      </c>
      <c r="P1359" s="75">
        <f t="shared" si="237"/>
        <v>0</v>
      </c>
      <c r="Q1359" s="75">
        <f t="shared" si="238"/>
        <v>0</v>
      </c>
      <c r="R1359" s="75">
        <f t="shared" si="239"/>
        <v>0</v>
      </c>
      <c r="S1359" s="4">
        <v>0</v>
      </c>
      <c r="T1359" s="4">
        <v>0</v>
      </c>
      <c r="U1359" s="4">
        <f t="shared" si="240"/>
        <v>0</v>
      </c>
      <c r="V1359" s="4">
        <v>0</v>
      </c>
      <c r="W1359" s="49">
        <v>0</v>
      </c>
      <c r="X1359" s="4" t="s">
        <v>651</v>
      </c>
      <c r="Y1359" s="118" t="s">
        <v>651</v>
      </c>
      <c r="Z1359" s="118" t="s">
        <v>30</v>
      </c>
      <c r="AA1359" s="289">
        <v>0.57635499999999995</v>
      </c>
      <c r="AB1359" s="81" t="str">
        <f t="shared" si="241"/>
        <v>Zwf*-gal1p</v>
      </c>
    </row>
    <row r="1360" spans="1:28" x14ac:dyDescent="0.3">
      <c r="A1360" s="15" t="s">
        <v>622</v>
      </c>
      <c r="B1360" s="265" t="s">
        <v>287</v>
      </c>
      <c r="C1360" s="47">
        <v>0.117085255730836</v>
      </c>
      <c r="D1360" s="47"/>
      <c r="E1360" s="47">
        <v>1.0104155384501948E-2</v>
      </c>
      <c r="F1360" s="47">
        <v>0.22406635607717007</v>
      </c>
      <c r="G1360" s="47">
        <v>-4.140526330076999E-2</v>
      </c>
      <c r="H1360" s="287">
        <f t="shared" si="231"/>
        <v>4.140526330076999E-2</v>
      </c>
      <c r="I1360" s="4" t="b">
        <f t="shared" si="232"/>
        <v>0</v>
      </c>
      <c r="J1360" s="4" t="b">
        <f t="shared" si="233"/>
        <v>0</v>
      </c>
      <c r="K1360" s="26">
        <f t="shared" si="234"/>
        <v>0</v>
      </c>
      <c r="L1360" s="26">
        <f t="shared" si="235"/>
        <v>0</v>
      </c>
      <c r="M1360" s="26" t="str">
        <f t="shared" si="236"/>
        <v/>
      </c>
      <c r="N1360" s="288">
        <v>0</v>
      </c>
      <c r="O1360" s="4">
        <v>0</v>
      </c>
      <c r="P1360" s="75">
        <f t="shared" si="237"/>
        <v>0</v>
      </c>
      <c r="Q1360" s="75">
        <f t="shared" si="238"/>
        <v>0</v>
      </c>
      <c r="R1360" s="75">
        <f t="shared" si="239"/>
        <v>0</v>
      </c>
      <c r="S1360" s="4">
        <v>0</v>
      </c>
      <c r="T1360" s="4">
        <v>0</v>
      </c>
      <c r="U1360" s="4">
        <f t="shared" si="240"/>
        <v>0</v>
      </c>
      <c r="V1360" s="4">
        <v>0</v>
      </c>
      <c r="W1360" s="49">
        <v>0</v>
      </c>
      <c r="X1360" s="4" t="s">
        <v>651</v>
      </c>
      <c r="Y1360" s="118" t="s">
        <v>651</v>
      </c>
      <c r="Z1360" s="118" t="s">
        <v>30</v>
      </c>
      <c r="AA1360" s="289">
        <v>8.2474000000000006E-2</v>
      </c>
      <c r="AB1360" s="81" t="str">
        <f t="shared" si="241"/>
        <v>Zwf*-his</v>
      </c>
    </row>
    <row r="1361" spans="1:28" x14ac:dyDescent="0.3">
      <c r="A1361" s="15" t="s">
        <v>622</v>
      </c>
      <c r="B1361" s="265" t="s">
        <v>297</v>
      </c>
      <c r="C1361" s="47">
        <v>-0.146629865940164</v>
      </c>
      <c r="D1361" s="47"/>
      <c r="E1361" s="47">
        <v>-0.21802644992877673</v>
      </c>
      <c r="F1361" s="47">
        <v>-7.5233281951551267E-2</v>
      </c>
      <c r="G1361" s="47">
        <v>-4.0857148919997005E-2</v>
      </c>
      <c r="H1361" s="287">
        <f t="shared" si="231"/>
        <v>4.0857148919997005E-2</v>
      </c>
      <c r="I1361" s="4" t="b">
        <f t="shared" si="232"/>
        <v>0</v>
      </c>
      <c r="J1361" s="4" t="b">
        <f t="shared" si="233"/>
        <v>0</v>
      </c>
      <c r="K1361" s="26">
        <f t="shared" si="234"/>
        <v>0</v>
      </c>
      <c r="L1361" s="26">
        <f t="shared" si="235"/>
        <v>0</v>
      </c>
      <c r="M1361" s="26" t="str">
        <f t="shared" si="236"/>
        <v/>
      </c>
      <c r="N1361" s="288">
        <v>0</v>
      </c>
      <c r="O1361" s="4">
        <v>0</v>
      </c>
      <c r="P1361" s="75">
        <f t="shared" si="237"/>
        <v>0</v>
      </c>
      <c r="Q1361" s="75">
        <f t="shared" si="238"/>
        <v>0</v>
      </c>
      <c r="R1361" s="75">
        <f t="shared" si="239"/>
        <v>0</v>
      </c>
      <c r="S1361" s="4">
        <v>0</v>
      </c>
      <c r="T1361" s="4">
        <v>0</v>
      </c>
      <c r="U1361" s="4">
        <f t="shared" si="240"/>
        <v>0</v>
      </c>
      <c r="V1361" s="4">
        <v>0</v>
      </c>
      <c r="W1361" s="49">
        <v>0</v>
      </c>
      <c r="X1361" s="4" t="s">
        <v>651</v>
      </c>
      <c r="Y1361" s="118" t="s">
        <v>651</v>
      </c>
      <c r="Z1361" s="118" t="s">
        <v>30</v>
      </c>
      <c r="AA1361" s="289">
        <v>0.26696799999999998</v>
      </c>
      <c r="AB1361" s="81" t="str">
        <f t="shared" si="241"/>
        <v>Zwf*-shik</v>
      </c>
    </row>
    <row r="1362" spans="1:28" x14ac:dyDescent="0.3">
      <c r="A1362" s="15" t="s">
        <v>622</v>
      </c>
      <c r="B1362" s="265" t="s">
        <v>94</v>
      </c>
      <c r="C1362" s="47">
        <v>-5.46192915420309E-2</v>
      </c>
      <c r="D1362" s="47"/>
      <c r="E1362" s="47">
        <v>-7.5737105737626959E-2</v>
      </c>
      <c r="F1362" s="47">
        <v>-3.3501477346434841E-2</v>
      </c>
      <c r="G1362" s="47">
        <v>-2.33336408818886E-2</v>
      </c>
      <c r="H1362" s="287">
        <f t="shared" si="231"/>
        <v>2.33336408818886E-2</v>
      </c>
      <c r="I1362" s="4" t="b">
        <f t="shared" si="232"/>
        <v>0</v>
      </c>
      <c r="J1362" s="4" t="b">
        <f t="shared" si="233"/>
        <v>0</v>
      </c>
      <c r="K1362" s="26">
        <f t="shared" si="234"/>
        <v>0</v>
      </c>
      <c r="L1362" s="26">
        <f t="shared" si="235"/>
        <v>0</v>
      </c>
      <c r="M1362" s="26" t="str">
        <f t="shared" si="236"/>
        <v/>
      </c>
      <c r="N1362" s="288">
        <v>0</v>
      </c>
      <c r="O1362" s="4">
        <v>0</v>
      </c>
      <c r="P1362" s="75">
        <f t="shared" si="237"/>
        <v>0</v>
      </c>
      <c r="Q1362" s="75">
        <f t="shared" si="238"/>
        <v>0</v>
      </c>
      <c r="R1362" s="75">
        <f t="shared" si="239"/>
        <v>0</v>
      </c>
      <c r="S1362" s="4">
        <v>0</v>
      </c>
      <c r="T1362" s="4">
        <v>0</v>
      </c>
      <c r="U1362" s="4">
        <f t="shared" si="240"/>
        <v>0</v>
      </c>
      <c r="V1362" s="4">
        <v>0</v>
      </c>
      <c r="W1362" s="49">
        <v>0</v>
      </c>
      <c r="X1362" s="4" t="s">
        <v>651</v>
      </c>
      <c r="Y1362" s="118" t="s">
        <v>651</v>
      </c>
      <c r="Z1362" s="118" t="s">
        <v>30</v>
      </c>
      <c r="AA1362" s="289">
        <v>1.6948999999999999E-2</v>
      </c>
      <c r="AB1362" s="81" t="str">
        <f t="shared" si="241"/>
        <v>Zwf*-oaa</v>
      </c>
    </row>
    <row r="1363" spans="1:28" x14ac:dyDescent="0.3">
      <c r="A1363" s="15" t="s">
        <v>622</v>
      </c>
      <c r="B1363" s="265" t="s">
        <v>175</v>
      </c>
      <c r="C1363" s="47">
        <v>-9.7749352483608901E-2</v>
      </c>
      <c r="D1363" s="47"/>
      <c r="E1363" s="47">
        <v>-0.148668498460065</v>
      </c>
      <c r="F1363" s="47">
        <v>-4.6830206507152798E-2</v>
      </c>
      <c r="G1363" s="47">
        <v>-2.2313580666636898E-2</v>
      </c>
      <c r="H1363" s="287">
        <f t="shared" si="231"/>
        <v>2.2313580666636898E-2</v>
      </c>
      <c r="I1363" s="4" t="b">
        <f t="shared" si="232"/>
        <v>0</v>
      </c>
      <c r="J1363" s="4" t="b">
        <f t="shared" si="233"/>
        <v>0</v>
      </c>
      <c r="K1363" s="26">
        <f t="shared" si="234"/>
        <v>0</v>
      </c>
      <c r="L1363" s="26">
        <f t="shared" si="235"/>
        <v>0</v>
      </c>
      <c r="M1363" s="26" t="str">
        <f t="shared" si="236"/>
        <v/>
      </c>
      <c r="N1363" s="288">
        <v>0</v>
      </c>
      <c r="O1363" s="4">
        <v>0</v>
      </c>
      <c r="P1363" s="75">
        <f t="shared" si="237"/>
        <v>0</v>
      </c>
      <c r="Q1363" s="75">
        <f t="shared" si="238"/>
        <v>0</v>
      </c>
      <c r="R1363" s="75">
        <f t="shared" si="239"/>
        <v>0</v>
      </c>
      <c r="S1363" s="4">
        <v>0</v>
      </c>
      <c r="T1363" s="4">
        <v>0</v>
      </c>
      <c r="U1363" s="4">
        <f t="shared" si="240"/>
        <v>0</v>
      </c>
      <c r="V1363" s="4">
        <v>0</v>
      </c>
      <c r="W1363" s="49">
        <v>0</v>
      </c>
      <c r="X1363" s="4" t="s">
        <v>651</v>
      </c>
      <c r="Y1363" s="118" t="s">
        <v>651</v>
      </c>
      <c r="Z1363" s="118" t="s">
        <v>30</v>
      </c>
      <c r="AA1363" s="289">
        <v>0.764706</v>
      </c>
      <c r="AB1363" s="81" t="str">
        <f t="shared" si="241"/>
        <v>Zwf*-r5p</v>
      </c>
    </row>
    <row r="1364" spans="1:28" x14ac:dyDescent="0.3">
      <c r="A1364" s="15" t="s">
        <v>622</v>
      </c>
      <c r="B1364" s="265" t="s">
        <v>165</v>
      </c>
      <c r="C1364" s="47">
        <v>-7.3909386131710803E-2</v>
      </c>
      <c r="D1364" s="47"/>
      <c r="E1364" s="47">
        <v>-0.11635203129012028</v>
      </c>
      <c r="F1364" s="47">
        <v>-3.1466740973301321E-2</v>
      </c>
      <c r="G1364" s="47">
        <v>-1.1031393304437503E-2</v>
      </c>
      <c r="H1364" s="287">
        <f t="shared" si="231"/>
        <v>1.1031393304437503E-2</v>
      </c>
      <c r="I1364" s="4" t="b">
        <f t="shared" si="232"/>
        <v>0</v>
      </c>
      <c r="J1364" s="4" t="b">
        <f t="shared" si="233"/>
        <v>0</v>
      </c>
      <c r="K1364" s="26">
        <f t="shared" si="234"/>
        <v>0</v>
      </c>
      <c r="L1364" s="26">
        <f t="shared" si="235"/>
        <v>0</v>
      </c>
      <c r="M1364" s="26" t="str">
        <f t="shared" si="236"/>
        <v/>
      </c>
      <c r="N1364" s="288">
        <v>0</v>
      </c>
      <c r="O1364" s="4">
        <v>0</v>
      </c>
      <c r="P1364" s="75">
        <f t="shared" si="237"/>
        <v>0</v>
      </c>
      <c r="Q1364" s="75">
        <f t="shared" si="238"/>
        <v>0</v>
      </c>
      <c r="R1364" s="75">
        <f t="shared" si="239"/>
        <v>0</v>
      </c>
      <c r="S1364" s="4">
        <v>0</v>
      </c>
      <c r="T1364" s="4">
        <v>0</v>
      </c>
      <c r="U1364" s="4">
        <f t="shared" si="240"/>
        <v>0</v>
      </c>
      <c r="V1364" s="4">
        <v>0</v>
      </c>
      <c r="W1364" s="49">
        <v>0</v>
      </c>
      <c r="X1364" s="4" t="s">
        <v>651</v>
      </c>
      <c r="Y1364" s="118" t="s">
        <v>651</v>
      </c>
      <c r="Z1364" s="118" t="s">
        <v>30</v>
      </c>
      <c r="AA1364" s="289">
        <v>0.293103</v>
      </c>
      <c r="AB1364" s="81" t="str">
        <f t="shared" si="241"/>
        <v>Zwf*-bpg</v>
      </c>
    </row>
    <row r="1365" spans="1:28" x14ac:dyDescent="0.3">
      <c r="A1365" s="15" t="s">
        <v>622</v>
      </c>
      <c r="B1365" s="265" t="s">
        <v>289</v>
      </c>
      <c r="C1365" s="47">
        <v>2.6975301550117601E-2</v>
      </c>
      <c r="D1365" s="47"/>
      <c r="E1365" s="47">
        <v>8.2131990076607098E-3</v>
      </c>
      <c r="F1365" s="47">
        <v>4.5737404092574492E-2</v>
      </c>
      <c r="G1365" s="47">
        <v>-8.2040592018890052E-4</v>
      </c>
      <c r="H1365" s="287">
        <f t="shared" si="231"/>
        <v>8.2040592018890052E-4</v>
      </c>
      <c r="I1365" s="4" t="b">
        <f t="shared" si="232"/>
        <v>0</v>
      </c>
      <c r="J1365" s="4" t="b">
        <f t="shared" si="233"/>
        <v>0</v>
      </c>
      <c r="K1365" s="26">
        <f t="shared" si="234"/>
        <v>0</v>
      </c>
      <c r="L1365" s="26">
        <f t="shared" si="235"/>
        <v>0</v>
      </c>
      <c r="M1365" s="26" t="str">
        <f t="shared" si="236"/>
        <v/>
      </c>
      <c r="N1365" s="288">
        <v>0</v>
      </c>
      <c r="O1365" s="4">
        <v>0</v>
      </c>
      <c r="P1365" s="75">
        <f t="shared" si="237"/>
        <v>0</v>
      </c>
      <c r="Q1365" s="75">
        <f t="shared" si="238"/>
        <v>0</v>
      </c>
      <c r="R1365" s="75">
        <f t="shared" si="239"/>
        <v>0</v>
      </c>
      <c r="S1365" s="4">
        <v>0</v>
      </c>
      <c r="T1365" s="4">
        <v>0</v>
      </c>
      <c r="U1365" s="4">
        <f t="shared" si="240"/>
        <v>0</v>
      </c>
      <c r="V1365" s="4">
        <v>0</v>
      </c>
      <c r="W1365" s="49">
        <v>0</v>
      </c>
      <c r="X1365" s="4" t="s">
        <v>651</v>
      </c>
      <c r="Y1365" s="118" t="s">
        <v>651</v>
      </c>
      <c r="Z1365" s="118" t="s">
        <v>30</v>
      </c>
      <c r="AA1365" s="289">
        <v>6.6667000000000004E-2</v>
      </c>
      <c r="AB1365" s="81" t="str">
        <f t="shared" si="241"/>
        <v>Zwf*-phe</v>
      </c>
    </row>
    <row r="1366" spans="1:28" x14ac:dyDescent="0.3">
      <c r="A1366" s="15" t="s">
        <v>622</v>
      </c>
      <c r="B1366" s="265" t="s">
        <v>167</v>
      </c>
      <c r="C1366" s="47">
        <v>-7.7633899008582002E-2</v>
      </c>
      <c r="D1366" s="47"/>
      <c r="E1366" s="47">
        <v>-0.1622032785693876</v>
      </c>
      <c r="F1366" s="47">
        <v>6.9354805522236079E-3</v>
      </c>
      <c r="G1366" s="47">
        <v>0</v>
      </c>
      <c r="H1366" s="287">
        <f t="shared" si="231"/>
        <v>0</v>
      </c>
      <c r="I1366" s="4" t="b">
        <f t="shared" si="232"/>
        <v>0</v>
      </c>
      <c r="J1366" s="4" t="b">
        <f t="shared" si="233"/>
        <v>0</v>
      </c>
      <c r="K1366" s="26">
        <f t="shared" si="234"/>
        <v>0</v>
      </c>
      <c r="L1366" s="26">
        <f t="shared" si="235"/>
        <v>0</v>
      </c>
      <c r="M1366" s="26" t="str">
        <f t="shared" si="236"/>
        <v/>
      </c>
      <c r="N1366" s="288">
        <v>0</v>
      </c>
      <c r="O1366" s="4">
        <v>0</v>
      </c>
      <c r="P1366" s="75">
        <f t="shared" si="237"/>
        <v>0</v>
      </c>
      <c r="Q1366" s="75">
        <f t="shared" si="238"/>
        <v>0</v>
      </c>
      <c r="R1366" s="75">
        <f t="shared" si="239"/>
        <v>0</v>
      </c>
      <c r="S1366" s="4">
        <v>0</v>
      </c>
      <c r="T1366" s="4">
        <v>0</v>
      </c>
      <c r="U1366" s="4">
        <f t="shared" si="240"/>
        <v>0</v>
      </c>
      <c r="V1366" s="4">
        <v>0</v>
      </c>
      <c r="W1366" s="49">
        <v>0</v>
      </c>
      <c r="X1366" s="4" t="s">
        <v>651</v>
      </c>
      <c r="Y1366" s="118" t="s">
        <v>651</v>
      </c>
      <c r="Z1366" s="118" t="s">
        <v>30</v>
      </c>
      <c r="AA1366" s="289">
        <v>0.35416700000000001</v>
      </c>
      <c r="AB1366" s="81" t="str">
        <f t="shared" si="241"/>
        <v>Zwf*-3pg</v>
      </c>
    </row>
    <row r="1367" spans="1:28" x14ac:dyDescent="0.3">
      <c r="A1367" s="15" t="s">
        <v>622</v>
      </c>
      <c r="B1367" s="265" t="s">
        <v>202</v>
      </c>
      <c r="C1367" s="47">
        <v>-1.85539490129756E-3</v>
      </c>
      <c r="D1367" s="47"/>
      <c r="E1367" s="47">
        <v>-3.0408020498626537E-2</v>
      </c>
      <c r="F1367" s="47">
        <v>2.6697230696031415E-2</v>
      </c>
      <c r="G1367" s="47">
        <v>0</v>
      </c>
      <c r="H1367" s="287">
        <f t="shared" si="231"/>
        <v>0</v>
      </c>
      <c r="I1367" s="4" t="b">
        <f t="shared" si="232"/>
        <v>0</v>
      </c>
      <c r="J1367" s="4" t="b">
        <f t="shared" si="233"/>
        <v>0</v>
      </c>
      <c r="K1367" s="26">
        <f t="shared" si="234"/>
        <v>0</v>
      </c>
      <c r="L1367" s="26">
        <f t="shared" si="235"/>
        <v>0</v>
      </c>
      <c r="M1367" s="26" t="str">
        <f t="shared" si="236"/>
        <v/>
      </c>
      <c r="N1367" s="288">
        <v>0</v>
      </c>
      <c r="O1367" s="4">
        <v>0</v>
      </c>
      <c r="P1367" s="75">
        <f t="shared" si="237"/>
        <v>0</v>
      </c>
      <c r="Q1367" s="75">
        <f t="shared" si="238"/>
        <v>0</v>
      </c>
      <c r="R1367" s="75">
        <f t="shared" si="239"/>
        <v>0</v>
      </c>
      <c r="S1367" s="4">
        <v>0</v>
      </c>
      <c r="T1367" s="4">
        <v>0</v>
      </c>
      <c r="U1367" s="4">
        <f t="shared" si="240"/>
        <v>0</v>
      </c>
      <c r="V1367" s="4">
        <v>0</v>
      </c>
      <c r="W1367" s="49">
        <v>0</v>
      </c>
      <c r="X1367" s="4" t="s">
        <v>651</v>
      </c>
      <c r="Y1367" s="118" t="s">
        <v>651</v>
      </c>
      <c r="Z1367" s="118" t="s">
        <v>30</v>
      </c>
      <c r="AA1367" s="289">
        <v>0.461538</v>
      </c>
      <c r="AB1367" s="81" t="str">
        <f t="shared" si="241"/>
        <v>Zwf*-cmp</v>
      </c>
    </row>
    <row r="1368" spans="1:28" x14ac:dyDescent="0.3">
      <c r="A1368" s="15" t="s">
        <v>622</v>
      </c>
      <c r="B1368" s="265" t="s">
        <v>161</v>
      </c>
      <c r="C1368" s="47">
        <v>-9.6258276617170999E-2</v>
      </c>
      <c r="D1368" s="47"/>
      <c r="E1368" s="47">
        <v>-0.19926201240072455</v>
      </c>
      <c r="F1368" s="47">
        <v>6.7454591663825558E-3</v>
      </c>
      <c r="G1368" s="47">
        <v>0</v>
      </c>
      <c r="H1368" s="287">
        <f t="shared" si="231"/>
        <v>0</v>
      </c>
      <c r="I1368" s="4" t="b">
        <f t="shared" si="232"/>
        <v>0</v>
      </c>
      <c r="J1368" s="4" t="b">
        <f t="shared" si="233"/>
        <v>0</v>
      </c>
      <c r="K1368" s="26">
        <f t="shared" si="234"/>
        <v>0</v>
      </c>
      <c r="L1368" s="26">
        <f t="shared" si="235"/>
        <v>0</v>
      </c>
      <c r="M1368" s="26" t="str">
        <f t="shared" si="236"/>
        <v/>
      </c>
      <c r="N1368" s="288">
        <v>0</v>
      </c>
      <c r="O1368" s="4">
        <v>0</v>
      </c>
      <c r="P1368" s="75">
        <f t="shared" si="237"/>
        <v>0</v>
      </c>
      <c r="Q1368" s="75">
        <f t="shared" si="238"/>
        <v>0</v>
      </c>
      <c r="R1368" s="75">
        <f t="shared" si="239"/>
        <v>0</v>
      </c>
      <c r="S1368" s="4">
        <v>0</v>
      </c>
      <c r="T1368" s="4">
        <v>0</v>
      </c>
      <c r="U1368" s="4">
        <f t="shared" si="240"/>
        <v>0</v>
      </c>
      <c r="V1368" s="4">
        <v>0</v>
      </c>
      <c r="W1368" s="49">
        <v>0</v>
      </c>
      <c r="X1368" s="4" t="s">
        <v>651</v>
      </c>
      <c r="Y1368" s="118" t="s">
        <v>651</v>
      </c>
      <c r="Z1368" s="118" t="s">
        <v>30</v>
      </c>
      <c r="AA1368" s="289">
        <v>0.25</v>
      </c>
      <c r="AB1368" s="81" t="str">
        <f t="shared" si="241"/>
        <v>Zwf*-dhap</v>
      </c>
    </row>
    <row r="1369" spans="1:28" x14ac:dyDescent="0.3">
      <c r="A1369" s="15" t="s">
        <v>622</v>
      </c>
      <c r="B1369" s="265" t="s">
        <v>225</v>
      </c>
      <c r="C1369" s="47">
        <v>2.1755517766155402E-2</v>
      </c>
      <c r="D1369" s="47"/>
      <c r="E1369" s="47">
        <v>-1.4526184892148252E-2</v>
      </c>
      <c r="F1369" s="47">
        <v>5.8037220424459052E-2</v>
      </c>
      <c r="G1369" s="47">
        <v>0</v>
      </c>
      <c r="H1369" s="287">
        <f t="shared" si="231"/>
        <v>0</v>
      </c>
      <c r="I1369" s="4" t="b">
        <f t="shared" si="232"/>
        <v>0</v>
      </c>
      <c r="J1369" s="4" t="b">
        <f t="shared" si="233"/>
        <v>0</v>
      </c>
      <c r="K1369" s="26">
        <f t="shared" si="234"/>
        <v>0</v>
      </c>
      <c r="L1369" s="26">
        <f t="shared" si="235"/>
        <v>0</v>
      </c>
      <c r="M1369" s="26" t="str">
        <f t="shared" si="236"/>
        <v/>
      </c>
      <c r="N1369" s="288">
        <v>0</v>
      </c>
      <c r="O1369" s="4">
        <v>0</v>
      </c>
      <c r="P1369" s="75">
        <f t="shared" si="237"/>
        <v>0</v>
      </c>
      <c r="Q1369" s="75">
        <f t="shared" si="238"/>
        <v>0</v>
      </c>
      <c r="R1369" s="75">
        <f t="shared" si="239"/>
        <v>0</v>
      </c>
      <c r="S1369" s="4">
        <v>0</v>
      </c>
      <c r="T1369" s="4">
        <v>0</v>
      </c>
      <c r="U1369" s="4">
        <f t="shared" si="240"/>
        <v>0</v>
      </c>
      <c r="V1369" s="4">
        <v>0</v>
      </c>
      <c r="W1369" s="49">
        <v>0</v>
      </c>
      <c r="X1369" s="4" t="s">
        <v>651</v>
      </c>
      <c r="Y1369" s="118" t="s">
        <v>651</v>
      </c>
      <c r="Z1369" s="118" t="s">
        <v>30</v>
      </c>
      <c r="AA1369" s="289">
        <v>0.88235300000000005</v>
      </c>
      <c r="AB1369" s="81" t="str">
        <f t="shared" si="241"/>
        <v>Zwf*-glca-6p</v>
      </c>
    </row>
    <row r="1370" spans="1:28" x14ac:dyDescent="0.3">
      <c r="A1370" s="15" t="s">
        <v>622</v>
      </c>
      <c r="B1370" s="265" t="s">
        <v>299</v>
      </c>
      <c r="C1370" s="47">
        <v>5.4104795789259802E-3</v>
      </c>
      <c r="D1370" s="47"/>
      <c r="E1370" s="47">
        <v>-0.12404882815954771</v>
      </c>
      <c r="F1370" s="47">
        <v>0.13486978731739968</v>
      </c>
      <c r="G1370" s="47">
        <v>0</v>
      </c>
      <c r="H1370" s="287">
        <f t="shared" si="231"/>
        <v>0</v>
      </c>
      <c r="I1370" s="4" t="b">
        <f t="shared" si="232"/>
        <v>0</v>
      </c>
      <c r="J1370" s="4" t="b">
        <f t="shared" si="233"/>
        <v>0</v>
      </c>
      <c r="K1370" s="26">
        <f t="shared" si="234"/>
        <v>0</v>
      </c>
      <c r="L1370" s="26">
        <f t="shared" si="235"/>
        <v>0</v>
      </c>
      <c r="M1370" s="26" t="str">
        <f t="shared" si="236"/>
        <v/>
      </c>
      <c r="N1370" s="288">
        <v>0</v>
      </c>
      <c r="O1370" s="4">
        <v>0</v>
      </c>
      <c r="P1370" s="75">
        <f t="shared" si="237"/>
        <v>0</v>
      </c>
      <c r="Q1370" s="75">
        <f t="shared" si="238"/>
        <v>0</v>
      </c>
      <c r="R1370" s="75">
        <f t="shared" si="239"/>
        <v>0</v>
      </c>
      <c r="S1370" s="4">
        <v>0</v>
      </c>
      <c r="T1370" s="4">
        <v>0</v>
      </c>
      <c r="U1370" s="4">
        <f t="shared" si="240"/>
        <v>0</v>
      </c>
      <c r="V1370" s="4">
        <v>0</v>
      </c>
      <c r="W1370" s="49">
        <v>0</v>
      </c>
      <c r="X1370" s="4" t="s">
        <v>651</v>
      </c>
      <c r="Y1370" s="118" t="s">
        <v>651</v>
      </c>
      <c r="Z1370" s="118" t="s">
        <v>30</v>
      </c>
      <c r="AA1370" s="289">
        <v>0</v>
      </c>
      <c r="AB1370" s="81" t="str">
        <f t="shared" si="241"/>
        <v>Zwf*-orni</v>
      </c>
    </row>
    <row r="1371" spans="1:28" x14ac:dyDescent="0.3">
      <c r="A1371" s="15" t="s">
        <v>622</v>
      </c>
      <c r="B1371" s="265" t="s">
        <v>229</v>
      </c>
      <c r="C1371" s="47">
        <v>7.3825348532659003E-3</v>
      </c>
      <c r="D1371" s="47"/>
      <c r="E1371" s="47">
        <v>-1.6550364150358737E-2</v>
      </c>
      <c r="F1371" s="47">
        <v>3.1315433856890534E-2</v>
      </c>
      <c r="G1371" s="47">
        <v>0</v>
      </c>
      <c r="H1371" s="287">
        <f t="shared" si="231"/>
        <v>0</v>
      </c>
      <c r="I1371" s="4" t="b">
        <f t="shared" si="232"/>
        <v>0</v>
      </c>
      <c r="J1371" s="4" t="b">
        <f t="shared" si="233"/>
        <v>0</v>
      </c>
      <c r="K1371" s="26">
        <f t="shared" si="234"/>
        <v>0</v>
      </c>
      <c r="L1371" s="26">
        <f t="shared" si="235"/>
        <v>0</v>
      </c>
      <c r="M1371" s="26" t="str">
        <f t="shared" si="236"/>
        <v/>
      </c>
      <c r="N1371" s="288">
        <v>0</v>
      </c>
      <c r="O1371" s="4">
        <v>0</v>
      </c>
      <c r="P1371" s="75">
        <f t="shared" si="237"/>
        <v>0</v>
      </c>
      <c r="Q1371" s="75">
        <f t="shared" si="238"/>
        <v>0</v>
      </c>
      <c r="R1371" s="75">
        <f t="shared" si="239"/>
        <v>0</v>
      </c>
      <c r="S1371" s="4">
        <v>0</v>
      </c>
      <c r="T1371" s="4">
        <v>0</v>
      </c>
      <c r="U1371" s="4">
        <f t="shared" si="240"/>
        <v>0</v>
      </c>
      <c r="V1371" s="4">
        <v>0</v>
      </c>
      <c r="W1371" s="49">
        <v>0</v>
      </c>
      <c r="X1371" s="4" t="s">
        <v>651</v>
      </c>
      <c r="Y1371" s="118" t="s">
        <v>651</v>
      </c>
      <c r="Z1371" s="118" t="s">
        <v>30</v>
      </c>
      <c r="AA1371" s="289">
        <v>2.9641000000000001E-2</v>
      </c>
      <c r="AB1371" s="81" t="str">
        <f t="shared" si="241"/>
        <v>Zwf*-panto</v>
      </c>
    </row>
    <row r="1372" spans="1:28" x14ac:dyDescent="0.3">
      <c r="A1372" s="15" t="s">
        <v>622</v>
      </c>
      <c r="B1372" s="265" t="s">
        <v>84</v>
      </c>
      <c r="C1372" s="47">
        <v>-6.0615394557040403E-2</v>
      </c>
      <c r="D1372" s="47"/>
      <c r="E1372" s="47">
        <v>-0.15730346197550615</v>
      </c>
      <c r="F1372" s="47">
        <v>3.6072672861425362E-2</v>
      </c>
      <c r="G1372" s="47">
        <v>0</v>
      </c>
      <c r="H1372" s="287">
        <f t="shared" si="231"/>
        <v>0</v>
      </c>
      <c r="I1372" s="4" t="b">
        <f t="shared" si="232"/>
        <v>0</v>
      </c>
      <c r="J1372" s="4" t="b">
        <f t="shared" si="233"/>
        <v>0</v>
      </c>
      <c r="K1372" s="26">
        <f t="shared" si="234"/>
        <v>0</v>
      </c>
      <c r="L1372" s="26">
        <f t="shared" si="235"/>
        <v>0</v>
      </c>
      <c r="M1372" s="26" t="str">
        <f t="shared" si="236"/>
        <v/>
      </c>
      <c r="N1372" s="288">
        <v>0</v>
      </c>
      <c r="O1372" s="4">
        <v>0</v>
      </c>
      <c r="P1372" s="75">
        <f t="shared" si="237"/>
        <v>0</v>
      </c>
      <c r="Q1372" s="75">
        <f t="shared" si="238"/>
        <v>0</v>
      </c>
      <c r="R1372" s="75">
        <f t="shared" si="239"/>
        <v>0</v>
      </c>
      <c r="S1372" s="4">
        <v>0</v>
      </c>
      <c r="T1372" s="4">
        <v>0</v>
      </c>
      <c r="U1372" s="4">
        <f t="shared" si="240"/>
        <v>0</v>
      </c>
      <c r="V1372" s="4">
        <v>0</v>
      </c>
      <c r="W1372" s="49">
        <v>0</v>
      </c>
      <c r="X1372" s="4" t="s">
        <v>651</v>
      </c>
      <c r="Y1372" s="118" t="s">
        <v>651</v>
      </c>
      <c r="Z1372" s="118" t="s">
        <v>30</v>
      </c>
      <c r="AA1372" s="289">
        <v>0.19047600000000001</v>
      </c>
      <c r="AB1372" s="81" t="str">
        <f t="shared" si="241"/>
        <v>Zwf*-pep</v>
      </c>
    </row>
    <row r="1373" spans="1:28" x14ac:dyDescent="0.3">
      <c r="A1373" s="15" t="s">
        <v>622</v>
      </c>
      <c r="B1373" s="265" t="s">
        <v>78</v>
      </c>
      <c r="C1373" s="47">
        <v>8.6627466189456395E-2</v>
      </c>
      <c r="D1373" s="47"/>
      <c r="E1373" s="47">
        <v>-4.7150020180666261E-2</v>
      </c>
      <c r="F1373" s="47">
        <v>0.22040495255957904</v>
      </c>
      <c r="G1373" s="47">
        <v>0</v>
      </c>
      <c r="H1373" s="287">
        <f t="shared" si="231"/>
        <v>0</v>
      </c>
      <c r="I1373" s="4" t="b">
        <f t="shared" si="232"/>
        <v>0</v>
      </c>
      <c r="J1373" s="4" t="b">
        <f t="shared" si="233"/>
        <v>0</v>
      </c>
      <c r="K1373" s="26">
        <f t="shared" si="234"/>
        <v>0</v>
      </c>
      <c r="L1373" s="26">
        <f t="shared" si="235"/>
        <v>0</v>
      </c>
      <c r="M1373" s="26" t="str">
        <f t="shared" si="236"/>
        <v/>
      </c>
      <c r="N1373" s="288">
        <v>0</v>
      </c>
      <c r="O1373" s="4">
        <v>0</v>
      </c>
      <c r="P1373" s="75">
        <f t="shared" si="237"/>
        <v>0</v>
      </c>
      <c r="Q1373" s="75">
        <f t="shared" si="238"/>
        <v>0</v>
      </c>
      <c r="R1373" s="75">
        <f t="shared" si="239"/>
        <v>0</v>
      </c>
      <c r="S1373" s="4">
        <v>0</v>
      </c>
      <c r="T1373" s="4">
        <v>0</v>
      </c>
      <c r="U1373" s="4">
        <f t="shared" si="240"/>
        <v>0</v>
      </c>
      <c r="V1373" s="4">
        <v>0</v>
      </c>
      <c r="W1373" s="49">
        <v>0</v>
      </c>
      <c r="X1373" s="4" t="s">
        <v>651</v>
      </c>
      <c r="Y1373" s="118" t="s">
        <v>651</v>
      </c>
      <c r="Z1373" s="118" t="s">
        <v>30</v>
      </c>
      <c r="AA1373" s="289">
        <v>1.7857000000000001E-2</v>
      </c>
      <c r="AB1373" s="81" t="str">
        <f t="shared" si="241"/>
        <v>Zwf*-pyr</v>
      </c>
    </row>
    <row r="1374" spans="1:28" x14ac:dyDescent="0.3">
      <c r="A1374" s="15" t="s">
        <v>622</v>
      </c>
      <c r="B1374" s="265" t="s">
        <v>163</v>
      </c>
      <c r="C1374" s="47">
        <v>-0.12243542795440999</v>
      </c>
      <c r="D1374" s="47"/>
      <c r="E1374" s="47">
        <v>-0.20773601860531085</v>
      </c>
      <c r="F1374" s="47">
        <v>-3.7134837303509138E-2</v>
      </c>
      <c r="G1374" s="47">
        <v>3.9358174543320107E-3</v>
      </c>
      <c r="H1374" s="287">
        <f t="shared" si="231"/>
        <v>3.9358174543320107E-3</v>
      </c>
      <c r="I1374" s="4" t="b">
        <f t="shared" si="232"/>
        <v>0</v>
      </c>
      <c r="J1374" s="4" t="b">
        <f t="shared" si="233"/>
        <v>0</v>
      </c>
      <c r="K1374" s="26">
        <f t="shared" si="234"/>
        <v>0</v>
      </c>
      <c r="L1374" s="26">
        <f t="shared" si="235"/>
        <v>0</v>
      </c>
      <c r="M1374" s="26" t="str">
        <f t="shared" si="236"/>
        <v/>
      </c>
      <c r="N1374" s="288">
        <v>0</v>
      </c>
      <c r="O1374" s="4">
        <v>0</v>
      </c>
      <c r="P1374" s="75">
        <f t="shared" si="237"/>
        <v>0</v>
      </c>
      <c r="Q1374" s="75">
        <f t="shared" si="238"/>
        <v>0</v>
      </c>
      <c r="R1374" s="75">
        <f t="shared" si="239"/>
        <v>0</v>
      </c>
      <c r="S1374" s="4">
        <v>0</v>
      </c>
      <c r="T1374" s="4">
        <v>0</v>
      </c>
      <c r="U1374" s="4">
        <f t="shared" si="240"/>
        <v>0</v>
      </c>
      <c r="V1374" s="4">
        <v>0</v>
      </c>
      <c r="W1374" s="49">
        <v>0</v>
      </c>
      <c r="X1374" s="4" t="s">
        <v>651</v>
      </c>
      <c r="Y1374" s="118" t="s">
        <v>651</v>
      </c>
      <c r="Z1374" s="118" t="s">
        <v>30</v>
      </c>
      <c r="AA1374" s="289">
        <v>0.48270200000000002</v>
      </c>
      <c r="AB1374" s="81" t="str">
        <f t="shared" si="241"/>
        <v>Zwf*-udpg</v>
      </c>
    </row>
    <row r="1375" spans="1:28" x14ac:dyDescent="0.3">
      <c r="A1375" s="15" t="s">
        <v>622</v>
      </c>
      <c r="B1375" s="265" t="s">
        <v>127</v>
      </c>
      <c r="C1375" s="47">
        <v>1.5756204589827301E-2</v>
      </c>
      <c r="D1375" s="47"/>
      <c r="E1375" s="47">
        <v>8.4891754205183249E-3</v>
      </c>
      <c r="F1375" s="47">
        <v>2.3023233759136279E-2</v>
      </c>
      <c r="G1375" s="47">
        <v>4.9902354501103006E-3</v>
      </c>
      <c r="H1375" s="287">
        <f t="shared" si="231"/>
        <v>4.9902354501103006E-3</v>
      </c>
      <c r="I1375" s="4" t="b">
        <f t="shared" si="232"/>
        <v>0</v>
      </c>
      <c r="J1375" s="4" t="b">
        <f t="shared" si="233"/>
        <v>0</v>
      </c>
      <c r="K1375" s="26">
        <f t="shared" si="234"/>
        <v>0</v>
      </c>
      <c r="L1375" s="26">
        <f t="shared" si="235"/>
        <v>0</v>
      </c>
      <c r="M1375" s="26" t="str">
        <f t="shared" si="236"/>
        <v/>
      </c>
      <c r="N1375" s="288">
        <v>0</v>
      </c>
      <c r="O1375" s="4">
        <v>0</v>
      </c>
      <c r="P1375" s="75">
        <f t="shared" si="237"/>
        <v>0</v>
      </c>
      <c r="Q1375" s="75">
        <f t="shared" si="238"/>
        <v>0</v>
      </c>
      <c r="R1375" s="75">
        <f t="shared" si="239"/>
        <v>0</v>
      </c>
      <c r="S1375" s="4">
        <v>0</v>
      </c>
      <c r="T1375" s="4">
        <v>0</v>
      </c>
      <c r="U1375" s="4">
        <f t="shared" si="240"/>
        <v>0</v>
      </c>
      <c r="V1375" s="4">
        <v>0</v>
      </c>
      <c r="W1375" s="49">
        <v>0</v>
      </c>
      <c r="X1375" s="4" t="s">
        <v>651</v>
      </c>
      <c r="Y1375" s="118" t="s">
        <v>651</v>
      </c>
      <c r="Z1375" s="118" t="s">
        <v>30</v>
      </c>
      <c r="AA1375" s="289">
        <v>0.690141</v>
      </c>
      <c r="AB1375" s="81" t="str">
        <f t="shared" si="241"/>
        <v>Zwf*-fbp</v>
      </c>
    </row>
    <row r="1376" spans="1:28" x14ac:dyDescent="0.3">
      <c r="A1376" s="15" t="s">
        <v>622</v>
      </c>
      <c r="B1376" s="265" t="s">
        <v>187</v>
      </c>
      <c r="C1376" s="47">
        <v>-0.15508179896815899</v>
      </c>
      <c r="D1376" s="47"/>
      <c r="E1376" s="47">
        <v>-0.26597843334904286</v>
      </c>
      <c r="F1376" s="47">
        <v>-4.418516458727513E-2</v>
      </c>
      <c r="G1376" s="47">
        <v>9.2095112257430112E-3</v>
      </c>
      <c r="H1376" s="287">
        <f t="shared" si="231"/>
        <v>9.2095112257430112E-3</v>
      </c>
      <c r="I1376" s="4" t="b">
        <f t="shared" si="232"/>
        <v>0</v>
      </c>
      <c r="J1376" s="4" t="b">
        <f t="shared" si="233"/>
        <v>0</v>
      </c>
      <c r="K1376" s="26">
        <f t="shared" si="234"/>
        <v>0</v>
      </c>
      <c r="L1376" s="26">
        <f t="shared" si="235"/>
        <v>0</v>
      </c>
      <c r="M1376" s="26" t="str">
        <f t="shared" si="236"/>
        <v/>
      </c>
      <c r="N1376" s="288">
        <v>0</v>
      </c>
      <c r="O1376" s="4">
        <v>0</v>
      </c>
      <c r="P1376" s="75">
        <f t="shared" si="237"/>
        <v>0</v>
      </c>
      <c r="Q1376" s="75">
        <f t="shared" si="238"/>
        <v>0</v>
      </c>
      <c r="R1376" s="75">
        <f t="shared" si="239"/>
        <v>0</v>
      </c>
      <c r="S1376" s="4">
        <v>0</v>
      </c>
      <c r="T1376" s="4">
        <v>0</v>
      </c>
      <c r="U1376" s="4">
        <f t="shared" si="240"/>
        <v>0</v>
      </c>
      <c r="V1376" s="4">
        <v>0</v>
      </c>
      <c r="W1376" s="49">
        <v>0</v>
      </c>
      <c r="X1376" s="4" t="s">
        <v>651</v>
      </c>
      <c r="Y1376" s="118" t="s">
        <v>651</v>
      </c>
      <c r="Z1376" s="118" t="s">
        <v>30</v>
      </c>
      <c r="AA1376" s="289">
        <v>0</v>
      </c>
      <c r="AB1376" s="81" t="str">
        <f t="shared" si="241"/>
        <v>Zwf*-fum</v>
      </c>
    </row>
    <row r="1377" spans="1:28" x14ac:dyDescent="0.3">
      <c r="A1377" s="15" t="s">
        <v>622</v>
      </c>
      <c r="B1377" s="265" t="s">
        <v>105</v>
      </c>
      <c r="C1377" s="47">
        <v>-5.0422136881335997E-2</v>
      </c>
      <c r="D1377" s="47"/>
      <c r="E1377" s="47">
        <v>-9.4969677710187023E-2</v>
      </c>
      <c r="F1377" s="47">
        <v>-5.8745960524849636E-3</v>
      </c>
      <c r="G1377" s="47">
        <v>1.557421990214701E-2</v>
      </c>
      <c r="H1377" s="287">
        <f t="shared" ref="H1377:H1440" si="242">ABS(G1377)</f>
        <v>1.557421990214701E-2</v>
      </c>
      <c r="I1377" s="4" t="b">
        <f t="shared" si="232"/>
        <v>0</v>
      </c>
      <c r="J1377" s="4" t="b">
        <f t="shared" si="233"/>
        <v>0</v>
      </c>
      <c r="K1377" s="26">
        <f t="shared" si="234"/>
        <v>0</v>
      </c>
      <c r="L1377" s="26">
        <f t="shared" si="235"/>
        <v>0</v>
      </c>
      <c r="M1377" s="26" t="str">
        <f t="shared" si="236"/>
        <v/>
      </c>
      <c r="N1377" s="288">
        <v>0</v>
      </c>
      <c r="O1377" s="4">
        <v>0</v>
      </c>
      <c r="P1377" s="75">
        <f t="shared" si="237"/>
        <v>0</v>
      </c>
      <c r="Q1377" s="75">
        <f t="shared" si="238"/>
        <v>0</v>
      </c>
      <c r="R1377" s="75">
        <f t="shared" si="239"/>
        <v>0</v>
      </c>
      <c r="S1377" s="4">
        <v>0</v>
      </c>
      <c r="T1377" s="4">
        <v>0</v>
      </c>
      <c r="U1377" s="4">
        <f t="shared" si="240"/>
        <v>0</v>
      </c>
      <c r="V1377" s="4">
        <v>0</v>
      </c>
      <c r="W1377" s="49">
        <v>0</v>
      </c>
      <c r="X1377" s="4" t="s">
        <v>651</v>
      </c>
      <c r="Y1377" s="118" t="s">
        <v>651</v>
      </c>
      <c r="Z1377" s="118" t="s">
        <v>30</v>
      </c>
      <c r="AA1377" s="289">
        <v>0.34715000000000001</v>
      </c>
      <c r="AB1377" s="81" t="str">
        <f t="shared" si="241"/>
        <v>Zwf*-2pg</v>
      </c>
    </row>
    <row r="1378" spans="1:28" x14ac:dyDescent="0.3">
      <c r="A1378" s="15" t="s">
        <v>622</v>
      </c>
      <c r="B1378" s="265" t="s">
        <v>396</v>
      </c>
      <c r="C1378" s="47">
        <v>0.14428677960508099</v>
      </c>
      <c r="D1378" s="47"/>
      <c r="E1378" s="47">
        <v>6.4979706823101266E-2</v>
      </c>
      <c r="F1378" s="47">
        <v>0.2235938523870607</v>
      </c>
      <c r="G1378" s="47">
        <v>2.679481992807399E-2</v>
      </c>
      <c r="H1378" s="287">
        <f t="shared" si="242"/>
        <v>2.679481992807399E-2</v>
      </c>
      <c r="I1378" s="4" t="b">
        <f t="shared" si="232"/>
        <v>0</v>
      </c>
      <c r="J1378" s="4" t="b">
        <f t="shared" si="233"/>
        <v>0</v>
      </c>
      <c r="K1378" s="26">
        <f t="shared" si="234"/>
        <v>0</v>
      </c>
      <c r="L1378" s="26">
        <f t="shared" si="235"/>
        <v>0</v>
      </c>
      <c r="M1378" s="26" t="str">
        <f t="shared" si="236"/>
        <v/>
      </c>
      <c r="N1378" s="288">
        <v>0</v>
      </c>
      <c r="O1378" s="4">
        <v>0</v>
      </c>
      <c r="P1378" s="75">
        <f t="shared" si="237"/>
        <v>0</v>
      </c>
      <c r="Q1378" s="75">
        <f t="shared" si="238"/>
        <v>0</v>
      </c>
      <c r="R1378" s="75">
        <f t="shared" si="239"/>
        <v>0</v>
      </c>
      <c r="S1378" s="4">
        <v>0</v>
      </c>
      <c r="T1378" s="4">
        <v>0</v>
      </c>
      <c r="U1378" s="4">
        <f t="shared" si="240"/>
        <v>0</v>
      </c>
      <c r="V1378" s="4">
        <v>-1</v>
      </c>
      <c r="W1378" s="49">
        <v>0</v>
      </c>
      <c r="X1378" s="4" t="s">
        <v>651</v>
      </c>
      <c r="Y1378" s="118" t="s">
        <v>651</v>
      </c>
      <c r="Z1378" s="118" t="s">
        <v>30</v>
      </c>
      <c r="AA1378" s="289">
        <v>0</v>
      </c>
      <c r="AB1378" s="81" t="str">
        <f t="shared" si="241"/>
        <v>Zwf*-spermi</v>
      </c>
    </row>
    <row r="1379" spans="1:28" x14ac:dyDescent="0.3">
      <c r="A1379" s="15" t="s">
        <v>622</v>
      </c>
      <c r="B1379" s="265" t="s">
        <v>267</v>
      </c>
      <c r="C1379" s="47">
        <v>0.24806869657594699</v>
      </c>
      <c r="D1379" s="47"/>
      <c r="E1379" s="47">
        <v>0.11667184670281458</v>
      </c>
      <c r="F1379" s="47">
        <v>0.37946554644907937</v>
      </c>
      <c r="G1379" s="47">
        <v>5.3406696763899003E-2</v>
      </c>
      <c r="H1379" s="287">
        <f t="shared" si="242"/>
        <v>5.3406696763899003E-2</v>
      </c>
      <c r="I1379" s="4" t="b">
        <f t="shared" si="232"/>
        <v>0</v>
      </c>
      <c r="J1379" s="4" t="b">
        <f t="shared" si="233"/>
        <v>0</v>
      </c>
      <c r="K1379" s="26">
        <f t="shared" si="234"/>
        <v>0</v>
      </c>
      <c r="L1379" s="26">
        <f t="shared" si="235"/>
        <v>0</v>
      </c>
      <c r="M1379" s="26" t="str">
        <f t="shared" si="236"/>
        <v/>
      </c>
      <c r="N1379" s="288">
        <v>0</v>
      </c>
      <c r="O1379" s="4">
        <v>0</v>
      </c>
      <c r="P1379" s="75">
        <f t="shared" si="237"/>
        <v>0</v>
      </c>
      <c r="Q1379" s="75">
        <f t="shared" si="238"/>
        <v>0</v>
      </c>
      <c r="R1379" s="75">
        <f t="shared" si="239"/>
        <v>0</v>
      </c>
      <c r="S1379" s="4">
        <v>0</v>
      </c>
      <c r="T1379" s="4">
        <v>0</v>
      </c>
      <c r="U1379" s="4">
        <f t="shared" si="240"/>
        <v>0</v>
      </c>
      <c r="V1379" s="4">
        <v>0</v>
      </c>
      <c r="W1379" s="49">
        <v>0</v>
      </c>
      <c r="X1379" s="4" t="s">
        <v>651</v>
      </c>
      <c r="Y1379" s="118" t="s">
        <v>651</v>
      </c>
      <c r="Z1379" s="118" t="s">
        <v>30</v>
      </c>
      <c r="AA1379" s="289">
        <v>0.58415799999999996</v>
      </c>
      <c r="AB1379" s="81" t="str">
        <f t="shared" si="241"/>
        <v>Zwf*-g1p</v>
      </c>
    </row>
    <row r="1380" spans="1:28" x14ac:dyDescent="0.3">
      <c r="A1380" s="15" t="s">
        <v>622</v>
      </c>
      <c r="B1380" s="265" t="s">
        <v>67</v>
      </c>
      <c r="C1380" s="47">
        <v>0.17954348050407801</v>
      </c>
      <c r="D1380" s="47"/>
      <c r="E1380" s="47">
        <v>9.5024594215242439E-2</v>
      </c>
      <c r="F1380" s="47">
        <v>0.26406236679291356</v>
      </c>
      <c r="G1380" s="47">
        <v>5.433031563172902E-2</v>
      </c>
      <c r="H1380" s="287">
        <f t="shared" si="242"/>
        <v>5.433031563172902E-2</v>
      </c>
      <c r="I1380" s="4" t="b">
        <f t="shared" si="232"/>
        <v>0</v>
      </c>
      <c r="J1380" s="4" t="b">
        <f t="shared" si="233"/>
        <v>0</v>
      </c>
      <c r="K1380" s="26">
        <f t="shared" si="234"/>
        <v>0</v>
      </c>
      <c r="L1380" s="26">
        <f t="shared" si="235"/>
        <v>0</v>
      </c>
      <c r="M1380" s="26" t="str">
        <f t="shared" si="236"/>
        <v/>
      </c>
      <c r="N1380" s="288">
        <v>0</v>
      </c>
      <c r="O1380" s="4">
        <v>0</v>
      </c>
      <c r="P1380" s="75">
        <f t="shared" si="237"/>
        <v>0</v>
      </c>
      <c r="Q1380" s="75">
        <f t="shared" si="238"/>
        <v>0</v>
      </c>
      <c r="R1380" s="75">
        <f t="shared" si="239"/>
        <v>0</v>
      </c>
      <c r="S1380" s="4">
        <v>0</v>
      </c>
      <c r="T1380" s="4">
        <v>0</v>
      </c>
      <c r="U1380" s="4">
        <f t="shared" si="240"/>
        <v>0</v>
      </c>
      <c r="V1380" s="4">
        <v>0</v>
      </c>
      <c r="W1380" s="49">
        <v>0</v>
      </c>
      <c r="X1380" s="4" t="s">
        <v>651</v>
      </c>
      <c r="Y1380" s="118" t="s">
        <v>651</v>
      </c>
      <c r="Z1380" s="118" t="s">
        <v>30</v>
      </c>
      <c r="AA1380" s="289">
        <v>0.42857099999999998</v>
      </c>
      <c r="AB1380" s="81" t="str">
        <f t="shared" si="241"/>
        <v>Zwf*-ru5p</v>
      </c>
    </row>
    <row r="1381" spans="1:28" x14ac:dyDescent="0.3">
      <c r="A1381" s="15" t="s">
        <v>622</v>
      </c>
      <c r="B1381" s="265" t="s">
        <v>76</v>
      </c>
      <c r="C1381" s="47">
        <v>0.117690137236524</v>
      </c>
      <c r="D1381" s="47"/>
      <c r="E1381" s="47">
        <v>8.7943676829411732E-2</v>
      </c>
      <c r="F1381" s="47">
        <v>0.14743659764363626</v>
      </c>
      <c r="G1381" s="47">
        <v>7.3621307003765096E-2</v>
      </c>
      <c r="H1381" s="287">
        <f t="shared" si="242"/>
        <v>7.3621307003765096E-2</v>
      </c>
      <c r="I1381" s="4" t="b">
        <f t="shared" si="232"/>
        <v>0</v>
      </c>
      <c r="J1381" s="4" t="b">
        <f t="shared" si="233"/>
        <v>0</v>
      </c>
      <c r="K1381" s="26">
        <f t="shared" si="234"/>
        <v>0</v>
      </c>
      <c r="L1381" s="26">
        <f t="shared" si="235"/>
        <v>0</v>
      </c>
      <c r="M1381" s="26" t="str">
        <f t="shared" si="236"/>
        <v/>
      </c>
      <c r="N1381" s="288">
        <v>0</v>
      </c>
      <c r="O1381" s="4">
        <v>0</v>
      </c>
      <c r="P1381" s="75">
        <f t="shared" si="237"/>
        <v>0</v>
      </c>
      <c r="Q1381" s="75">
        <f t="shared" si="238"/>
        <v>0</v>
      </c>
      <c r="R1381" s="75">
        <f t="shared" si="239"/>
        <v>0</v>
      </c>
      <c r="S1381" s="4">
        <v>0</v>
      </c>
      <c r="T1381" s="4">
        <v>0</v>
      </c>
      <c r="U1381" s="4">
        <f t="shared" si="240"/>
        <v>0</v>
      </c>
      <c r="V1381" s="4">
        <v>0</v>
      </c>
      <c r="W1381" s="49">
        <v>0</v>
      </c>
      <c r="X1381" s="4" t="s">
        <v>651</v>
      </c>
      <c r="Y1381" s="118" t="s">
        <v>651</v>
      </c>
      <c r="Z1381" s="118" t="s">
        <v>30</v>
      </c>
      <c r="AA1381" s="289">
        <v>0</v>
      </c>
      <c r="AB1381" s="81" t="str">
        <f t="shared" si="241"/>
        <v>Zwf*-mal</v>
      </c>
    </row>
    <row r="1382" spans="1:28" x14ac:dyDescent="0.3">
      <c r="A1382" s="15" t="s">
        <v>622</v>
      </c>
      <c r="B1382" s="265" t="s">
        <v>126</v>
      </c>
      <c r="C1382" s="47">
        <v>0.16636895007963001</v>
      </c>
      <c r="D1382" s="47"/>
      <c r="E1382" s="47">
        <v>0.1330542403068922</v>
      </c>
      <c r="F1382" s="47">
        <v>0.19968365985236783</v>
      </c>
      <c r="G1382" s="47">
        <v>0.11701382449038882</v>
      </c>
      <c r="H1382" s="287">
        <f t="shared" si="242"/>
        <v>0.11701382449038882</v>
      </c>
      <c r="I1382" s="4" t="b">
        <f t="shared" si="232"/>
        <v>0</v>
      </c>
      <c r="J1382" s="4" t="b">
        <f t="shared" si="233"/>
        <v>0</v>
      </c>
      <c r="K1382" s="26">
        <f t="shared" si="234"/>
        <v>0</v>
      </c>
      <c r="L1382" s="26">
        <f t="shared" si="235"/>
        <v>0</v>
      </c>
      <c r="M1382" s="26" t="str">
        <f t="shared" si="236"/>
        <v/>
      </c>
      <c r="N1382" s="288">
        <v>0</v>
      </c>
      <c r="O1382" s="4">
        <v>0</v>
      </c>
      <c r="P1382" s="75">
        <f t="shared" si="237"/>
        <v>0</v>
      </c>
      <c r="Q1382" s="75">
        <f t="shared" si="238"/>
        <v>0</v>
      </c>
      <c r="R1382" s="75">
        <f t="shared" si="239"/>
        <v>0</v>
      </c>
      <c r="S1382" s="4">
        <v>0</v>
      </c>
      <c r="T1382" s="4">
        <v>0</v>
      </c>
      <c r="U1382" s="4">
        <f t="shared" si="240"/>
        <v>0</v>
      </c>
      <c r="V1382" s="4">
        <v>0</v>
      </c>
      <c r="W1382" s="49">
        <v>0</v>
      </c>
      <c r="X1382" s="4" t="s">
        <v>651</v>
      </c>
      <c r="Y1382" s="118" t="s">
        <v>651</v>
      </c>
      <c r="Z1382" s="118" t="s">
        <v>30</v>
      </c>
      <c r="AA1382" s="289">
        <v>0.86046500000000004</v>
      </c>
      <c r="AB1382" s="81" t="str">
        <f t="shared" si="241"/>
        <v>Zwf*-f6p</v>
      </c>
    </row>
    <row r="1383" spans="1:28" x14ac:dyDescent="0.3">
      <c r="A1383" s="15" t="s">
        <v>622</v>
      </c>
      <c r="B1383" s="265" t="s">
        <v>285</v>
      </c>
      <c r="C1383" s="47">
        <v>0.19759512734996501</v>
      </c>
      <c r="D1383" s="47"/>
      <c r="E1383" s="47">
        <v>0.174459599293777</v>
      </c>
      <c r="F1383" s="47">
        <v>0.22073065540615303</v>
      </c>
      <c r="G1383" s="47">
        <v>0.1633202709704272</v>
      </c>
      <c r="H1383" s="287">
        <f t="shared" si="242"/>
        <v>0.1633202709704272</v>
      </c>
      <c r="I1383" s="4" t="b">
        <f t="shared" si="232"/>
        <v>0</v>
      </c>
      <c r="J1383" s="4" t="b">
        <f t="shared" si="233"/>
        <v>0</v>
      </c>
      <c r="K1383" s="26">
        <f t="shared" si="234"/>
        <v>0</v>
      </c>
      <c r="L1383" s="26">
        <f t="shared" si="235"/>
        <v>0</v>
      </c>
      <c r="M1383" s="26" t="str">
        <f t="shared" si="236"/>
        <v/>
      </c>
      <c r="N1383" s="288">
        <v>0</v>
      </c>
      <c r="O1383" s="4">
        <v>0</v>
      </c>
      <c r="P1383" s="75">
        <f t="shared" si="237"/>
        <v>0</v>
      </c>
      <c r="Q1383" s="75">
        <f t="shared" si="238"/>
        <v>0</v>
      </c>
      <c r="R1383" s="75">
        <f t="shared" si="239"/>
        <v>0</v>
      </c>
      <c r="S1383" s="4">
        <v>0</v>
      </c>
      <c r="T1383" s="4">
        <v>0</v>
      </c>
      <c r="U1383" s="4">
        <f t="shared" si="240"/>
        <v>0</v>
      </c>
      <c r="V1383" s="4">
        <v>0</v>
      </c>
      <c r="W1383" s="49">
        <v>0</v>
      </c>
      <c r="X1383" s="4" t="s">
        <v>651</v>
      </c>
      <c r="Y1383" s="118" t="s">
        <v>651</v>
      </c>
      <c r="Z1383" s="118" t="s">
        <v>30</v>
      </c>
      <c r="AA1383" s="289">
        <v>3.4483E-2</v>
      </c>
      <c r="AB1383" s="81" t="str">
        <f t="shared" si="241"/>
        <v>Zwf*-asn</v>
      </c>
    </row>
    <row r="1384" spans="1:28" x14ac:dyDescent="0.3">
      <c r="A1384" s="260" t="s">
        <v>622</v>
      </c>
      <c r="B1384" s="261" t="s">
        <v>304</v>
      </c>
      <c r="C1384" s="291">
        <v>-6.6438561897747199</v>
      </c>
      <c r="D1384" s="291"/>
      <c r="E1384" s="291">
        <v>-6.6438561897747199</v>
      </c>
      <c r="F1384" s="291">
        <v>-6.6438561897747199</v>
      </c>
      <c r="G1384" s="291">
        <v>-6.6438561897747199</v>
      </c>
      <c r="H1384" s="292">
        <f t="shared" si="242"/>
        <v>6.6438561897747199</v>
      </c>
      <c r="I1384" s="293"/>
      <c r="J1384" s="293"/>
      <c r="K1384" s="294"/>
      <c r="L1384" s="294"/>
      <c r="M1384" s="294"/>
      <c r="N1384" s="294" t="s">
        <v>416</v>
      </c>
      <c r="O1384" s="33">
        <v>1</v>
      </c>
      <c r="P1384" s="75">
        <f t="shared" si="237"/>
        <v>0</v>
      </c>
      <c r="Q1384" s="293">
        <f t="shared" si="238"/>
        <v>0</v>
      </c>
      <c r="R1384" s="293">
        <f t="shared" si="239"/>
        <v>0</v>
      </c>
      <c r="S1384" s="293">
        <v>0</v>
      </c>
      <c r="T1384" s="293">
        <v>0</v>
      </c>
      <c r="U1384" s="293">
        <f t="shared" si="240"/>
        <v>0</v>
      </c>
      <c r="V1384" s="293">
        <v>0</v>
      </c>
      <c r="W1384" s="294">
        <v>0</v>
      </c>
      <c r="X1384" s="293" t="s">
        <v>651</v>
      </c>
      <c r="Y1384" s="262" t="s">
        <v>651</v>
      </c>
      <c r="Z1384" s="262" t="s">
        <v>30</v>
      </c>
      <c r="AA1384" s="289" t="s">
        <v>138</v>
      </c>
      <c r="AB1384" s="81" t="str">
        <f t="shared" si="241"/>
        <v>Zwf*-control8</v>
      </c>
    </row>
    <row r="1385" spans="1:28" x14ac:dyDescent="0.3">
      <c r="A1385" s="260" t="s">
        <v>1</v>
      </c>
      <c r="B1385" s="261" t="s">
        <v>94</v>
      </c>
      <c r="C1385" s="291">
        <v>-4.6516237675478198</v>
      </c>
      <c r="D1385" s="291">
        <v>-4.6664652854646498</v>
      </c>
      <c r="E1385" s="291">
        <v>-4.8149387687690801</v>
      </c>
      <c r="F1385" s="291">
        <v>-4.4600144079972299</v>
      </c>
      <c r="G1385" s="291">
        <v>-4.4600144079972299</v>
      </c>
      <c r="H1385" s="292">
        <f t="shared" si="242"/>
        <v>4.4600144079972299</v>
      </c>
      <c r="I1385" s="293"/>
      <c r="J1385" s="293"/>
      <c r="K1385" s="294"/>
      <c r="L1385" s="294"/>
      <c r="M1385" s="294"/>
      <c r="N1385" s="294" t="s">
        <v>424</v>
      </c>
      <c r="O1385" s="33">
        <v>1</v>
      </c>
      <c r="P1385" s="75">
        <f t="shared" si="237"/>
        <v>1</v>
      </c>
      <c r="Q1385" s="293">
        <f t="shared" si="238"/>
        <v>0</v>
      </c>
      <c r="R1385" s="293">
        <f t="shared" si="239"/>
        <v>0</v>
      </c>
      <c r="S1385" s="293">
        <v>-1</v>
      </c>
      <c r="T1385" s="293">
        <v>-1</v>
      </c>
      <c r="U1385" s="293">
        <f t="shared" si="240"/>
        <v>1</v>
      </c>
      <c r="V1385" s="293">
        <v>0</v>
      </c>
      <c r="W1385" s="294">
        <v>1</v>
      </c>
      <c r="X1385" s="293">
        <v>2</v>
      </c>
      <c r="Y1385" s="262" t="s">
        <v>20</v>
      </c>
      <c r="Z1385" s="262" t="s">
        <v>30</v>
      </c>
      <c r="AA1385" s="289" t="s">
        <v>138</v>
      </c>
      <c r="AB1385" s="81" t="str">
        <f t="shared" si="241"/>
        <v>MaeA-oaa</v>
      </c>
    </row>
    <row r="1386" spans="1:28" x14ac:dyDescent="0.3">
      <c r="A1386" s="260" t="s">
        <v>14</v>
      </c>
      <c r="B1386" s="261" t="s">
        <v>282</v>
      </c>
      <c r="C1386" s="291">
        <v>-3.7566317873770299</v>
      </c>
      <c r="D1386" s="291">
        <v>-3.7655207883326001</v>
      </c>
      <c r="E1386" s="291">
        <v>-3.8236237428961699</v>
      </c>
      <c r="F1386" s="291">
        <v>-3.69152020688882</v>
      </c>
      <c r="G1386" s="291">
        <v>-3.69152020688882</v>
      </c>
      <c r="H1386" s="292">
        <f t="shared" si="242"/>
        <v>3.69152020688882</v>
      </c>
      <c r="I1386" s="293"/>
      <c r="J1386" s="293"/>
      <c r="K1386" s="294"/>
      <c r="L1386" s="294"/>
      <c r="M1386" s="294"/>
      <c r="N1386" s="294" t="s">
        <v>416</v>
      </c>
      <c r="O1386" s="33">
        <v>1</v>
      </c>
      <c r="P1386" s="75">
        <f t="shared" si="237"/>
        <v>0</v>
      </c>
      <c r="Q1386" s="293">
        <f t="shared" si="238"/>
        <v>0</v>
      </c>
      <c r="R1386" s="293">
        <f t="shared" si="239"/>
        <v>0</v>
      </c>
      <c r="S1386" s="293">
        <v>0</v>
      </c>
      <c r="T1386" s="293">
        <v>0</v>
      </c>
      <c r="U1386" s="293">
        <f t="shared" si="240"/>
        <v>0</v>
      </c>
      <c r="V1386" s="293">
        <v>0</v>
      </c>
      <c r="W1386" s="294">
        <v>0</v>
      </c>
      <c r="X1386" s="293">
        <v>3</v>
      </c>
      <c r="Y1386" s="262" t="s">
        <v>27</v>
      </c>
      <c r="Z1386" s="262" t="s">
        <v>30</v>
      </c>
      <c r="AA1386" s="289" t="s">
        <v>138</v>
      </c>
      <c r="AB1386" s="81" t="str">
        <f t="shared" si="241"/>
        <v>PfkA-noenz</v>
      </c>
    </row>
    <row r="1387" spans="1:28" x14ac:dyDescent="0.3">
      <c r="A1387" s="260" t="s">
        <v>106</v>
      </c>
      <c r="B1387" s="261" t="s">
        <v>275</v>
      </c>
      <c r="C1387" s="291">
        <v>-2.0867538819573301</v>
      </c>
      <c r="D1387" s="291">
        <v>-2.1076131504089699</v>
      </c>
      <c r="E1387" s="291">
        <v>-2.21350281998392</v>
      </c>
      <c r="F1387" s="291">
        <v>-1.98375983994317</v>
      </c>
      <c r="G1387" s="291">
        <v>-1.98375983994317</v>
      </c>
      <c r="H1387" s="292">
        <f t="shared" si="242"/>
        <v>1.98375983994317</v>
      </c>
      <c r="I1387" s="293"/>
      <c r="J1387" s="293"/>
      <c r="K1387" s="294"/>
      <c r="L1387" s="293"/>
      <c r="M1387" s="294"/>
      <c r="N1387" s="294" t="s">
        <v>425</v>
      </c>
      <c r="O1387" s="33">
        <v>1</v>
      </c>
      <c r="P1387" s="75">
        <f t="shared" si="237"/>
        <v>0</v>
      </c>
      <c r="Q1387" s="293">
        <f t="shared" si="238"/>
        <v>0</v>
      </c>
      <c r="R1387" s="293">
        <f t="shared" si="239"/>
        <v>0</v>
      </c>
      <c r="S1387" s="293">
        <v>0</v>
      </c>
      <c r="T1387" s="293">
        <v>0</v>
      </c>
      <c r="U1387" s="293">
        <f t="shared" si="240"/>
        <v>0</v>
      </c>
      <c r="V1387" s="293">
        <v>0</v>
      </c>
      <c r="W1387" s="294">
        <v>0</v>
      </c>
      <c r="X1387" s="293">
        <v>3</v>
      </c>
      <c r="Y1387" s="262" t="s">
        <v>19</v>
      </c>
      <c r="Z1387" s="262" t="s">
        <v>30</v>
      </c>
      <c r="AA1387" s="289" t="s">
        <v>138</v>
      </c>
      <c r="AB1387" s="81" t="str">
        <f t="shared" si="241"/>
        <v>Acs-glyc3p</v>
      </c>
    </row>
    <row r="1388" spans="1:28" x14ac:dyDescent="0.3">
      <c r="A1388" s="260" t="s">
        <v>7</v>
      </c>
      <c r="B1388" s="261" t="s">
        <v>68</v>
      </c>
      <c r="C1388" s="291">
        <v>-1.9263143409241501</v>
      </c>
      <c r="D1388" s="291">
        <v>-1.92725648319096</v>
      </c>
      <c r="E1388" s="291">
        <v>-1.93328027081873</v>
      </c>
      <c r="F1388" s="291">
        <v>-1.9212577425695201</v>
      </c>
      <c r="G1388" s="291">
        <v>-1.9212577425695201</v>
      </c>
      <c r="H1388" s="292">
        <f t="shared" si="242"/>
        <v>1.9212577425695201</v>
      </c>
      <c r="I1388" s="293"/>
      <c r="J1388" s="293"/>
      <c r="K1388" s="294"/>
      <c r="L1388" s="293"/>
      <c r="M1388" s="294"/>
      <c r="N1388" s="294" t="s">
        <v>425</v>
      </c>
      <c r="O1388" s="33">
        <v>1</v>
      </c>
      <c r="P1388" s="75">
        <f t="shared" si="237"/>
        <v>0</v>
      </c>
      <c r="Q1388" s="293">
        <f t="shared" si="238"/>
        <v>0</v>
      </c>
      <c r="R1388" s="293">
        <f t="shared" si="239"/>
        <v>0</v>
      </c>
      <c r="S1388" s="293">
        <v>0</v>
      </c>
      <c r="T1388" s="293">
        <v>0</v>
      </c>
      <c r="U1388" s="293">
        <f t="shared" si="240"/>
        <v>0</v>
      </c>
      <c r="V1388" s="293">
        <v>0</v>
      </c>
      <c r="W1388" s="294">
        <v>0</v>
      </c>
      <c r="X1388" s="293">
        <v>2</v>
      </c>
      <c r="Y1388" s="262" t="s">
        <v>20</v>
      </c>
      <c r="Z1388" s="262" t="s">
        <v>30</v>
      </c>
      <c r="AA1388" s="289" t="s">
        <v>138</v>
      </c>
      <c r="AB1388" s="81" t="str">
        <f t="shared" si="241"/>
        <v>PykF-nadph</v>
      </c>
    </row>
    <row r="1389" spans="1:28" x14ac:dyDescent="0.3">
      <c r="A1389" s="260" t="s">
        <v>7</v>
      </c>
      <c r="B1389" s="261" t="s">
        <v>241</v>
      </c>
      <c r="C1389" s="291">
        <v>-1.99340445584185</v>
      </c>
      <c r="D1389" s="291">
        <v>-1.95763013223448</v>
      </c>
      <c r="E1389" s="291">
        <v>-2.11304789009229</v>
      </c>
      <c r="F1389" s="291">
        <v>-1.8683627941373899</v>
      </c>
      <c r="G1389" s="291">
        <v>-1.8683627941373899</v>
      </c>
      <c r="H1389" s="292">
        <f t="shared" si="242"/>
        <v>1.8683627941373899</v>
      </c>
      <c r="I1389" s="293"/>
      <c r="J1389" s="293"/>
      <c r="K1389" s="294"/>
      <c r="L1389" s="293"/>
      <c r="M1389" s="294"/>
      <c r="N1389" s="294" t="s">
        <v>425</v>
      </c>
      <c r="O1389" s="33">
        <v>1</v>
      </c>
      <c r="P1389" s="75">
        <f t="shared" si="237"/>
        <v>0</v>
      </c>
      <c r="Q1389" s="293">
        <f t="shared" si="238"/>
        <v>0</v>
      </c>
      <c r="R1389" s="293">
        <f t="shared" si="239"/>
        <v>0</v>
      </c>
      <c r="S1389" s="293">
        <v>0</v>
      </c>
      <c r="T1389" s="293">
        <v>0</v>
      </c>
      <c r="U1389" s="293">
        <f t="shared" si="240"/>
        <v>0</v>
      </c>
      <c r="V1389" s="293">
        <v>0</v>
      </c>
      <c r="W1389" s="294">
        <v>0</v>
      </c>
      <c r="X1389" s="293">
        <v>2</v>
      </c>
      <c r="Y1389" s="262" t="s">
        <v>20</v>
      </c>
      <c r="Z1389" s="262" t="s">
        <v>30</v>
      </c>
      <c r="AA1389" s="289" t="s">
        <v>138</v>
      </c>
      <c r="AB1389" s="81" t="str">
        <f t="shared" si="241"/>
        <v>PykF-carb-p</v>
      </c>
    </row>
    <row r="1390" spans="1:28" x14ac:dyDescent="0.3">
      <c r="A1390" s="260" t="s">
        <v>14</v>
      </c>
      <c r="B1390" s="261" t="s">
        <v>206</v>
      </c>
      <c r="C1390" s="291">
        <v>-1.7360176633767299</v>
      </c>
      <c r="D1390" s="291">
        <v>-1.72505939136206</v>
      </c>
      <c r="E1390" s="291">
        <v>-1.78045198347036</v>
      </c>
      <c r="F1390" s="291">
        <v>-1.6933915816768901</v>
      </c>
      <c r="G1390" s="291">
        <v>-1.6933915816768901</v>
      </c>
      <c r="H1390" s="292">
        <f t="shared" si="242"/>
        <v>1.6933915816768901</v>
      </c>
      <c r="I1390" s="293"/>
      <c r="J1390" s="293"/>
      <c r="K1390" s="294"/>
      <c r="L1390" s="293"/>
      <c r="M1390" s="294"/>
      <c r="N1390" s="294" t="s">
        <v>424</v>
      </c>
      <c r="O1390" s="33">
        <v>1</v>
      </c>
      <c r="P1390" s="75">
        <f t="shared" si="237"/>
        <v>0</v>
      </c>
      <c r="Q1390" s="293">
        <f t="shared" si="238"/>
        <v>0</v>
      </c>
      <c r="R1390" s="293">
        <f t="shared" si="239"/>
        <v>0</v>
      </c>
      <c r="S1390" s="293">
        <v>0</v>
      </c>
      <c r="T1390" s="293">
        <v>0</v>
      </c>
      <c r="U1390" s="293">
        <f t="shared" si="240"/>
        <v>0</v>
      </c>
      <c r="V1390" s="293">
        <v>0</v>
      </c>
      <c r="W1390" s="294">
        <v>1</v>
      </c>
      <c r="X1390" s="293">
        <v>3</v>
      </c>
      <c r="Y1390" s="262" t="s">
        <v>27</v>
      </c>
      <c r="Z1390" s="262" t="s">
        <v>30</v>
      </c>
      <c r="AA1390" s="289" t="s">
        <v>138</v>
      </c>
      <c r="AB1390" s="81" t="str">
        <f t="shared" si="241"/>
        <v>PfkA-ctp</v>
      </c>
    </row>
    <row r="1391" spans="1:28" x14ac:dyDescent="0.3">
      <c r="A1391" s="260" t="s">
        <v>16</v>
      </c>
      <c r="B1391" s="261" t="s">
        <v>91</v>
      </c>
      <c r="C1391" s="291">
        <v>-1.6736326155674801</v>
      </c>
      <c r="D1391" s="291">
        <v>-1.6739164550967101</v>
      </c>
      <c r="E1391" s="291">
        <v>-1.70175066329344</v>
      </c>
      <c r="F1391" s="291">
        <v>-1.6511245902234699</v>
      </c>
      <c r="G1391" s="291">
        <v>-1.6511245902234699</v>
      </c>
      <c r="H1391" s="292">
        <f t="shared" si="242"/>
        <v>1.6511245902234699</v>
      </c>
      <c r="I1391" s="293"/>
      <c r="J1391" s="293"/>
      <c r="K1391" s="294"/>
      <c r="L1391" s="293"/>
      <c r="M1391" s="294"/>
      <c r="N1391" s="294" t="s">
        <v>425</v>
      </c>
      <c r="O1391" s="33">
        <v>1</v>
      </c>
      <c r="P1391" s="75">
        <f t="shared" si="237"/>
        <v>0</v>
      </c>
      <c r="Q1391" s="293">
        <f t="shared" si="238"/>
        <v>0</v>
      </c>
      <c r="R1391" s="293">
        <f t="shared" si="239"/>
        <v>0</v>
      </c>
      <c r="S1391" s="293">
        <v>0</v>
      </c>
      <c r="T1391" s="293">
        <v>0</v>
      </c>
      <c r="U1391" s="293">
        <f t="shared" si="240"/>
        <v>0</v>
      </c>
      <c r="V1391" s="293">
        <v>0</v>
      </c>
      <c r="W1391" s="294">
        <v>0</v>
      </c>
      <c r="X1391" s="293">
        <v>1</v>
      </c>
      <c r="Y1391" s="262" t="s">
        <v>21</v>
      </c>
      <c r="Z1391" s="262" t="s">
        <v>31</v>
      </c>
      <c r="AA1391" s="289" t="s">
        <v>138</v>
      </c>
      <c r="AB1391" s="81" t="str">
        <f t="shared" si="241"/>
        <v>Fbp-kdpg</v>
      </c>
    </row>
    <row r="1392" spans="1:28" x14ac:dyDescent="0.3">
      <c r="A1392" s="260" t="s">
        <v>13</v>
      </c>
      <c r="B1392" s="261" t="s">
        <v>91</v>
      </c>
      <c r="C1392" s="291">
        <v>-1.8606089967099</v>
      </c>
      <c r="D1392" s="291">
        <v>-1.79014034418211</v>
      </c>
      <c r="E1392" s="291">
        <v>-2.0766564066677602</v>
      </c>
      <c r="F1392" s="291">
        <v>-1.64066154053001</v>
      </c>
      <c r="G1392" s="291">
        <v>-1.64066154053001</v>
      </c>
      <c r="H1392" s="292">
        <f t="shared" si="242"/>
        <v>1.64066154053001</v>
      </c>
      <c r="I1392" s="293"/>
      <c r="J1392" s="293"/>
      <c r="K1392" s="294"/>
      <c r="L1392" s="293"/>
      <c r="M1392" s="294"/>
      <c r="N1392" s="294" t="s">
        <v>425</v>
      </c>
      <c r="O1392" s="33">
        <v>1</v>
      </c>
      <c r="P1392" s="75">
        <f t="shared" si="237"/>
        <v>0</v>
      </c>
      <c r="Q1392" s="293">
        <f t="shared" si="238"/>
        <v>0</v>
      </c>
      <c r="R1392" s="293">
        <f t="shared" si="239"/>
        <v>0</v>
      </c>
      <c r="S1392" s="293">
        <v>0</v>
      </c>
      <c r="T1392" s="293">
        <v>0</v>
      </c>
      <c r="U1392" s="293">
        <f t="shared" si="240"/>
        <v>0</v>
      </c>
      <c r="V1392" s="293">
        <v>0</v>
      </c>
      <c r="W1392" s="294">
        <v>0</v>
      </c>
      <c r="X1392" s="293">
        <v>2</v>
      </c>
      <c r="Y1392" s="262" t="s">
        <v>26</v>
      </c>
      <c r="Z1392" s="262" t="s">
        <v>31</v>
      </c>
      <c r="AA1392" s="289" t="s">
        <v>138</v>
      </c>
      <c r="AB1392" s="81" t="str">
        <f t="shared" si="241"/>
        <v>AceA-kdpg</v>
      </c>
    </row>
    <row r="1393" spans="1:28" x14ac:dyDescent="0.3">
      <c r="A1393" s="260" t="s">
        <v>106</v>
      </c>
      <c r="B1393" s="261" t="s">
        <v>41</v>
      </c>
      <c r="C1393" s="291">
        <v>-1.75136201601867</v>
      </c>
      <c r="D1393" s="291">
        <v>-1.6435050445621999</v>
      </c>
      <c r="E1393" s="291">
        <v>-1.93298098742128</v>
      </c>
      <c r="F1393" s="291">
        <v>-1.61576005407929</v>
      </c>
      <c r="G1393" s="291">
        <v>-1.61576005407929</v>
      </c>
      <c r="H1393" s="292">
        <f t="shared" si="242"/>
        <v>1.61576005407929</v>
      </c>
      <c r="I1393" s="293"/>
      <c r="J1393" s="293"/>
      <c r="K1393" s="294"/>
      <c r="L1393" s="293"/>
      <c r="M1393" s="294"/>
      <c r="N1393" s="294" t="s">
        <v>425</v>
      </c>
      <c r="O1393" s="33">
        <v>1</v>
      </c>
      <c r="P1393" s="75">
        <f t="shared" si="237"/>
        <v>0</v>
      </c>
      <c r="Q1393" s="293">
        <f t="shared" si="238"/>
        <v>0</v>
      </c>
      <c r="R1393" s="293">
        <f t="shared" si="239"/>
        <v>0</v>
      </c>
      <c r="S1393" s="293">
        <v>0</v>
      </c>
      <c r="T1393" s="293">
        <v>0</v>
      </c>
      <c r="U1393" s="293">
        <f t="shared" si="240"/>
        <v>0</v>
      </c>
      <c r="V1393" s="293">
        <v>0</v>
      </c>
      <c r="W1393" s="294">
        <v>0</v>
      </c>
      <c r="X1393" s="293">
        <v>3</v>
      </c>
      <c r="Y1393" s="262" t="s">
        <v>19</v>
      </c>
      <c r="Z1393" s="262" t="s">
        <v>30</v>
      </c>
      <c r="AA1393" s="289" t="s">
        <v>138</v>
      </c>
      <c r="AB1393" s="81" t="str">
        <f t="shared" si="241"/>
        <v>Acs-2licl</v>
      </c>
    </row>
    <row r="1394" spans="1:28" x14ac:dyDescent="0.3">
      <c r="A1394" s="260" t="s">
        <v>106</v>
      </c>
      <c r="B1394" s="261" t="s">
        <v>91</v>
      </c>
      <c r="C1394" s="291">
        <v>-1.57325804272223</v>
      </c>
      <c r="D1394" s="291">
        <v>-1.5541846040221301</v>
      </c>
      <c r="E1394" s="291">
        <v>-1.6455576620552701</v>
      </c>
      <c r="F1394" s="291">
        <v>-1.5363733279056699</v>
      </c>
      <c r="G1394" s="291">
        <v>-1.5363733279056699</v>
      </c>
      <c r="H1394" s="292">
        <f t="shared" si="242"/>
        <v>1.5363733279056699</v>
      </c>
      <c r="I1394" s="293"/>
      <c r="J1394" s="293"/>
      <c r="K1394" s="294"/>
      <c r="L1394" s="293"/>
      <c r="M1394" s="294"/>
      <c r="N1394" s="294" t="s">
        <v>425</v>
      </c>
      <c r="O1394" s="33">
        <v>1</v>
      </c>
      <c r="P1394" s="75">
        <f t="shared" si="237"/>
        <v>0</v>
      </c>
      <c r="Q1394" s="293">
        <f t="shared" si="238"/>
        <v>0</v>
      </c>
      <c r="R1394" s="293">
        <f t="shared" si="239"/>
        <v>0</v>
      </c>
      <c r="S1394" s="293">
        <v>0</v>
      </c>
      <c r="T1394" s="293">
        <v>0</v>
      </c>
      <c r="U1394" s="293">
        <f t="shared" si="240"/>
        <v>0</v>
      </c>
      <c r="V1394" s="293">
        <v>0</v>
      </c>
      <c r="W1394" s="294">
        <v>0</v>
      </c>
      <c r="X1394" s="293">
        <v>3</v>
      </c>
      <c r="Y1394" s="262" t="s">
        <v>19</v>
      </c>
      <c r="Z1394" s="262" t="s">
        <v>30</v>
      </c>
      <c r="AA1394" s="289" t="s">
        <v>138</v>
      </c>
      <c r="AB1394" s="81" t="str">
        <f t="shared" si="241"/>
        <v>Acs-kdpg</v>
      </c>
    </row>
    <row r="1395" spans="1:28" x14ac:dyDescent="0.3">
      <c r="A1395" s="260" t="s">
        <v>106</v>
      </c>
      <c r="B1395" s="261" t="s">
        <v>241</v>
      </c>
      <c r="C1395" s="291">
        <v>-1.9188031993780299</v>
      </c>
      <c r="D1395" s="291">
        <v>-2.0938473201303598</v>
      </c>
      <c r="E1395" s="291">
        <v>-2.1929270938383598</v>
      </c>
      <c r="F1395" s="291">
        <v>-1.51288613389212</v>
      </c>
      <c r="G1395" s="291">
        <v>-1.51288613389212</v>
      </c>
      <c r="H1395" s="292">
        <f t="shared" si="242"/>
        <v>1.51288613389212</v>
      </c>
      <c r="I1395" s="293"/>
      <c r="J1395" s="293"/>
      <c r="K1395" s="294"/>
      <c r="L1395" s="293"/>
      <c r="M1395" s="294"/>
      <c r="N1395" s="294" t="s">
        <v>425</v>
      </c>
      <c r="O1395" s="33">
        <v>1</v>
      </c>
      <c r="P1395" s="75">
        <f t="shared" si="237"/>
        <v>0</v>
      </c>
      <c r="Q1395" s="293">
        <f t="shared" si="238"/>
        <v>0</v>
      </c>
      <c r="R1395" s="293">
        <f t="shared" si="239"/>
        <v>0</v>
      </c>
      <c r="S1395" s="293">
        <v>0</v>
      </c>
      <c r="T1395" s="293">
        <v>0</v>
      </c>
      <c r="U1395" s="293">
        <f t="shared" si="240"/>
        <v>0</v>
      </c>
      <c r="V1395" s="293">
        <v>0</v>
      </c>
      <c r="W1395" s="294">
        <v>0</v>
      </c>
      <c r="X1395" s="293">
        <v>3</v>
      </c>
      <c r="Y1395" s="262" t="s">
        <v>19</v>
      </c>
      <c r="Z1395" s="262" t="s">
        <v>30</v>
      </c>
      <c r="AA1395" s="289" t="s">
        <v>138</v>
      </c>
      <c r="AB1395" s="81" t="str">
        <f t="shared" si="241"/>
        <v>Acs-carb-p</v>
      </c>
    </row>
    <row r="1396" spans="1:28" x14ac:dyDescent="0.3">
      <c r="A1396" s="260" t="s">
        <v>13</v>
      </c>
      <c r="B1396" s="261" t="s">
        <v>165</v>
      </c>
      <c r="C1396" s="291">
        <v>-1.4661026325953901</v>
      </c>
      <c r="D1396" s="291">
        <v>-1.5099176645655099</v>
      </c>
      <c r="E1396" s="291">
        <v>-1.5366898816091199</v>
      </c>
      <c r="F1396" s="291">
        <v>-1.4578869618053001</v>
      </c>
      <c r="G1396" s="291">
        <v>-1.4578869618053001</v>
      </c>
      <c r="H1396" s="292">
        <f t="shared" si="242"/>
        <v>1.4578869618053001</v>
      </c>
      <c r="I1396" s="293"/>
      <c r="J1396" s="293"/>
      <c r="K1396" s="294"/>
      <c r="L1396" s="293"/>
      <c r="M1396" s="294"/>
      <c r="N1396" s="294" t="s">
        <v>425</v>
      </c>
      <c r="O1396" s="33">
        <v>1</v>
      </c>
      <c r="P1396" s="75">
        <f t="shared" si="237"/>
        <v>0</v>
      </c>
      <c r="Q1396" s="293">
        <f t="shared" si="238"/>
        <v>0</v>
      </c>
      <c r="R1396" s="293">
        <f t="shared" si="239"/>
        <v>0</v>
      </c>
      <c r="S1396" s="293">
        <v>0</v>
      </c>
      <c r="T1396" s="293">
        <v>0</v>
      </c>
      <c r="U1396" s="293">
        <f t="shared" si="240"/>
        <v>0</v>
      </c>
      <c r="V1396" s="293">
        <v>0</v>
      </c>
      <c r="W1396" s="294">
        <v>0</v>
      </c>
      <c r="X1396" s="293">
        <v>2</v>
      </c>
      <c r="Y1396" s="262" t="s">
        <v>26</v>
      </c>
      <c r="Z1396" s="262" t="s">
        <v>31</v>
      </c>
      <c r="AA1396" s="289" t="s">
        <v>138</v>
      </c>
      <c r="AB1396" s="81" t="str">
        <f t="shared" si="241"/>
        <v>AceA-bpg</v>
      </c>
    </row>
    <row r="1397" spans="1:28" x14ac:dyDescent="0.3">
      <c r="A1397" s="260" t="s">
        <v>14</v>
      </c>
      <c r="B1397" s="261" t="s">
        <v>212</v>
      </c>
      <c r="C1397" s="291">
        <v>-1.4853919330888601</v>
      </c>
      <c r="D1397" s="291">
        <v>-1.4539849675530201</v>
      </c>
      <c r="E1397" s="291">
        <v>-1.5662796637735501</v>
      </c>
      <c r="F1397" s="291">
        <v>-1.4314846358306501</v>
      </c>
      <c r="G1397" s="291">
        <v>-1.4314846358306501</v>
      </c>
      <c r="H1397" s="292">
        <f t="shared" si="242"/>
        <v>1.4314846358306501</v>
      </c>
      <c r="I1397" s="293"/>
      <c r="J1397" s="293"/>
      <c r="K1397" s="294"/>
      <c r="L1397" s="293"/>
      <c r="M1397" s="294"/>
      <c r="N1397" s="294" t="s">
        <v>424</v>
      </c>
      <c r="O1397" s="33">
        <v>1</v>
      </c>
      <c r="P1397" s="75">
        <f t="shared" si="237"/>
        <v>0</v>
      </c>
      <c r="Q1397" s="293">
        <f t="shared" si="238"/>
        <v>0</v>
      </c>
      <c r="R1397" s="293">
        <f t="shared" si="239"/>
        <v>0</v>
      </c>
      <c r="S1397" s="293">
        <v>0</v>
      </c>
      <c r="T1397" s="293">
        <v>0</v>
      </c>
      <c r="U1397" s="293">
        <f t="shared" si="240"/>
        <v>0</v>
      </c>
      <c r="V1397" s="293">
        <v>0</v>
      </c>
      <c r="W1397" s="294">
        <v>1</v>
      </c>
      <c r="X1397" s="293">
        <v>3</v>
      </c>
      <c r="Y1397" s="262" t="s">
        <v>27</v>
      </c>
      <c r="Z1397" s="262" t="s">
        <v>30</v>
      </c>
      <c r="AA1397" s="289" t="s">
        <v>138</v>
      </c>
      <c r="AB1397" s="81" t="str">
        <f t="shared" si="241"/>
        <v>PfkA-utp</v>
      </c>
    </row>
    <row r="1398" spans="1:28" x14ac:dyDescent="0.3">
      <c r="A1398" s="260" t="s">
        <v>134</v>
      </c>
      <c r="B1398" s="261" t="s">
        <v>40</v>
      </c>
      <c r="C1398" s="291">
        <v>-1.3897187096384001</v>
      </c>
      <c r="D1398" s="291">
        <v>-1.3893731461632199</v>
      </c>
      <c r="E1398" s="291">
        <v>-1.41779159449073</v>
      </c>
      <c r="F1398" s="291">
        <v>-1.3674805403143699</v>
      </c>
      <c r="G1398" s="291">
        <v>-1.3674805403143699</v>
      </c>
      <c r="H1398" s="292">
        <f t="shared" si="242"/>
        <v>1.3674805403143699</v>
      </c>
      <c r="I1398" s="293"/>
      <c r="J1398" s="293"/>
      <c r="K1398" s="294"/>
      <c r="L1398" s="293"/>
      <c r="M1398" s="294"/>
      <c r="N1398" s="294" t="s">
        <v>425</v>
      </c>
      <c r="O1398" s="33">
        <v>1</v>
      </c>
      <c r="P1398" s="75">
        <f t="shared" si="237"/>
        <v>0</v>
      </c>
      <c r="Q1398" s="293">
        <f t="shared" si="238"/>
        <v>0</v>
      </c>
      <c r="R1398" s="293">
        <f t="shared" si="239"/>
        <v>0</v>
      </c>
      <c r="S1398" s="293">
        <v>0</v>
      </c>
      <c r="T1398" s="293">
        <v>0</v>
      </c>
      <c r="U1398" s="293">
        <f t="shared" si="240"/>
        <v>0</v>
      </c>
      <c r="V1398" s="293">
        <v>0</v>
      </c>
      <c r="W1398" s="294">
        <v>0</v>
      </c>
      <c r="X1398" s="293">
        <v>1</v>
      </c>
      <c r="Y1398" s="262" t="s">
        <v>29</v>
      </c>
      <c r="Z1398" s="262" t="s">
        <v>30</v>
      </c>
      <c r="AA1398" s="289" t="s">
        <v>138</v>
      </c>
      <c r="AB1398" s="81" t="str">
        <f t="shared" si="241"/>
        <v>MaeB-calc</v>
      </c>
    </row>
    <row r="1399" spans="1:28" x14ac:dyDescent="0.3">
      <c r="A1399" s="260" t="s">
        <v>14</v>
      </c>
      <c r="B1399" s="261" t="s">
        <v>199</v>
      </c>
      <c r="C1399" s="291">
        <v>-1.4159480521135901</v>
      </c>
      <c r="D1399" s="291">
        <v>-1.4500051166404799</v>
      </c>
      <c r="E1399" s="291">
        <v>-1.5618339040012801</v>
      </c>
      <c r="F1399" s="291">
        <v>-1.2386673017501899</v>
      </c>
      <c r="G1399" s="291">
        <v>-1.2386673017501899</v>
      </c>
      <c r="H1399" s="292">
        <f t="shared" si="242"/>
        <v>1.2386673017501899</v>
      </c>
      <c r="I1399" s="293"/>
      <c r="J1399" s="293"/>
      <c r="K1399" s="294"/>
      <c r="L1399" s="293"/>
      <c r="M1399" s="294"/>
      <c r="N1399" s="294" t="s">
        <v>424</v>
      </c>
      <c r="O1399" s="33">
        <v>1</v>
      </c>
      <c r="P1399" s="75">
        <f t="shared" si="237"/>
        <v>0</v>
      </c>
      <c r="Q1399" s="293">
        <f t="shared" si="238"/>
        <v>0</v>
      </c>
      <c r="R1399" s="293">
        <f t="shared" si="239"/>
        <v>0</v>
      </c>
      <c r="S1399" s="293">
        <v>0</v>
      </c>
      <c r="T1399" s="293">
        <v>0</v>
      </c>
      <c r="U1399" s="293">
        <f t="shared" si="240"/>
        <v>0</v>
      </c>
      <c r="V1399" s="293">
        <v>0</v>
      </c>
      <c r="W1399" s="294">
        <v>1</v>
      </c>
      <c r="X1399" s="293">
        <v>3</v>
      </c>
      <c r="Y1399" s="262" t="s">
        <v>27</v>
      </c>
      <c r="Z1399" s="262" t="s">
        <v>30</v>
      </c>
      <c r="AA1399" s="289" t="s">
        <v>138</v>
      </c>
      <c r="AB1399" s="81" t="str">
        <f t="shared" si="241"/>
        <v>PfkA-gtp</v>
      </c>
    </row>
    <row r="1400" spans="1:28" x14ac:dyDescent="0.3">
      <c r="A1400" s="260" t="s">
        <v>14</v>
      </c>
      <c r="B1400" s="261" t="s">
        <v>40</v>
      </c>
      <c r="C1400" s="291">
        <v>-2.3523078926171102</v>
      </c>
      <c r="D1400" s="291">
        <v>-1.34044248388801</v>
      </c>
      <c r="E1400" s="291">
        <v>-3.7750751998064498</v>
      </c>
      <c r="F1400" s="291">
        <v>-1.08274043100794</v>
      </c>
      <c r="G1400" s="291">
        <v>-1.08274043100794</v>
      </c>
      <c r="H1400" s="292">
        <f t="shared" si="242"/>
        <v>1.08274043100794</v>
      </c>
      <c r="I1400" s="293"/>
      <c r="J1400" s="293"/>
      <c r="K1400" s="294"/>
      <c r="L1400" s="293"/>
      <c r="M1400" s="294"/>
      <c r="N1400" s="294" t="s">
        <v>425</v>
      </c>
      <c r="O1400" s="33">
        <v>1</v>
      </c>
      <c r="P1400" s="75">
        <f t="shared" si="237"/>
        <v>0</v>
      </c>
      <c r="Q1400" s="293">
        <f t="shared" si="238"/>
        <v>0</v>
      </c>
      <c r="R1400" s="293">
        <f t="shared" si="239"/>
        <v>0</v>
      </c>
      <c r="S1400" s="293">
        <v>0</v>
      </c>
      <c r="T1400" s="293">
        <v>0</v>
      </c>
      <c r="U1400" s="293">
        <f t="shared" si="240"/>
        <v>0</v>
      </c>
      <c r="V1400" s="293">
        <v>0</v>
      </c>
      <c r="W1400" s="294">
        <v>0</v>
      </c>
      <c r="X1400" s="293">
        <v>3</v>
      </c>
      <c r="Y1400" s="262" t="s">
        <v>27</v>
      </c>
      <c r="Z1400" s="262" t="s">
        <v>30</v>
      </c>
      <c r="AA1400" s="289" t="s">
        <v>138</v>
      </c>
      <c r="AB1400" s="81" t="str">
        <f t="shared" si="241"/>
        <v>PfkA-calc</v>
      </c>
    </row>
    <row r="1401" spans="1:28" x14ac:dyDescent="0.3">
      <c r="A1401" s="260" t="s">
        <v>13</v>
      </c>
      <c r="B1401" s="261" t="s">
        <v>68</v>
      </c>
      <c r="C1401" s="291">
        <v>-1.094665077768</v>
      </c>
      <c r="D1401" s="291">
        <v>-1.0980712855308301</v>
      </c>
      <c r="E1401" s="291">
        <v>-1.1474735256071</v>
      </c>
      <c r="F1401" s="291">
        <v>-1.03929187387769</v>
      </c>
      <c r="G1401" s="291">
        <v>-1.03929187387769</v>
      </c>
      <c r="H1401" s="292">
        <f t="shared" si="242"/>
        <v>1.03929187387769</v>
      </c>
      <c r="I1401" s="293"/>
      <c r="J1401" s="293"/>
      <c r="K1401" s="294"/>
      <c r="L1401" s="293"/>
      <c r="M1401" s="294"/>
      <c r="N1401" s="294" t="s">
        <v>425</v>
      </c>
      <c r="O1401" s="33">
        <v>1</v>
      </c>
      <c r="P1401" s="75">
        <f t="shared" si="237"/>
        <v>0</v>
      </c>
      <c r="Q1401" s="293">
        <f t="shared" si="238"/>
        <v>0</v>
      </c>
      <c r="R1401" s="293">
        <f t="shared" si="239"/>
        <v>0</v>
      </c>
      <c r="S1401" s="293">
        <v>0</v>
      </c>
      <c r="T1401" s="293">
        <v>0</v>
      </c>
      <c r="U1401" s="293">
        <f t="shared" si="240"/>
        <v>0</v>
      </c>
      <c r="V1401" s="293">
        <v>0</v>
      </c>
      <c r="W1401" s="294">
        <v>0</v>
      </c>
      <c r="X1401" s="293">
        <v>2</v>
      </c>
      <c r="Y1401" s="262" t="s">
        <v>26</v>
      </c>
      <c r="Z1401" s="262" t="s">
        <v>31</v>
      </c>
      <c r="AA1401" s="289" t="s">
        <v>138</v>
      </c>
      <c r="AB1401" s="81" t="str">
        <f t="shared" si="241"/>
        <v>AceA-nadph</v>
      </c>
    </row>
    <row r="1402" spans="1:28" x14ac:dyDescent="0.3">
      <c r="A1402" s="260" t="s">
        <v>13</v>
      </c>
      <c r="B1402" s="261" t="s">
        <v>275</v>
      </c>
      <c r="C1402" s="291">
        <v>-1.20222267826514</v>
      </c>
      <c r="D1402" s="291">
        <v>-1.0493537091480301</v>
      </c>
      <c r="E1402" s="291">
        <v>-1.3447421877608801</v>
      </c>
      <c r="F1402" s="291">
        <v>-0.98074540177771896</v>
      </c>
      <c r="G1402" s="291">
        <v>-0.98074540177771896</v>
      </c>
      <c r="H1402" s="292">
        <f t="shared" si="242"/>
        <v>0.98074540177771896</v>
      </c>
      <c r="I1402" s="293"/>
      <c r="J1402" s="293"/>
      <c r="K1402" s="294"/>
      <c r="L1402" s="293"/>
      <c r="M1402" s="294"/>
      <c r="N1402" s="294" t="s">
        <v>425</v>
      </c>
      <c r="O1402" s="33">
        <v>1</v>
      </c>
      <c r="P1402" s="75">
        <f t="shared" si="237"/>
        <v>0</v>
      </c>
      <c r="Q1402" s="293">
        <f t="shared" si="238"/>
        <v>0</v>
      </c>
      <c r="R1402" s="293">
        <f t="shared" si="239"/>
        <v>0</v>
      </c>
      <c r="S1402" s="293">
        <v>0</v>
      </c>
      <c r="T1402" s="293">
        <v>0</v>
      </c>
      <c r="U1402" s="293">
        <f t="shared" si="240"/>
        <v>0</v>
      </c>
      <c r="V1402" s="293">
        <v>0</v>
      </c>
      <c r="W1402" s="294">
        <v>0</v>
      </c>
      <c r="X1402" s="293">
        <v>2</v>
      </c>
      <c r="Y1402" s="262" t="s">
        <v>26</v>
      </c>
      <c r="Z1402" s="262" t="s">
        <v>31</v>
      </c>
      <c r="AA1402" s="289" t="s">
        <v>138</v>
      </c>
      <c r="AB1402" s="81" t="str">
        <f t="shared" si="241"/>
        <v>AceA-glyc3p</v>
      </c>
    </row>
    <row r="1403" spans="1:28" x14ac:dyDescent="0.3">
      <c r="A1403" s="260" t="s">
        <v>1</v>
      </c>
      <c r="B1403" s="261" t="s">
        <v>43</v>
      </c>
      <c r="C1403" s="291">
        <v>-0.99816775917100298</v>
      </c>
      <c r="D1403" s="291">
        <v>-1.1189576791895499</v>
      </c>
      <c r="E1403" s="291">
        <v>-1.2048184158433899</v>
      </c>
      <c r="F1403" s="291">
        <v>-0.87474714764741401</v>
      </c>
      <c r="G1403" s="291">
        <v>-0.87474714764741401</v>
      </c>
      <c r="H1403" s="292">
        <f t="shared" si="242"/>
        <v>0.87474714764741401</v>
      </c>
      <c r="I1403" s="293"/>
      <c r="J1403" s="293"/>
      <c r="K1403" s="294"/>
      <c r="L1403" s="293"/>
      <c r="M1403" s="294"/>
      <c r="N1403" s="294" t="s">
        <v>425</v>
      </c>
      <c r="O1403" s="33">
        <v>1</v>
      </c>
      <c r="P1403" s="75">
        <f t="shared" si="237"/>
        <v>0</v>
      </c>
      <c r="Q1403" s="293">
        <f t="shared" si="238"/>
        <v>0</v>
      </c>
      <c r="R1403" s="293">
        <f t="shared" si="239"/>
        <v>0</v>
      </c>
      <c r="S1403" s="293">
        <v>0</v>
      </c>
      <c r="T1403" s="293">
        <v>0</v>
      </c>
      <c r="U1403" s="293">
        <f t="shared" si="240"/>
        <v>0</v>
      </c>
      <c r="V1403" s="293">
        <v>0</v>
      </c>
      <c r="W1403" s="294">
        <v>0</v>
      </c>
      <c r="X1403" s="293">
        <v>2</v>
      </c>
      <c r="Y1403" s="262" t="s">
        <v>20</v>
      </c>
      <c r="Z1403" s="262" t="s">
        <v>30</v>
      </c>
      <c r="AA1403" s="289" t="s">
        <v>138</v>
      </c>
      <c r="AB1403" s="81" t="str">
        <f t="shared" si="241"/>
        <v>MaeA-5nacl</v>
      </c>
    </row>
    <row r="1404" spans="1:28" x14ac:dyDescent="0.3">
      <c r="A1404" s="260" t="s">
        <v>7</v>
      </c>
      <c r="B1404" s="261" t="s">
        <v>41</v>
      </c>
      <c r="C1404" s="291">
        <v>-0.87388160080987998</v>
      </c>
      <c r="D1404" s="291">
        <v>-0.87414514673139698</v>
      </c>
      <c r="E1404" s="291">
        <v>-0.87777147003104505</v>
      </c>
      <c r="F1404" s="291">
        <v>-0.86836279413739104</v>
      </c>
      <c r="G1404" s="291">
        <v>-0.86836279413739104</v>
      </c>
      <c r="H1404" s="292">
        <f t="shared" si="242"/>
        <v>0.86836279413739104</v>
      </c>
      <c r="I1404" s="293"/>
      <c r="J1404" s="293"/>
      <c r="K1404" s="294"/>
      <c r="L1404" s="293"/>
      <c r="M1404" s="294"/>
      <c r="N1404" s="294" t="s">
        <v>425</v>
      </c>
      <c r="O1404" s="33">
        <v>1</v>
      </c>
      <c r="P1404" s="75">
        <f t="shared" si="237"/>
        <v>0</v>
      </c>
      <c r="Q1404" s="293">
        <f t="shared" si="238"/>
        <v>0</v>
      </c>
      <c r="R1404" s="293">
        <f t="shared" si="239"/>
        <v>0</v>
      </c>
      <c r="S1404" s="293">
        <v>0</v>
      </c>
      <c r="T1404" s="293">
        <v>0</v>
      </c>
      <c r="U1404" s="293">
        <f t="shared" si="240"/>
        <v>0</v>
      </c>
      <c r="V1404" s="293">
        <v>0</v>
      </c>
      <c r="W1404" s="294">
        <v>0</v>
      </c>
      <c r="X1404" s="293">
        <v>2</v>
      </c>
      <c r="Y1404" s="262" t="s">
        <v>20</v>
      </c>
      <c r="Z1404" s="262" t="s">
        <v>30</v>
      </c>
      <c r="AA1404" s="289" t="s">
        <v>138</v>
      </c>
      <c r="AB1404" s="81" t="str">
        <f t="shared" si="241"/>
        <v>PykF-2licl</v>
      </c>
    </row>
    <row r="1405" spans="1:28" x14ac:dyDescent="0.3">
      <c r="A1405" s="260" t="s">
        <v>1</v>
      </c>
      <c r="B1405" s="261" t="s">
        <v>282</v>
      </c>
      <c r="C1405" s="291">
        <v>-1.08627067513139</v>
      </c>
      <c r="D1405" s="291">
        <v>-0.97129570729440395</v>
      </c>
      <c r="E1405" s="291">
        <v>-1.2798950105531399</v>
      </c>
      <c r="F1405" s="291">
        <v>-0.86127650784996601</v>
      </c>
      <c r="G1405" s="291">
        <v>-0.86127650784996601</v>
      </c>
      <c r="H1405" s="292">
        <f t="shared" si="242"/>
        <v>0.86127650784996601</v>
      </c>
      <c r="I1405" s="293"/>
      <c r="J1405" s="293"/>
      <c r="K1405" s="294"/>
      <c r="L1405" s="293"/>
      <c r="M1405" s="294"/>
      <c r="N1405" s="294" t="s">
        <v>416</v>
      </c>
      <c r="O1405" s="33">
        <v>1</v>
      </c>
      <c r="P1405" s="75">
        <f t="shared" si="237"/>
        <v>0</v>
      </c>
      <c r="Q1405" s="293">
        <f t="shared" si="238"/>
        <v>0</v>
      </c>
      <c r="R1405" s="293">
        <f t="shared" si="239"/>
        <v>0</v>
      </c>
      <c r="S1405" s="293">
        <v>0</v>
      </c>
      <c r="T1405" s="293">
        <v>0</v>
      </c>
      <c r="U1405" s="293">
        <f t="shared" si="240"/>
        <v>0</v>
      </c>
      <c r="V1405" s="293">
        <v>0</v>
      </c>
      <c r="W1405" s="294">
        <v>0</v>
      </c>
      <c r="X1405" s="293">
        <v>2</v>
      </c>
      <c r="Y1405" s="262" t="s">
        <v>20</v>
      </c>
      <c r="Z1405" s="262" t="s">
        <v>30</v>
      </c>
      <c r="AA1405" s="289" t="s">
        <v>138</v>
      </c>
      <c r="AB1405" s="81" t="str">
        <f t="shared" si="241"/>
        <v>MaeA-noenz</v>
      </c>
    </row>
    <row r="1406" spans="1:28" x14ac:dyDescent="0.3">
      <c r="A1406" s="260" t="s">
        <v>13</v>
      </c>
      <c r="B1406" s="261" t="s">
        <v>241</v>
      </c>
      <c r="C1406" s="291">
        <v>-0.868387422954225</v>
      </c>
      <c r="D1406" s="291">
        <v>-0.90582639777032303</v>
      </c>
      <c r="E1406" s="291">
        <v>-1.0207749940697199</v>
      </c>
      <c r="F1406" s="291">
        <v>-0.81083928786145998</v>
      </c>
      <c r="G1406" s="291">
        <v>-0.81083928786145998</v>
      </c>
      <c r="H1406" s="292">
        <f t="shared" si="242"/>
        <v>0.81083928786145998</v>
      </c>
      <c r="I1406" s="293"/>
      <c r="J1406" s="293"/>
      <c r="K1406" s="294"/>
      <c r="L1406" s="293"/>
      <c r="M1406" s="294"/>
      <c r="N1406" s="294" t="s">
        <v>425</v>
      </c>
      <c r="O1406" s="33">
        <v>1</v>
      </c>
      <c r="P1406" s="75">
        <f t="shared" si="237"/>
        <v>0</v>
      </c>
      <c r="Q1406" s="293">
        <f t="shared" si="238"/>
        <v>0</v>
      </c>
      <c r="R1406" s="293">
        <f t="shared" si="239"/>
        <v>0</v>
      </c>
      <c r="S1406" s="293">
        <v>0</v>
      </c>
      <c r="T1406" s="293">
        <v>0</v>
      </c>
      <c r="U1406" s="293">
        <f t="shared" si="240"/>
        <v>0</v>
      </c>
      <c r="V1406" s="293">
        <v>0</v>
      </c>
      <c r="W1406" s="294">
        <v>0</v>
      </c>
      <c r="X1406" s="293">
        <v>2</v>
      </c>
      <c r="Y1406" s="262" t="s">
        <v>26</v>
      </c>
      <c r="Z1406" s="262" t="s">
        <v>31</v>
      </c>
      <c r="AA1406" s="289" t="s">
        <v>138</v>
      </c>
      <c r="AB1406" s="81" t="str">
        <f t="shared" si="241"/>
        <v>AceA-carb-p</v>
      </c>
    </row>
    <row r="1407" spans="1:28" x14ac:dyDescent="0.3">
      <c r="A1407" s="260" t="s">
        <v>130</v>
      </c>
      <c r="B1407" s="261" t="s">
        <v>40</v>
      </c>
      <c r="C1407" s="291">
        <v>-1.0279058191141</v>
      </c>
      <c r="D1407" s="291">
        <v>-0.98448591520460105</v>
      </c>
      <c r="E1407" s="291">
        <v>-1.22697006775182</v>
      </c>
      <c r="F1407" s="291">
        <v>-0.806688087366916</v>
      </c>
      <c r="G1407" s="291">
        <v>-0.806688087366916</v>
      </c>
      <c r="H1407" s="292">
        <f t="shared" si="242"/>
        <v>0.806688087366916</v>
      </c>
      <c r="I1407" s="293"/>
      <c r="J1407" s="293"/>
      <c r="K1407" s="294"/>
      <c r="L1407" s="293"/>
      <c r="M1407" s="294"/>
      <c r="N1407" s="294" t="s">
        <v>425</v>
      </c>
      <c r="O1407" s="33">
        <v>1</v>
      </c>
      <c r="P1407" s="75">
        <f t="shared" si="237"/>
        <v>0</v>
      </c>
      <c r="Q1407" s="293">
        <f t="shared" si="238"/>
        <v>0</v>
      </c>
      <c r="R1407" s="293">
        <f t="shared" si="239"/>
        <v>0</v>
      </c>
      <c r="S1407" s="293">
        <v>0</v>
      </c>
      <c r="T1407" s="293">
        <v>0</v>
      </c>
      <c r="U1407" s="293">
        <f t="shared" si="240"/>
        <v>0</v>
      </c>
      <c r="V1407" s="293">
        <v>0</v>
      </c>
      <c r="W1407" s="294">
        <v>0</v>
      </c>
      <c r="X1407" s="293">
        <v>1</v>
      </c>
      <c r="Y1407" s="262" t="s">
        <v>22</v>
      </c>
      <c r="Z1407" s="262" t="s">
        <v>30</v>
      </c>
      <c r="AA1407" s="289" t="s">
        <v>138</v>
      </c>
      <c r="AB1407" s="81" t="str">
        <f t="shared" si="241"/>
        <v>Icd-calc</v>
      </c>
    </row>
    <row r="1408" spans="1:28" x14ac:dyDescent="0.3">
      <c r="A1408" s="260" t="s">
        <v>8</v>
      </c>
      <c r="B1408" s="261" t="s">
        <v>229</v>
      </c>
      <c r="C1408" s="291">
        <v>-1.20176047470407</v>
      </c>
      <c r="D1408" s="291">
        <v>-1.0031229348094199</v>
      </c>
      <c r="E1408" s="291">
        <v>-1.78309409662582</v>
      </c>
      <c r="F1408" s="291">
        <v>-0.78455027489532103</v>
      </c>
      <c r="G1408" s="291">
        <v>-0.78455027489532103</v>
      </c>
      <c r="H1408" s="292">
        <f t="shared" si="242"/>
        <v>0.78455027489532103</v>
      </c>
      <c r="I1408" s="293"/>
      <c r="J1408" s="293"/>
      <c r="K1408" s="294"/>
      <c r="L1408" s="293"/>
      <c r="M1408" s="294"/>
      <c r="N1408" s="294" t="s">
        <v>425</v>
      </c>
      <c r="O1408" s="33">
        <v>1</v>
      </c>
      <c r="P1408" s="75">
        <f t="shared" si="237"/>
        <v>0</v>
      </c>
      <c r="Q1408" s="293">
        <f t="shared" si="238"/>
        <v>0</v>
      </c>
      <c r="R1408" s="293">
        <f t="shared" si="239"/>
        <v>0</v>
      </c>
      <c r="S1408" s="293">
        <v>0</v>
      </c>
      <c r="T1408" s="293">
        <v>0</v>
      </c>
      <c r="U1408" s="293">
        <f t="shared" si="240"/>
        <v>0</v>
      </c>
      <c r="V1408" s="293">
        <v>0</v>
      </c>
      <c r="W1408" s="294">
        <v>0</v>
      </c>
      <c r="X1408" s="293">
        <v>2</v>
      </c>
      <c r="Y1408" s="262" t="s">
        <v>24</v>
      </c>
      <c r="Z1408" s="262" t="s">
        <v>31</v>
      </c>
      <c r="AA1408" s="289" t="s">
        <v>138</v>
      </c>
      <c r="AB1408" s="81" t="str">
        <f t="shared" si="241"/>
        <v>Eno-panto</v>
      </c>
    </row>
    <row r="1409" spans="1:28" x14ac:dyDescent="0.3">
      <c r="A1409" s="260" t="s">
        <v>8</v>
      </c>
      <c r="B1409" s="261" t="s">
        <v>40</v>
      </c>
      <c r="C1409" s="291">
        <v>-1.07937665610367</v>
      </c>
      <c r="D1409" s="291">
        <v>-0.80906545881472003</v>
      </c>
      <c r="E1409" s="291">
        <v>-1.4776916375317399</v>
      </c>
      <c r="F1409" s="291">
        <v>-0.73191746250112999</v>
      </c>
      <c r="G1409" s="291">
        <v>-0.73191746250112999</v>
      </c>
      <c r="H1409" s="292">
        <f t="shared" si="242"/>
        <v>0.73191746250112999</v>
      </c>
      <c r="I1409" s="293"/>
      <c r="J1409" s="293"/>
      <c r="K1409" s="294"/>
      <c r="L1409" s="293"/>
      <c r="M1409" s="294"/>
      <c r="N1409" s="294" t="s">
        <v>425</v>
      </c>
      <c r="O1409" s="33">
        <v>1</v>
      </c>
      <c r="P1409" s="75">
        <f t="shared" si="237"/>
        <v>0</v>
      </c>
      <c r="Q1409" s="293">
        <f t="shared" si="238"/>
        <v>0</v>
      </c>
      <c r="R1409" s="293">
        <f t="shared" si="239"/>
        <v>0</v>
      </c>
      <c r="S1409" s="293">
        <v>0</v>
      </c>
      <c r="T1409" s="293">
        <v>0</v>
      </c>
      <c r="U1409" s="293">
        <f t="shared" si="240"/>
        <v>0</v>
      </c>
      <c r="V1409" s="293">
        <v>0</v>
      </c>
      <c r="W1409" s="294">
        <v>0</v>
      </c>
      <c r="X1409" s="293">
        <v>2</v>
      </c>
      <c r="Y1409" s="262" t="s">
        <v>24</v>
      </c>
      <c r="Z1409" s="262" t="s">
        <v>31</v>
      </c>
      <c r="AA1409" s="289" t="s">
        <v>138</v>
      </c>
      <c r="AB1409" s="81" t="str">
        <f t="shared" si="241"/>
        <v>Eno-calc</v>
      </c>
    </row>
    <row r="1410" spans="1:28" x14ac:dyDescent="0.3">
      <c r="A1410" s="260" t="s">
        <v>12</v>
      </c>
      <c r="B1410" s="261" t="s">
        <v>229</v>
      </c>
      <c r="C1410" s="291">
        <v>-0.716501440703737</v>
      </c>
      <c r="D1410" s="291">
        <v>-0.71987376342880605</v>
      </c>
      <c r="E1410" s="291">
        <v>-0.75379261342528703</v>
      </c>
      <c r="F1410" s="291">
        <v>-0.67391992762809705</v>
      </c>
      <c r="G1410" s="291">
        <v>-0.67391992762809705</v>
      </c>
      <c r="H1410" s="292">
        <f t="shared" si="242"/>
        <v>0.67391992762809705</v>
      </c>
      <c r="I1410" s="293"/>
      <c r="J1410" s="293"/>
      <c r="K1410" s="294"/>
      <c r="L1410" s="293"/>
      <c r="M1410" s="294"/>
      <c r="N1410" s="294" t="s">
        <v>425</v>
      </c>
      <c r="O1410" s="33">
        <v>1</v>
      </c>
      <c r="P1410" s="75">
        <f t="shared" ref="P1410:P1473" si="243">IF(OR(S1410&lt;&gt;0,T1410&lt;&gt;0,U1410&lt;&gt;0),1,0)</f>
        <v>0</v>
      </c>
      <c r="Q1410" s="293">
        <f t="shared" ref="Q1410:Q1473" si="244">IF(AND(S1410&lt;&gt;0,T1410=0),1,0)</f>
        <v>0</v>
      </c>
      <c r="R1410" s="293">
        <f t="shared" ref="R1410:R1473" si="245">IF(AND(S1410=0,T1410&lt;&gt;0),1,0)</f>
        <v>0</v>
      </c>
      <c r="S1410" s="293">
        <v>0</v>
      </c>
      <c r="T1410" s="293">
        <v>0</v>
      </c>
      <c r="U1410" s="293">
        <f t="shared" ref="U1410:U1473" si="246">IF(AND(S1410&lt;&gt;0,T1410&lt;&gt;0),1,0)</f>
        <v>0</v>
      </c>
      <c r="V1410" s="293">
        <v>0</v>
      </c>
      <c r="W1410" s="294">
        <v>0</v>
      </c>
      <c r="X1410" s="293">
        <v>2</v>
      </c>
      <c r="Y1410" s="262" t="s">
        <v>25</v>
      </c>
      <c r="Z1410" s="262" t="s">
        <v>30</v>
      </c>
      <c r="AA1410" s="289" t="s">
        <v>138</v>
      </c>
      <c r="AB1410" s="81" t="str">
        <f t="shared" si="241"/>
        <v>Pta-panto</v>
      </c>
    </row>
    <row r="1411" spans="1:28" x14ac:dyDescent="0.3">
      <c r="A1411" s="260" t="s">
        <v>16</v>
      </c>
      <c r="B1411" s="261" t="s">
        <v>117</v>
      </c>
      <c r="C1411" s="291">
        <v>-0.66242287349505402</v>
      </c>
      <c r="D1411" s="291">
        <v>-0.64660910910097802</v>
      </c>
      <c r="E1411" s="291">
        <v>-0.66247551455999898</v>
      </c>
      <c r="F1411" s="291">
        <v>-0.633146849294416</v>
      </c>
      <c r="G1411" s="291">
        <v>-0.633146849294416</v>
      </c>
      <c r="H1411" s="292">
        <f t="shared" si="242"/>
        <v>0.633146849294416</v>
      </c>
      <c r="I1411" s="293"/>
      <c r="J1411" s="293"/>
      <c r="K1411" s="294"/>
      <c r="L1411" s="293"/>
      <c r="M1411" s="294"/>
      <c r="N1411" s="294" t="s">
        <v>425</v>
      </c>
      <c r="O1411" s="33">
        <v>1</v>
      </c>
      <c r="P1411" s="75">
        <f t="shared" si="243"/>
        <v>0</v>
      </c>
      <c r="Q1411" s="293">
        <f t="shared" si="244"/>
        <v>0</v>
      </c>
      <c r="R1411" s="293">
        <f t="shared" si="245"/>
        <v>0</v>
      </c>
      <c r="S1411" s="293">
        <v>0</v>
      </c>
      <c r="T1411" s="293">
        <v>0</v>
      </c>
      <c r="U1411" s="293">
        <f t="shared" si="246"/>
        <v>0</v>
      </c>
      <c r="V1411" s="293">
        <v>0</v>
      </c>
      <c r="W1411" s="294">
        <v>0</v>
      </c>
      <c r="X1411" s="293">
        <v>1</v>
      </c>
      <c r="Y1411" s="262" t="s">
        <v>21</v>
      </c>
      <c r="Z1411" s="262" t="s">
        <v>31</v>
      </c>
      <c r="AA1411" s="289" t="s">
        <v>138</v>
      </c>
      <c r="AB1411" s="81" t="str">
        <f t="shared" ref="AB1411:AB1474" si="247">A1411&amp;"-"&amp;B1411</f>
        <v>Fbp-acp</v>
      </c>
    </row>
    <row r="1412" spans="1:28" x14ac:dyDescent="0.3">
      <c r="A1412" s="260" t="s">
        <v>10</v>
      </c>
      <c r="B1412" s="261" t="s">
        <v>246</v>
      </c>
      <c r="C1412" s="291">
        <v>-0.66801958774997305</v>
      </c>
      <c r="D1412" s="291">
        <v>-0.69124438485399198</v>
      </c>
      <c r="E1412" s="291">
        <v>-0.72880040911833699</v>
      </c>
      <c r="F1412" s="291">
        <v>-0.631733957635781</v>
      </c>
      <c r="G1412" s="291">
        <v>-0.631733957635781</v>
      </c>
      <c r="H1412" s="292">
        <f t="shared" si="242"/>
        <v>0.631733957635781</v>
      </c>
      <c r="I1412" s="293"/>
      <c r="J1412" s="293"/>
      <c r="K1412" s="294"/>
      <c r="L1412" s="293"/>
      <c r="M1412" s="294"/>
      <c r="N1412" s="294" t="s">
        <v>416</v>
      </c>
      <c r="O1412" s="33">
        <v>1</v>
      </c>
      <c r="P1412" s="75">
        <f t="shared" si="243"/>
        <v>0</v>
      </c>
      <c r="Q1412" s="293">
        <f t="shared" si="244"/>
        <v>0</v>
      </c>
      <c r="R1412" s="293">
        <f t="shared" si="245"/>
        <v>0</v>
      </c>
      <c r="S1412" s="293">
        <v>0</v>
      </c>
      <c r="T1412" s="293">
        <v>0</v>
      </c>
      <c r="U1412" s="293">
        <f t="shared" si="246"/>
        <v>0</v>
      </c>
      <c r="V1412" s="293">
        <v>0</v>
      </c>
      <c r="W1412" s="294">
        <v>0</v>
      </c>
      <c r="X1412" s="293">
        <v>1</v>
      </c>
      <c r="Y1412" s="262" t="s">
        <v>22</v>
      </c>
      <c r="Z1412" s="262" t="s">
        <v>31</v>
      </c>
      <c r="AA1412" s="289" t="s">
        <v>138</v>
      </c>
      <c r="AB1412" s="81" t="str">
        <f t="shared" si="247"/>
        <v>Eda-control5</v>
      </c>
    </row>
    <row r="1413" spans="1:28" x14ac:dyDescent="0.3">
      <c r="A1413" s="260" t="s">
        <v>7</v>
      </c>
      <c r="B1413" s="261" t="s">
        <v>43</v>
      </c>
      <c r="C1413" s="291">
        <v>-0.68599973626456501</v>
      </c>
      <c r="D1413" s="291">
        <v>-0.63693038568942595</v>
      </c>
      <c r="E1413" s="291">
        <v>-0.71833929872355995</v>
      </c>
      <c r="F1413" s="291">
        <v>-0.62713275862194595</v>
      </c>
      <c r="G1413" s="291">
        <v>-0.62713275862194595</v>
      </c>
      <c r="H1413" s="292">
        <f t="shared" si="242"/>
        <v>0.62713275862194595</v>
      </c>
      <c r="I1413" s="293"/>
      <c r="J1413" s="293"/>
      <c r="K1413" s="294"/>
      <c r="L1413" s="293"/>
      <c r="M1413" s="294"/>
      <c r="N1413" s="294" t="s">
        <v>425</v>
      </c>
      <c r="O1413" s="33">
        <v>1</v>
      </c>
      <c r="P1413" s="75">
        <f t="shared" si="243"/>
        <v>0</v>
      </c>
      <c r="Q1413" s="293">
        <f t="shared" si="244"/>
        <v>0</v>
      </c>
      <c r="R1413" s="293">
        <f t="shared" si="245"/>
        <v>0</v>
      </c>
      <c r="S1413" s="293">
        <v>0</v>
      </c>
      <c r="T1413" s="293">
        <v>0</v>
      </c>
      <c r="U1413" s="293">
        <f t="shared" si="246"/>
        <v>0</v>
      </c>
      <c r="V1413" s="293">
        <v>0</v>
      </c>
      <c r="W1413" s="294">
        <v>0</v>
      </c>
      <c r="X1413" s="293">
        <v>2</v>
      </c>
      <c r="Y1413" s="262" t="s">
        <v>20</v>
      </c>
      <c r="Z1413" s="262" t="s">
        <v>30</v>
      </c>
      <c r="AA1413" s="289" t="s">
        <v>138</v>
      </c>
      <c r="AB1413" s="81" t="str">
        <f t="shared" si="247"/>
        <v>PykF-5nacl</v>
      </c>
    </row>
    <row r="1414" spans="1:28" x14ac:dyDescent="0.3">
      <c r="A1414" s="260" t="s">
        <v>134</v>
      </c>
      <c r="B1414" s="261" t="s">
        <v>44</v>
      </c>
      <c r="C1414" s="291">
        <v>-0.68434232938648298</v>
      </c>
      <c r="D1414" s="291">
        <v>-0.67999947779209702</v>
      </c>
      <c r="E1414" s="291">
        <v>-0.73301786009158798</v>
      </c>
      <c r="F1414" s="291">
        <v>-0.62408348853842399</v>
      </c>
      <c r="G1414" s="291">
        <v>-0.62408348853842399</v>
      </c>
      <c r="H1414" s="292">
        <f t="shared" si="242"/>
        <v>0.62408348853842399</v>
      </c>
      <c r="I1414" s="293"/>
      <c r="J1414" s="293"/>
      <c r="K1414" s="294"/>
      <c r="L1414" s="293"/>
      <c r="M1414" s="294"/>
      <c r="N1414" s="294" t="s">
        <v>416</v>
      </c>
      <c r="O1414" s="33">
        <v>1</v>
      </c>
      <c r="P1414" s="75">
        <f t="shared" si="243"/>
        <v>0</v>
      </c>
      <c r="Q1414" s="293">
        <f t="shared" si="244"/>
        <v>0</v>
      </c>
      <c r="R1414" s="293">
        <f t="shared" si="245"/>
        <v>0</v>
      </c>
      <c r="S1414" s="293">
        <v>0</v>
      </c>
      <c r="T1414" s="293">
        <v>0</v>
      </c>
      <c r="U1414" s="293">
        <f t="shared" si="246"/>
        <v>0</v>
      </c>
      <c r="V1414" s="293">
        <v>0</v>
      </c>
      <c r="W1414" s="294">
        <v>0</v>
      </c>
      <c r="X1414" s="293">
        <v>1</v>
      </c>
      <c r="Y1414" s="262" t="s">
        <v>29</v>
      </c>
      <c r="Z1414" s="262" t="s">
        <v>30</v>
      </c>
      <c r="AA1414" s="289" t="s">
        <v>138</v>
      </c>
      <c r="AB1414" s="81" t="str">
        <f t="shared" si="247"/>
        <v>MaeB-mgcl</v>
      </c>
    </row>
    <row r="1415" spans="1:28" x14ac:dyDescent="0.3">
      <c r="A1415" s="260" t="s">
        <v>12</v>
      </c>
      <c r="B1415" s="261" t="s">
        <v>40</v>
      </c>
      <c r="C1415" s="291">
        <v>-0.86526109134374396</v>
      </c>
      <c r="D1415" s="291">
        <v>-0.88325076520103696</v>
      </c>
      <c r="E1415" s="291">
        <v>-1.1700558522011799</v>
      </c>
      <c r="F1415" s="291">
        <v>-0.59494113743636901</v>
      </c>
      <c r="G1415" s="291">
        <v>-0.59494113743636901</v>
      </c>
      <c r="H1415" s="292">
        <f t="shared" si="242"/>
        <v>0.59494113743636901</v>
      </c>
      <c r="I1415" s="293"/>
      <c r="J1415" s="293"/>
      <c r="K1415" s="294"/>
      <c r="L1415" s="293"/>
      <c r="M1415" s="294"/>
      <c r="N1415" s="294" t="s">
        <v>425</v>
      </c>
      <c r="O1415" s="33">
        <v>1</v>
      </c>
      <c r="P1415" s="75">
        <f t="shared" si="243"/>
        <v>0</v>
      </c>
      <c r="Q1415" s="293">
        <f t="shared" si="244"/>
        <v>0</v>
      </c>
      <c r="R1415" s="293">
        <f t="shared" si="245"/>
        <v>0</v>
      </c>
      <c r="S1415" s="293">
        <v>0</v>
      </c>
      <c r="T1415" s="293">
        <v>0</v>
      </c>
      <c r="U1415" s="293">
        <f t="shared" si="246"/>
        <v>0</v>
      </c>
      <c r="V1415" s="293">
        <v>0</v>
      </c>
      <c r="W1415" s="294">
        <v>0</v>
      </c>
      <c r="X1415" s="293">
        <v>2</v>
      </c>
      <c r="Y1415" s="262" t="s">
        <v>25</v>
      </c>
      <c r="Z1415" s="262" t="s">
        <v>30</v>
      </c>
      <c r="AA1415" s="289" t="s">
        <v>138</v>
      </c>
      <c r="AB1415" s="81" t="str">
        <f t="shared" si="247"/>
        <v>Pta-calc</v>
      </c>
    </row>
    <row r="1416" spans="1:28" x14ac:dyDescent="0.3">
      <c r="A1416" s="260" t="s">
        <v>134</v>
      </c>
      <c r="B1416" s="261" t="s">
        <v>43</v>
      </c>
      <c r="C1416" s="291">
        <v>-0.66615101068691396</v>
      </c>
      <c r="D1416" s="291">
        <v>-0.62766535508779997</v>
      </c>
      <c r="E1416" s="291">
        <v>-0.76238039402214097</v>
      </c>
      <c r="F1416" s="291">
        <v>-0.58178646767637898</v>
      </c>
      <c r="G1416" s="291">
        <v>-0.58178646767637898</v>
      </c>
      <c r="H1416" s="292">
        <f t="shared" si="242"/>
        <v>0.58178646767637898</v>
      </c>
      <c r="I1416" s="293"/>
      <c r="J1416" s="293"/>
      <c r="K1416" s="294"/>
      <c r="L1416" s="293"/>
      <c r="M1416" s="294"/>
      <c r="N1416" s="294" t="s">
        <v>425</v>
      </c>
      <c r="O1416" s="33">
        <v>1</v>
      </c>
      <c r="P1416" s="75">
        <f t="shared" si="243"/>
        <v>0</v>
      </c>
      <c r="Q1416" s="293">
        <f t="shared" si="244"/>
        <v>0</v>
      </c>
      <c r="R1416" s="293">
        <f t="shared" si="245"/>
        <v>0</v>
      </c>
      <c r="S1416" s="293">
        <v>0</v>
      </c>
      <c r="T1416" s="293">
        <v>0</v>
      </c>
      <c r="U1416" s="293">
        <f t="shared" si="246"/>
        <v>0</v>
      </c>
      <c r="V1416" s="293">
        <v>0</v>
      </c>
      <c r="W1416" s="294">
        <v>0</v>
      </c>
      <c r="X1416" s="293">
        <v>1</v>
      </c>
      <c r="Y1416" s="262" t="s">
        <v>29</v>
      </c>
      <c r="Z1416" s="262" t="s">
        <v>30</v>
      </c>
      <c r="AA1416" s="289" t="s">
        <v>138</v>
      </c>
      <c r="AB1416" s="81" t="str">
        <f t="shared" si="247"/>
        <v>MaeB-5nacl</v>
      </c>
    </row>
    <row r="1417" spans="1:28" x14ac:dyDescent="0.3">
      <c r="A1417" s="260" t="s">
        <v>14</v>
      </c>
      <c r="B1417" s="261" t="s">
        <v>229</v>
      </c>
      <c r="C1417" s="291">
        <v>-0.55926843437121898</v>
      </c>
      <c r="D1417" s="291">
        <v>-0.57292470697699205</v>
      </c>
      <c r="E1417" s="291">
        <v>-0.62655112945746305</v>
      </c>
      <c r="F1417" s="291">
        <v>-0.52172362591181198</v>
      </c>
      <c r="G1417" s="291">
        <v>-0.52172362591181198</v>
      </c>
      <c r="H1417" s="292">
        <f t="shared" si="242"/>
        <v>0.52172362591181198</v>
      </c>
      <c r="I1417" s="293"/>
      <c r="J1417" s="293"/>
      <c r="K1417" s="294"/>
      <c r="L1417" s="293"/>
      <c r="M1417" s="294"/>
      <c r="N1417" s="294" t="s">
        <v>425</v>
      </c>
      <c r="O1417" s="33">
        <v>1</v>
      </c>
      <c r="P1417" s="75">
        <f t="shared" si="243"/>
        <v>0</v>
      </c>
      <c r="Q1417" s="293">
        <f t="shared" si="244"/>
        <v>0</v>
      </c>
      <c r="R1417" s="293">
        <f t="shared" si="245"/>
        <v>0</v>
      </c>
      <c r="S1417" s="293">
        <v>0</v>
      </c>
      <c r="T1417" s="293">
        <v>0</v>
      </c>
      <c r="U1417" s="293">
        <f t="shared" si="246"/>
        <v>0</v>
      </c>
      <c r="V1417" s="293">
        <v>0</v>
      </c>
      <c r="W1417" s="294">
        <v>0</v>
      </c>
      <c r="X1417" s="293">
        <v>3</v>
      </c>
      <c r="Y1417" s="262" t="s">
        <v>27</v>
      </c>
      <c r="Z1417" s="262" t="s">
        <v>30</v>
      </c>
      <c r="AA1417" s="289" t="s">
        <v>138</v>
      </c>
      <c r="AB1417" s="81" t="str">
        <f t="shared" si="247"/>
        <v>PfkA-panto</v>
      </c>
    </row>
    <row r="1418" spans="1:28" x14ac:dyDescent="0.3">
      <c r="A1418" s="260" t="s">
        <v>10</v>
      </c>
      <c r="B1418" s="261" t="s">
        <v>41</v>
      </c>
      <c r="C1418" s="291">
        <v>-0.63829208631348799</v>
      </c>
      <c r="D1418" s="291">
        <v>-0.62483243728695603</v>
      </c>
      <c r="E1418" s="291">
        <v>-0.79697833300268395</v>
      </c>
      <c r="F1418" s="291">
        <v>-0.48170825945184298</v>
      </c>
      <c r="G1418" s="291">
        <v>-0.48170825945184298</v>
      </c>
      <c r="H1418" s="292">
        <f t="shared" si="242"/>
        <v>0.48170825945184298</v>
      </c>
      <c r="I1418" s="293"/>
      <c r="J1418" s="293"/>
      <c r="K1418" s="294"/>
      <c r="L1418" s="293"/>
      <c r="M1418" s="294"/>
      <c r="N1418" s="294" t="s">
        <v>425</v>
      </c>
      <c r="O1418" s="33">
        <v>1</v>
      </c>
      <c r="P1418" s="75">
        <f t="shared" si="243"/>
        <v>0</v>
      </c>
      <c r="Q1418" s="293">
        <f t="shared" si="244"/>
        <v>0</v>
      </c>
      <c r="R1418" s="293">
        <f t="shared" si="245"/>
        <v>0</v>
      </c>
      <c r="S1418" s="293">
        <v>0</v>
      </c>
      <c r="T1418" s="293">
        <v>0</v>
      </c>
      <c r="U1418" s="293">
        <f t="shared" si="246"/>
        <v>0</v>
      </c>
      <c r="V1418" s="293">
        <v>0</v>
      </c>
      <c r="W1418" s="294">
        <v>0</v>
      </c>
      <c r="X1418" s="293">
        <v>1</v>
      </c>
      <c r="Y1418" s="262" t="s">
        <v>22</v>
      </c>
      <c r="Z1418" s="262" t="s">
        <v>31</v>
      </c>
      <c r="AA1418" s="289" t="s">
        <v>138</v>
      </c>
      <c r="AB1418" s="81" t="str">
        <f t="shared" si="247"/>
        <v>Eda-2licl</v>
      </c>
    </row>
    <row r="1419" spans="1:28" x14ac:dyDescent="0.3">
      <c r="A1419" s="260" t="s">
        <v>7</v>
      </c>
      <c r="B1419" s="261" t="s">
        <v>188</v>
      </c>
      <c r="C1419" s="291">
        <v>-0.46148171779352798</v>
      </c>
      <c r="D1419" s="291">
        <v>-0.46415181418542001</v>
      </c>
      <c r="E1419" s="291">
        <v>-0.48903157275280001</v>
      </c>
      <c r="F1419" s="291">
        <v>-0.437540384861764</v>
      </c>
      <c r="G1419" s="291">
        <v>-0.437540384861764</v>
      </c>
      <c r="H1419" s="292">
        <f t="shared" si="242"/>
        <v>0.437540384861764</v>
      </c>
      <c r="I1419" s="293"/>
      <c r="J1419" s="293"/>
      <c r="K1419" s="294"/>
      <c r="L1419" s="293"/>
      <c r="M1419" s="294"/>
      <c r="N1419" s="294" t="s">
        <v>416</v>
      </c>
      <c r="O1419" s="33">
        <v>1</v>
      </c>
      <c r="P1419" s="75">
        <f t="shared" si="243"/>
        <v>0</v>
      </c>
      <c r="Q1419" s="293">
        <f t="shared" si="244"/>
        <v>0</v>
      </c>
      <c r="R1419" s="293">
        <f t="shared" si="245"/>
        <v>0</v>
      </c>
      <c r="S1419" s="293">
        <v>0</v>
      </c>
      <c r="T1419" s="293">
        <v>0</v>
      </c>
      <c r="U1419" s="293">
        <f t="shared" si="246"/>
        <v>0</v>
      </c>
      <c r="V1419" s="293">
        <v>0</v>
      </c>
      <c r="W1419" s="294">
        <v>0</v>
      </c>
      <c r="X1419" s="293">
        <v>2</v>
      </c>
      <c r="Y1419" s="262" t="s">
        <v>20</v>
      </c>
      <c r="Z1419" s="262" t="s">
        <v>30</v>
      </c>
      <c r="AA1419" s="289" t="s">
        <v>138</v>
      </c>
      <c r="AB1419" s="81" t="str">
        <f t="shared" si="247"/>
        <v>PykF-control2</v>
      </c>
    </row>
    <row r="1420" spans="1:28" x14ac:dyDescent="0.3">
      <c r="A1420" s="260" t="s">
        <v>106</v>
      </c>
      <c r="B1420" s="261" t="s">
        <v>271</v>
      </c>
      <c r="C1420" s="291">
        <v>-0.54523371139975596</v>
      </c>
      <c r="D1420" s="291">
        <v>-0.50994953918987396</v>
      </c>
      <c r="E1420" s="291">
        <v>-0.73311158271097299</v>
      </c>
      <c r="F1420" s="291">
        <v>-0.43115229520231702</v>
      </c>
      <c r="G1420" s="291">
        <v>-0.43115229520231702</v>
      </c>
      <c r="H1420" s="292">
        <f t="shared" si="242"/>
        <v>0.43115229520231702</v>
      </c>
      <c r="I1420" s="293"/>
      <c r="J1420" s="293"/>
      <c r="K1420" s="294"/>
      <c r="L1420" s="293"/>
      <c r="M1420" s="294"/>
      <c r="N1420" s="294" t="s">
        <v>425</v>
      </c>
      <c r="O1420" s="33">
        <v>1</v>
      </c>
      <c r="P1420" s="75">
        <f t="shared" si="243"/>
        <v>0</v>
      </c>
      <c r="Q1420" s="293">
        <f t="shared" si="244"/>
        <v>0</v>
      </c>
      <c r="R1420" s="293">
        <f t="shared" si="245"/>
        <v>0</v>
      </c>
      <c r="S1420" s="293">
        <v>0</v>
      </c>
      <c r="T1420" s="293">
        <v>0</v>
      </c>
      <c r="U1420" s="293">
        <f t="shared" si="246"/>
        <v>0</v>
      </c>
      <c r="V1420" s="293">
        <v>0</v>
      </c>
      <c r="W1420" s="294">
        <v>0</v>
      </c>
      <c r="X1420" s="293">
        <v>3</v>
      </c>
      <c r="Y1420" s="262" t="s">
        <v>19</v>
      </c>
      <c r="Z1420" s="262" t="s">
        <v>30</v>
      </c>
      <c r="AA1420" s="289" t="s">
        <v>138</v>
      </c>
      <c r="AB1420" s="81" t="str">
        <f t="shared" si="247"/>
        <v>Acs-f1p</v>
      </c>
    </row>
    <row r="1421" spans="1:28" x14ac:dyDescent="0.3">
      <c r="A1421" s="260" t="s">
        <v>2</v>
      </c>
      <c r="B1421" s="261" t="s">
        <v>210</v>
      </c>
      <c r="C1421" s="291">
        <v>-0.45230117517632201</v>
      </c>
      <c r="D1421" s="291">
        <v>-0.45235894914755997</v>
      </c>
      <c r="E1421" s="291">
        <v>-0.476737948914285</v>
      </c>
      <c r="F1421" s="291">
        <v>-0.42838571260951902</v>
      </c>
      <c r="G1421" s="291">
        <v>-0.42838571260951902</v>
      </c>
      <c r="H1421" s="292">
        <f t="shared" si="242"/>
        <v>0.42838571260951902</v>
      </c>
      <c r="I1421" s="293"/>
      <c r="J1421" s="293"/>
      <c r="K1421" s="294"/>
      <c r="L1421" s="293"/>
      <c r="M1421" s="294"/>
      <c r="N1421" s="294" t="s">
        <v>424</v>
      </c>
      <c r="O1421" s="33">
        <v>1</v>
      </c>
      <c r="P1421" s="75">
        <f t="shared" si="243"/>
        <v>0</v>
      </c>
      <c r="Q1421" s="293">
        <f t="shared" si="244"/>
        <v>0</v>
      </c>
      <c r="R1421" s="293">
        <f t="shared" si="245"/>
        <v>0</v>
      </c>
      <c r="S1421" s="293">
        <v>0</v>
      </c>
      <c r="T1421" s="293">
        <v>0</v>
      </c>
      <c r="U1421" s="293">
        <f t="shared" si="246"/>
        <v>0</v>
      </c>
      <c r="V1421" s="293">
        <v>0</v>
      </c>
      <c r="W1421" s="294">
        <v>1</v>
      </c>
      <c r="X1421" s="293">
        <v>2</v>
      </c>
      <c r="Y1421" s="262" t="s">
        <v>20</v>
      </c>
      <c r="Z1421" s="262" t="s">
        <v>30</v>
      </c>
      <c r="AA1421" s="289" t="s">
        <v>138</v>
      </c>
      <c r="AB1421" s="81" t="str">
        <f t="shared" si="247"/>
        <v>PykA-udp</v>
      </c>
    </row>
    <row r="1422" spans="1:28" x14ac:dyDescent="0.3">
      <c r="A1422" s="260" t="s">
        <v>8</v>
      </c>
      <c r="B1422" s="261" t="s">
        <v>41</v>
      </c>
      <c r="C1422" s="291">
        <v>-0.47239380550835097</v>
      </c>
      <c r="D1422" s="291">
        <v>-0.46829130303135702</v>
      </c>
      <c r="E1422" s="291">
        <v>-0.51028539169598397</v>
      </c>
      <c r="F1422" s="291">
        <v>-0.42679073923170302</v>
      </c>
      <c r="G1422" s="291">
        <v>-0.42679073923170302</v>
      </c>
      <c r="H1422" s="292">
        <f t="shared" si="242"/>
        <v>0.42679073923170302</v>
      </c>
      <c r="I1422" s="293"/>
      <c r="J1422" s="293"/>
      <c r="K1422" s="294"/>
      <c r="L1422" s="293"/>
      <c r="M1422" s="294"/>
      <c r="N1422" s="294" t="s">
        <v>425</v>
      </c>
      <c r="O1422" s="33">
        <v>1</v>
      </c>
      <c r="P1422" s="75">
        <f t="shared" si="243"/>
        <v>0</v>
      </c>
      <c r="Q1422" s="293">
        <f t="shared" si="244"/>
        <v>0</v>
      </c>
      <c r="R1422" s="293">
        <f t="shared" si="245"/>
        <v>0</v>
      </c>
      <c r="S1422" s="293">
        <v>0</v>
      </c>
      <c r="T1422" s="293">
        <v>0</v>
      </c>
      <c r="U1422" s="293">
        <f t="shared" si="246"/>
        <v>0</v>
      </c>
      <c r="V1422" s="293">
        <v>0</v>
      </c>
      <c r="W1422" s="294">
        <v>0</v>
      </c>
      <c r="X1422" s="293">
        <v>2</v>
      </c>
      <c r="Y1422" s="262" t="s">
        <v>24</v>
      </c>
      <c r="Z1422" s="262" t="s">
        <v>31</v>
      </c>
      <c r="AA1422" s="289" t="s">
        <v>138</v>
      </c>
      <c r="AB1422" s="81" t="str">
        <f t="shared" si="247"/>
        <v>Eno-2licl</v>
      </c>
    </row>
    <row r="1423" spans="1:28" x14ac:dyDescent="0.3">
      <c r="A1423" s="260" t="s">
        <v>134</v>
      </c>
      <c r="B1423" s="261" t="s">
        <v>229</v>
      </c>
      <c r="C1423" s="291">
        <v>-0.63884683200022296</v>
      </c>
      <c r="D1423" s="291">
        <v>-0.57259497021898598</v>
      </c>
      <c r="E1423" s="291">
        <v>-0.86600302509629901</v>
      </c>
      <c r="F1423" s="291">
        <v>-0.42608296812211999</v>
      </c>
      <c r="G1423" s="291">
        <v>-0.42608296812211999</v>
      </c>
      <c r="H1423" s="292">
        <f t="shared" si="242"/>
        <v>0.42608296812211999</v>
      </c>
      <c r="I1423" s="293"/>
      <c r="J1423" s="293"/>
      <c r="K1423" s="294"/>
      <c r="L1423" s="293"/>
      <c r="M1423" s="294"/>
      <c r="N1423" s="294" t="s">
        <v>425</v>
      </c>
      <c r="O1423" s="33">
        <v>1</v>
      </c>
      <c r="P1423" s="75">
        <f t="shared" si="243"/>
        <v>0</v>
      </c>
      <c r="Q1423" s="293">
        <f t="shared" si="244"/>
        <v>0</v>
      </c>
      <c r="R1423" s="293">
        <f t="shared" si="245"/>
        <v>0</v>
      </c>
      <c r="S1423" s="293">
        <v>0</v>
      </c>
      <c r="T1423" s="293">
        <v>0</v>
      </c>
      <c r="U1423" s="293">
        <f t="shared" si="246"/>
        <v>0</v>
      </c>
      <c r="V1423" s="293">
        <v>0</v>
      </c>
      <c r="W1423" s="294">
        <v>0</v>
      </c>
      <c r="X1423" s="293">
        <v>1</v>
      </c>
      <c r="Y1423" s="262" t="s">
        <v>29</v>
      </c>
      <c r="Z1423" s="262" t="s">
        <v>30</v>
      </c>
      <c r="AA1423" s="289" t="s">
        <v>138</v>
      </c>
      <c r="AB1423" s="81" t="str">
        <f t="shared" si="247"/>
        <v>MaeB-panto</v>
      </c>
    </row>
    <row r="1424" spans="1:28" x14ac:dyDescent="0.3">
      <c r="A1424" s="260" t="s">
        <v>1</v>
      </c>
      <c r="B1424" s="261" t="s">
        <v>42</v>
      </c>
      <c r="C1424" s="291">
        <v>-0.57971306472781103</v>
      </c>
      <c r="D1424" s="291">
        <v>-0.645144511777486</v>
      </c>
      <c r="E1424" s="291">
        <v>-0.83734184761403396</v>
      </c>
      <c r="F1424" s="291">
        <v>-0.396850863047919</v>
      </c>
      <c r="G1424" s="291">
        <v>-0.396850863047919</v>
      </c>
      <c r="H1424" s="292">
        <f t="shared" si="242"/>
        <v>0.396850863047919</v>
      </c>
      <c r="I1424" s="293"/>
      <c r="J1424" s="293"/>
      <c r="K1424" s="294"/>
      <c r="L1424" s="293"/>
      <c r="M1424" s="294"/>
      <c r="N1424" s="294" t="s">
        <v>425</v>
      </c>
      <c r="O1424" s="33">
        <v>1</v>
      </c>
      <c r="P1424" s="75">
        <f t="shared" si="243"/>
        <v>0</v>
      </c>
      <c r="Q1424" s="293">
        <f t="shared" si="244"/>
        <v>0</v>
      </c>
      <c r="R1424" s="293">
        <f t="shared" si="245"/>
        <v>0</v>
      </c>
      <c r="S1424" s="293">
        <v>0</v>
      </c>
      <c r="T1424" s="293">
        <v>0</v>
      </c>
      <c r="U1424" s="293">
        <f t="shared" si="246"/>
        <v>0</v>
      </c>
      <c r="V1424" s="293">
        <v>0</v>
      </c>
      <c r="W1424" s="294">
        <v>0</v>
      </c>
      <c r="X1424" s="293">
        <v>2</v>
      </c>
      <c r="Y1424" s="262" t="s">
        <v>20</v>
      </c>
      <c r="Z1424" s="262" t="s">
        <v>30</v>
      </c>
      <c r="AA1424" s="289" t="s">
        <v>138</v>
      </c>
      <c r="AB1424" s="81" t="str">
        <f t="shared" si="247"/>
        <v>MaeA-2kcl</v>
      </c>
    </row>
    <row r="1425" spans="1:28" x14ac:dyDescent="0.3">
      <c r="A1425" s="260" t="s">
        <v>1</v>
      </c>
      <c r="B1425" s="261" t="s">
        <v>40</v>
      </c>
      <c r="C1425" s="291">
        <v>-0.50159420229663998</v>
      </c>
      <c r="D1425" s="291">
        <v>-0.49465499363263499</v>
      </c>
      <c r="E1425" s="291">
        <v>-0.62212608874706199</v>
      </c>
      <c r="F1425" s="291">
        <v>-0.39331977295811799</v>
      </c>
      <c r="G1425" s="291">
        <v>-0.39331977295811799</v>
      </c>
      <c r="H1425" s="292">
        <f t="shared" si="242"/>
        <v>0.39331977295811799</v>
      </c>
      <c r="I1425" s="293"/>
      <c r="J1425" s="293"/>
      <c r="K1425" s="294"/>
      <c r="L1425" s="293"/>
      <c r="M1425" s="294"/>
      <c r="N1425" s="294" t="s">
        <v>425</v>
      </c>
      <c r="O1425" s="33">
        <v>1</v>
      </c>
      <c r="P1425" s="75">
        <f t="shared" si="243"/>
        <v>0</v>
      </c>
      <c r="Q1425" s="293">
        <f t="shared" si="244"/>
        <v>0</v>
      </c>
      <c r="R1425" s="293">
        <f t="shared" si="245"/>
        <v>0</v>
      </c>
      <c r="S1425" s="293">
        <v>0</v>
      </c>
      <c r="T1425" s="293">
        <v>0</v>
      </c>
      <c r="U1425" s="293">
        <f t="shared" si="246"/>
        <v>0</v>
      </c>
      <c r="V1425" s="293">
        <v>0</v>
      </c>
      <c r="W1425" s="294">
        <v>0</v>
      </c>
      <c r="X1425" s="293">
        <v>2</v>
      </c>
      <c r="Y1425" s="262" t="s">
        <v>20</v>
      </c>
      <c r="Z1425" s="262" t="s">
        <v>30</v>
      </c>
      <c r="AA1425" s="289" t="s">
        <v>138</v>
      </c>
      <c r="AB1425" s="81" t="str">
        <f t="shared" si="247"/>
        <v>MaeA-calc</v>
      </c>
    </row>
    <row r="1426" spans="1:28" x14ac:dyDescent="0.3">
      <c r="A1426" s="260" t="s">
        <v>2</v>
      </c>
      <c r="B1426" s="261" t="s">
        <v>204</v>
      </c>
      <c r="C1426" s="291">
        <v>-0.40879624382151802</v>
      </c>
      <c r="D1426" s="291">
        <v>-0.41324909468885201</v>
      </c>
      <c r="E1426" s="291">
        <v>-0.46303517299172497</v>
      </c>
      <c r="F1426" s="291">
        <v>-0.36057971923108001</v>
      </c>
      <c r="G1426" s="291">
        <v>-0.36057971923108001</v>
      </c>
      <c r="H1426" s="292">
        <f t="shared" si="242"/>
        <v>0.36057971923108001</v>
      </c>
      <c r="I1426" s="293"/>
      <c r="J1426" s="293"/>
      <c r="K1426" s="294"/>
      <c r="L1426" s="293"/>
      <c r="M1426" s="294"/>
      <c r="N1426" s="294" t="s">
        <v>424</v>
      </c>
      <c r="O1426" s="33">
        <v>1</v>
      </c>
      <c r="P1426" s="75">
        <f t="shared" si="243"/>
        <v>0</v>
      </c>
      <c r="Q1426" s="293">
        <f t="shared" si="244"/>
        <v>0</v>
      </c>
      <c r="R1426" s="293">
        <f t="shared" si="245"/>
        <v>0</v>
      </c>
      <c r="S1426" s="293">
        <v>0</v>
      </c>
      <c r="T1426" s="293">
        <v>0</v>
      </c>
      <c r="U1426" s="293">
        <f t="shared" si="246"/>
        <v>0</v>
      </c>
      <c r="V1426" s="293">
        <v>0</v>
      </c>
      <c r="W1426" s="294">
        <v>1</v>
      </c>
      <c r="X1426" s="293">
        <v>2</v>
      </c>
      <c r="Y1426" s="262" t="s">
        <v>20</v>
      </c>
      <c r="Z1426" s="262" t="s">
        <v>30</v>
      </c>
      <c r="AA1426" s="289" t="s">
        <v>138</v>
      </c>
      <c r="AB1426" s="81" t="str">
        <f t="shared" si="247"/>
        <v>PykA-cdp</v>
      </c>
    </row>
    <row r="1427" spans="1:28" x14ac:dyDescent="0.3">
      <c r="A1427" s="260" t="s">
        <v>13</v>
      </c>
      <c r="B1427" s="261" t="s">
        <v>117</v>
      </c>
      <c r="C1427" s="291">
        <v>-0.41405357853732699</v>
      </c>
      <c r="D1427" s="291">
        <v>-0.46182337636447002</v>
      </c>
      <c r="E1427" s="291">
        <v>-0.50788139740899596</v>
      </c>
      <c r="F1427" s="291">
        <v>-0.330540269822092</v>
      </c>
      <c r="G1427" s="291">
        <v>-0.330540269822092</v>
      </c>
      <c r="H1427" s="292">
        <f t="shared" si="242"/>
        <v>0.330540269822092</v>
      </c>
      <c r="I1427" s="293"/>
      <c r="J1427" s="293"/>
      <c r="K1427" s="294"/>
      <c r="L1427" s="293"/>
      <c r="M1427" s="294"/>
      <c r="N1427" s="294" t="s">
        <v>425</v>
      </c>
      <c r="O1427" s="33">
        <v>1</v>
      </c>
      <c r="P1427" s="75">
        <f t="shared" si="243"/>
        <v>0</v>
      </c>
      <c r="Q1427" s="293">
        <f t="shared" si="244"/>
        <v>0</v>
      </c>
      <c r="R1427" s="293">
        <f t="shared" si="245"/>
        <v>0</v>
      </c>
      <c r="S1427" s="293">
        <v>0</v>
      </c>
      <c r="T1427" s="293">
        <v>0</v>
      </c>
      <c r="U1427" s="293">
        <f t="shared" si="246"/>
        <v>0</v>
      </c>
      <c r="V1427" s="293">
        <v>0</v>
      </c>
      <c r="W1427" s="294">
        <v>0</v>
      </c>
      <c r="X1427" s="293">
        <v>2</v>
      </c>
      <c r="Y1427" s="262" t="s">
        <v>26</v>
      </c>
      <c r="Z1427" s="262" t="s">
        <v>31</v>
      </c>
      <c r="AA1427" s="289" t="s">
        <v>138</v>
      </c>
      <c r="AB1427" s="81" t="str">
        <f t="shared" si="247"/>
        <v>AceA-acp</v>
      </c>
    </row>
    <row r="1428" spans="1:28" x14ac:dyDescent="0.3">
      <c r="A1428" s="260" t="s">
        <v>134</v>
      </c>
      <c r="B1428" s="261" t="s">
        <v>269</v>
      </c>
      <c r="C1428" s="291">
        <v>-0.37532551983630702</v>
      </c>
      <c r="D1428" s="291">
        <v>-0.39822406374548203</v>
      </c>
      <c r="E1428" s="291">
        <v>-0.45481312029170601</v>
      </c>
      <c r="F1428" s="291">
        <v>-0.30476902531842198</v>
      </c>
      <c r="G1428" s="291">
        <v>-0.30476902531842198</v>
      </c>
      <c r="H1428" s="292">
        <f t="shared" si="242"/>
        <v>0.30476902531842198</v>
      </c>
      <c r="I1428" s="293"/>
      <c r="J1428" s="293"/>
      <c r="K1428" s="294"/>
      <c r="L1428" s="293"/>
      <c r="M1428" s="294"/>
      <c r="N1428" s="294" t="s">
        <v>425</v>
      </c>
      <c r="O1428" s="33">
        <v>1</v>
      </c>
      <c r="P1428" s="75">
        <f t="shared" si="243"/>
        <v>0</v>
      </c>
      <c r="Q1428" s="293">
        <f t="shared" si="244"/>
        <v>0</v>
      </c>
      <c r="R1428" s="293">
        <f t="shared" si="245"/>
        <v>0</v>
      </c>
      <c r="S1428" s="293">
        <v>0</v>
      </c>
      <c r="T1428" s="293">
        <v>0</v>
      </c>
      <c r="U1428" s="293">
        <f t="shared" si="246"/>
        <v>0</v>
      </c>
      <c r="V1428" s="293">
        <v>0</v>
      </c>
      <c r="W1428" s="294">
        <v>0</v>
      </c>
      <c r="X1428" s="293">
        <v>1</v>
      </c>
      <c r="Y1428" s="262" t="s">
        <v>29</v>
      </c>
      <c r="Z1428" s="262" t="s">
        <v>30</v>
      </c>
      <c r="AA1428" s="289" t="s">
        <v>138</v>
      </c>
      <c r="AB1428" s="81" t="str">
        <f t="shared" si="247"/>
        <v>MaeB-gal1p</v>
      </c>
    </row>
    <row r="1429" spans="1:28" x14ac:dyDescent="0.3">
      <c r="A1429" s="260" t="s">
        <v>13</v>
      </c>
      <c r="B1429" s="261" t="s">
        <v>42</v>
      </c>
      <c r="C1429" s="291">
        <v>-0.41112334928675898</v>
      </c>
      <c r="D1429" s="291">
        <v>-0.31499849635559002</v>
      </c>
      <c r="E1429" s="291">
        <v>-0.52920804511842601</v>
      </c>
      <c r="F1429" s="291">
        <v>-0.29849150802658603</v>
      </c>
      <c r="G1429" s="291">
        <v>-0.29849150802658603</v>
      </c>
      <c r="H1429" s="292">
        <f t="shared" si="242"/>
        <v>0.29849150802658603</v>
      </c>
      <c r="I1429" s="293"/>
      <c r="J1429" s="293"/>
      <c r="K1429" s="294"/>
      <c r="L1429" s="293"/>
      <c r="M1429" s="294"/>
      <c r="N1429" s="294" t="s">
        <v>425</v>
      </c>
      <c r="O1429" s="33">
        <v>1</v>
      </c>
      <c r="P1429" s="75">
        <f t="shared" si="243"/>
        <v>0</v>
      </c>
      <c r="Q1429" s="293">
        <f t="shared" si="244"/>
        <v>0</v>
      </c>
      <c r="R1429" s="293">
        <f t="shared" si="245"/>
        <v>0</v>
      </c>
      <c r="S1429" s="293">
        <v>0</v>
      </c>
      <c r="T1429" s="293">
        <v>0</v>
      </c>
      <c r="U1429" s="293">
        <f t="shared" si="246"/>
        <v>0</v>
      </c>
      <c r="V1429" s="293">
        <v>0</v>
      </c>
      <c r="W1429" s="294">
        <v>0</v>
      </c>
      <c r="X1429" s="293">
        <v>2</v>
      </c>
      <c r="Y1429" s="262" t="s">
        <v>26</v>
      </c>
      <c r="Z1429" s="262" t="s">
        <v>31</v>
      </c>
      <c r="AA1429" s="289" t="s">
        <v>138</v>
      </c>
      <c r="AB1429" s="81" t="str">
        <f t="shared" si="247"/>
        <v>AceA-2kcl</v>
      </c>
    </row>
    <row r="1430" spans="1:28" x14ac:dyDescent="0.3">
      <c r="A1430" s="260" t="s">
        <v>106</v>
      </c>
      <c r="B1430" s="261" t="s">
        <v>43</v>
      </c>
      <c r="C1430" s="291">
        <v>-0.48151713214803099</v>
      </c>
      <c r="D1430" s="291">
        <v>-0.52666070524354702</v>
      </c>
      <c r="E1430" s="291">
        <v>-0.56318701676808003</v>
      </c>
      <c r="F1430" s="291">
        <v>-0.29197446308916902</v>
      </c>
      <c r="G1430" s="291">
        <v>-0.29197446308916902</v>
      </c>
      <c r="H1430" s="292">
        <f t="shared" si="242"/>
        <v>0.29197446308916902</v>
      </c>
      <c r="I1430" s="293"/>
      <c r="J1430" s="293"/>
      <c r="K1430" s="294"/>
      <c r="L1430" s="293"/>
      <c r="M1430" s="294"/>
      <c r="N1430" s="294" t="s">
        <v>425</v>
      </c>
      <c r="O1430" s="33">
        <v>1</v>
      </c>
      <c r="P1430" s="75">
        <f t="shared" si="243"/>
        <v>0</v>
      </c>
      <c r="Q1430" s="293">
        <f t="shared" si="244"/>
        <v>0</v>
      </c>
      <c r="R1430" s="293">
        <f t="shared" si="245"/>
        <v>0</v>
      </c>
      <c r="S1430" s="293">
        <v>0</v>
      </c>
      <c r="T1430" s="293">
        <v>0</v>
      </c>
      <c r="U1430" s="293">
        <f t="shared" si="246"/>
        <v>0</v>
      </c>
      <c r="V1430" s="293">
        <v>0</v>
      </c>
      <c r="W1430" s="294">
        <v>0</v>
      </c>
      <c r="X1430" s="293">
        <v>3</v>
      </c>
      <c r="Y1430" s="262" t="s">
        <v>19</v>
      </c>
      <c r="Z1430" s="262" t="s">
        <v>30</v>
      </c>
      <c r="AA1430" s="289" t="s">
        <v>138</v>
      </c>
      <c r="AB1430" s="81" t="str">
        <f t="shared" si="247"/>
        <v>Acs-5nacl</v>
      </c>
    </row>
    <row r="1431" spans="1:28" x14ac:dyDescent="0.3">
      <c r="A1431" s="260" t="s">
        <v>1</v>
      </c>
      <c r="B1431" s="261" t="s">
        <v>66</v>
      </c>
      <c r="C1431" s="291">
        <v>-0.81380944095591501</v>
      </c>
      <c r="D1431" s="291">
        <v>-1.1835295173678799</v>
      </c>
      <c r="E1431" s="291">
        <v>-1.2894772797965799</v>
      </c>
      <c r="F1431" s="291">
        <v>-0.290089406554915</v>
      </c>
      <c r="G1431" s="291">
        <v>-0.290089406554915</v>
      </c>
      <c r="H1431" s="292">
        <f t="shared" si="242"/>
        <v>0.290089406554915</v>
      </c>
      <c r="I1431" s="293"/>
      <c r="J1431" s="293"/>
      <c r="K1431" s="294"/>
      <c r="L1431" s="293"/>
      <c r="M1431" s="294"/>
      <c r="N1431" s="294" t="s">
        <v>424</v>
      </c>
      <c r="O1431" s="33">
        <v>1</v>
      </c>
      <c r="P1431" s="75">
        <f t="shared" si="243"/>
        <v>0</v>
      </c>
      <c r="Q1431" s="293">
        <f t="shared" si="244"/>
        <v>0</v>
      </c>
      <c r="R1431" s="293">
        <f t="shared" si="245"/>
        <v>0</v>
      </c>
      <c r="S1431" s="293">
        <v>0</v>
      </c>
      <c r="T1431" s="293">
        <v>0</v>
      </c>
      <c r="U1431" s="293">
        <f t="shared" si="246"/>
        <v>0</v>
      </c>
      <c r="V1431" s="293">
        <v>0</v>
      </c>
      <c r="W1431" s="294">
        <v>1</v>
      </c>
      <c r="X1431" s="293">
        <v>2</v>
      </c>
      <c r="Y1431" s="262" t="s">
        <v>20</v>
      </c>
      <c r="Z1431" s="262" t="s">
        <v>30</v>
      </c>
      <c r="AA1431" s="289" t="s">
        <v>138</v>
      </c>
      <c r="AB1431" s="81" t="str">
        <f t="shared" si="247"/>
        <v>MaeA-nadp+</v>
      </c>
    </row>
    <row r="1432" spans="1:28" x14ac:dyDescent="0.3">
      <c r="A1432" s="260" t="s">
        <v>7</v>
      </c>
      <c r="B1432" s="261" t="s">
        <v>44</v>
      </c>
      <c r="C1432" s="291">
        <v>-0.48036459229358303</v>
      </c>
      <c r="D1432" s="291">
        <v>-0.39855011459253198</v>
      </c>
      <c r="E1432" s="291">
        <v>-0.71520600607597096</v>
      </c>
      <c r="F1432" s="291">
        <v>-0.24633298731563999</v>
      </c>
      <c r="G1432" s="291">
        <v>-0.24633298731563999</v>
      </c>
      <c r="H1432" s="292">
        <f t="shared" si="242"/>
        <v>0.24633298731563999</v>
      </c>
      <c r="I1432" s="293"/>
      <c r="J1432" s="293"/>
      <c r="K1432" s="294"/>
      <c r="L1432" s="293"/>
      <c r="M1432" s="294"/>
      <c r="N1432" s="294" t="s">
        <v>416</v>
      </c>
      <c r="O1432" s="33">
        <v>1</v>
      </c>
      <c r="P1432" s="75">
        <f t="shared" si="243"/>
        <v>0</v>
      </c>
      <c r="Q1432" s="293">
        <f t="shared" si="244"/>
        <v>0</v>
      </c>
      <c r="R1432" s="293">
        <f t="shared" si="245"/>
        <v>0</v>
      </c>
      <c r="S1432" s="293">
        <v>0</v>
      </c>
      <c r="T1432" s="293">
        <v>0</v>
      </c>
      <c r="U1432" s="293">
        <f t="shared" si="246"/>
        <v>0</v>
      </c>
      <c r="V1432" s="293">
        <v>0</v>
      </c>
      <c r="W1432" s="294">
        <v>0</v>
      </c>
      <c r="X1432" s="293">
        <v>2</v>
      </c>
      <c r="Y1432" s="262" t="s">
        <v>20</v>
      </c>
      <c r="Z1432" s="262" t="s">
        <v>30</v>
      </c>
      <c r="AA1432" s="289" t="s">
        <v>138</v>
      </c>
      <c r="AB1432" s="81" t="str">
        <f t="shared" si="247"/>
        <v>PykF-mgcl</v>
      </c>
    </row>
    <row r="1433" spans="1:28" x14ac:dyDescent="0.3">
      <c r="A1433" s="260" t="s">
        <v>10</v>
      </c>
      <c r="B1433" s="261" t="s">
        <v>42</v>
      </c>
      <c r="C1433" s="291">
        <v>-0.43466263376057401</v>
      </c>
      <c r="D1433" s="291">
        <v>-0.44391306531975</v>
      </c>
      <c r="E1433" s="291">
        <v>-0.588896406097831</v>
      </c>
      <c r="F1433" s="291">
        <v>-0.23734802452050299</v>
      </c>
      <c r="G1433" s="291">
        <v>-0.23734802452050299</v>
      </c>
      <c r="H1433" s="292">
        <f t="shared" si="242"/>
        <v>0.23734802452050299</v>
      </c>
      <c r="I1433" s="293"/>
      <c r="J1433" s="293"/>
      <c r="K1433" s="294"/>
      <c r="L1433" s="293"/>
      <c r="M1433" s="294"/>
      <c r="N1433" s="294" t="s">
        <v>425</v>
      </c>
      <c r="O1433" s="33">
        <v>1</v>
      </c>
      <c r="P1433" s="75">
        <f t="shared" si="243"/>
        <v>0</v>
      </c>
      <c r="Q1433" s="293">
        <f t="shared" si="244"/>
        <v>0</v>
      </c>
      <c r="R1433" s="293">
        <f t="shared" si="245"/>
        <v>0</v>
      </c>
      <c r="S1433" s="293">
        <v>0</v>
      </c>
      <c r="T1433" s="293">
        <v>0</v>
      </c>
      <c r="U1433" s="293">
        <f t="shared" si="246"/>
        <v>0</v>
      </c>
      <c r="V1433" s="293">
        <v>0</v>
      </c>
      <c r="W1433" s="294">
        <v>0</v>
      </c>
      <c r="X1433" s="293">
        <v>1</v>
      </c>
      <c r="Y1433" s="262" t="s">
        <v>22</v>
      </c>
      <c r="Z1433" s="262" t="s">
        <v>31</v>
      </c>
      <c r="AA1433" s="289" t="s">
        <v>138</v>
      </c>
      <c r="AB1433" s="81" t="str">
        <f t="shared" si="247"/>
        <v>Eda-2kcl</v>
      </c>
    </row>
    <row r="1434" spans="1:28" x14ac:dyDescent="0.3">
      <c r="A1434" s="260" t="s">
        <v>92</v>
      </c>
      <c r="B1434" s="261" t="s">
        <v>41</v>
      </c>
      <c r="C1434" s="291">
        <v>-0.2346432216123</v>
      </c>
      <c r="D1434" s="291">
        <v>-0.234812827423999</v>
      </c>
      <c r="E1434" s="291">
        <v>-0.23661507005798399</v>
      </c>
      <c r="F1434" s="291">
        <v>-0.233012833377789</v>
      </c>
      <c r="G1434" s="291">
        <v>-0.233012833377789</v>
      </c>
      <c r="H1434" s="292">
        <f t="shared" si="242"/>
        <v>0.233012833377789</v>
      </c>
      <c r="I1434" s="293"/>
      <c r="J1434" s="293"/>
      <c r="K1434" s="294"/>
      <c r="L1434" s="293"/>
      <c r="M1434" s="294"/>
      <c r="N1434" s="294" t="s">
        <v>425</v>
      </c>
      <c r="O1434" s="33">
        <v>1</v>
      </c>
      <c r="P1434" s="75">
        <f t="shared" si="243"/>
        <v>0</v>
      </c>
      <c r="Q1434" s="293">
        <f t="shared" si="244"/>
        <v>0</v>
      </c>
      <c r="R1434" s="293">
        <f t="shared" si="245"/>
        <v>0</v>
      </c>
      <c r="S1434" s="293">
        <v>0</v>
      </c>
      <c r="T1434" s="293">
        <v>0</v>
      </c>
      <c r="U1434" s="293">
        <f t="shared" si="246"/>
        <v>0</v>
      </c>
      <c r="V1434" s="293">
        <v>0</v>
      </c>
      <c r="W1434" s="294">
        <v>0</v>
      </c>
      <c r="X1434" s="293">
        <v>1</v>
      </c>
      <c r="Y1434" s="262" t="s">
        <v>22</v>
      </c>
      <c r="Z1434" s="262" t="s">
        <v>30</v>
      </c>
      <c r="AA1434" s="289" t="s">
        <v>138</v>
      </c>
      <c r="AB1434" s="81" t="str">
        <f t="shared" si="247"/>
        <v>Ppc-2licl</v>
      </c>
    </row>
    <row r="1435" spans="1:28" x14ac:dyDescent="0.3">
      <c r="A1435" s="260" t="s">
        <v>2</v>
      </c>
      <c r="B1435" s="261" t="s">
        <v>43</v>
      </c>
      <c r="C1435" s="291">
        <v>-0.24289079710488201</v>
      </c>
      <c r="D1435" s="291">
        <v>-0.252568895594454</v>
      </c>
      <c r="E1435" s="291">
        <v>-0.290689420013511</v>
      </c>
      <c r="F1435" s="291">
        <v>-0.21203721252912</v>
      </c>
      <c r="G1435" s="291">
        <v>-0.21203721252912</v>
      </c>
      <c r="H1435" s="292">
        <f t="shared" si="242"/>
        <v>0.21203721252912</v>
      </c>
      <c r="I1435" s="293"/>
      <c r="J1435" s="293"/>
      <c r="K1435" s="294"/>
      <c r="L1435" s="293"/>
      <c r="M1435" s="294"/>
      <c r="N1435" s="294" t="s">
        <v>425</v>
      </c>
      <c r="O1435" s="33">
        <v>1</v>
      </c>
      <c r="P1435" s="75">
        <f t="shared" si="243"/>
        <v>0</v>
      </c>
      <c r="Q1435" s="293">
        <f t="shared" si="244"/>
        <v>0</v>
      </c>
      <c r="R1435" s="293">
        <f t="shared" si="245"/>
        <v>0</v>
      </c>
      <c r="S1435" s="293">
        <v>0</v>
      </c>
      <c r="T1435" s="293">
        <v>0</v>
      </c>
      <c r="U1435" s="293">
        <f t="shared" si="246"/>
        <v>0</v>
      </c>
      <c r="V1435" s="293">
        <v>0</v>
      </c>
      <c r="W1435" s="294">
        <v>0</v>
      </c>
      <c r="X1435" s="293">
        <v>2</v>
      </c>
      <c r="Y1435" s="262" t="s">
        <v>20</v>
      </c>
      <c r="Z1435" s="262" t="s">
        <v>30</v>
      </c>
      <c r="AA1435" s="289" t="s">
        <v>138</v>
      </c>
      <c r="AB1435" s="81" t="str">
        <f t="shared" si="247"/>
        <v>PykA-5nacl</v>
      </c>
    </row>
    <row r="1436" spans="1:28" x14ac:dyDescent="0.3">
      <c r="A1436" s="260" t="s">
        <v>7</v>
      </c>
      <c r="B1436" s="261" t="s">
        <v>98</v>
      </c>
      <c r="C1436" s="291">
        <v>-0.54612695795439903</v>
      </c>
      <c r="D1436" s="291">
        <v>-0.79797346624599297</v>
      </c>
      <c r="E1436" s="291">
        <v>-0.90636911671713605</v>
      </c>
      <c r="F1436" s="291">
        <v>-0.20503594944254899</v>
      </c>
      <c r="G1436" s="291">
        <v>-0.20503594944254899</v>
      </c>
      <c r="H1436" s="292">
        <f t="shared" si="242"/>
        <v>0.20503594944254899</v>
      </c>
      <c r="I1436" s="293"/>
      <c r="J1436" s="293"/>
      <c r="K1436" s="294"/>
      <c r="L1436" s="293"/>
      <c r="M1436" s="294"/>
      <c r="N1436" s="294" t="s">
        <v>425</v>
      </c>
      <c r="O1436" s="33">
        <v>1</v>
      </c>
      <c r="P1436" s="75">
        <f t="shared" si="243"/>
        <v>0</v>
      </c>
      <c r="Q1436" s="293">
        <f t="shared" si="244"/>
        <v>0</v>
      </c>
      <c r="R1436" s="293">
        <f t="shared" si="245"/>
        <v>0</v>
      </c>
      <c r="S1436" s="293">
        <v>0</v>
      </c>
      <c r="T1436" s="293">
        <v>0</v>
      </c>
      <c r="U1436" s="293">
        <f t="shared" si="246"/>
        <v>0</v>
      </c>
      <c r="V1436" s="293">
        <v>0</v>
      </c>
      <c r="W1436" s="294">
        <v>0</v>
      </c>
      <c r="X1436" s="293">
        <v>2</v>
      </c>
      <c r="Y1436" s="262" t="s">
        <v>20</v>
      </c>
      <c r="Z1436" s="262" t="s">
        <v>30</v>
      </c>
      <c r="AA1436" s="289" t="s">
        <v>138</v>
      </c>
      <c r="AB1436" s="81" t="str">
        <f t="shared" si="247"/>
        <v>PykF-accoa</v>
      </c>
    </row>
    <row r="1437" spans="1:28" x14ac:dyDescent="0.3">
      <c r="A1437" s="260" t="s">
        <v>13</v>
      </c>
      <c r="B1437" s="261" t="s">
        <v>40</v>
      </c>
      <c r="C1437" s="291">
        <v>-0.20045745291038999</v>
      </c>
      <c r="D1437" s="291">
        <v>-0.27956426801033601</v>
      </c>
      <c r="E1437" s="291">
        <v>-0.28133553286252899</v>
      </c>
      <c r="F1437" s="291">
        <v>-0.202846843831443</v>
      </c>
      <c r="G1437" s="291">
        <v>-0.202846843831443</v>
      </c>
      <c r="H1437" s="292">
        <f t="shared" si="242"/>
        <v>0.202846843831443</v>
      </c>
      <c r="I1437" s="293"/>
      <c r="J1437" s="293"/>
      <c r="K1437" s="294"/>
      <c r="L1437" s="293"/>
      <c r="M1437" s="294"/>
      <c r="N1437" s="294" t="s">
        <v>425</v>
      </c>
      <c r="O1437" s="33">
        <v>1</v>
      </c>
      <c r="P1437" s="75">
        <f t="shared" si="243"/>
        <v>0</v>
      </c>
      <c r="Q1437" s="293">
        <f t="shared" si="244"/>
        <v>0</v>
      </c>
      <c r="R1437" s="293">
        <f t="shared" si="245"/>
        <v>0</v>
      </c>
      <c r="S1437" s="293">
        <v>0</v>
      </c>
      <c r="T1437" s="293">
        <v>0</v>
      </c>
      <c r="U1437" s="293">
        <f t="shared" si="246"/>
        <v>0</v>
      </c>
      <c r="V1437" s="293">
        <v>0</v>
      </c>
      <c r="W1437" s="294">
        <v>0</v>
      </c>
      <c r="X1437" s="293">
        <v>2</v>
      </c>
      <c r="Y1437" s="262" t="s">
        <v>26</v>
      </c>
      <c r="Z1437" s="262" t="s">
        <v>31</v>
      </c>
      <c r="AA1437" s="289" t="s">
        <v>138</v>
      </c>
      <c r="AB1437" s="81" t="str">
        <f t="shared" si="247"/>
        <v>AceA-calc</v>
      </c>
    </row>
    <row r="1438" spans="1:28" x14ac:dyDescent="0.3">
      <c r="A1438" s="260" t="s">
        <v>92</v>
      </c>
      <c r="B1438" s="261" t="s">
        <v>42</v>
      </c>
      <c r="C1438" s="291">
        <v>-0.22018728104937799</v>
      </c>
      <c r="D1438" s="291">
        <v>-0.22047536740273199</v>
      </c>
      <c r="E1438" s="291">
        <v>-0.24384777775161401</v>
      </c>
      <c r="F1438" s="291">
        <v>-0.193970732649491</v>
      </c>
      <c r="G1438" s="291">
        <v>-0.193970732649491</v>
      </c>
      <c r="H1438" s="292">
        <f t="shared" si="242"/>
        <v>0.193970732649491</v>
      </c>
      <c r="I1438" s="293"/>
      <c r="J1438" s="293"/>
      <c r="K1438" s="294"/>
      <c r="L1438" s="293"/>
      <c r="M1438" s="294"/>
      <c r="N1438" s="294" t="s">
        <v>425</v>
      </c>
      <c r="O1438" s="33">
        <v>1</v>
      </c>
      <c r="P1438" s="75">
        <f t="shared" si="243"/>
        <v>0</v>
      </c>
      <c r="Q1438" s="293">
        <f t="shared" si="244"/>
        <v>0</v>
      </c>
      <c r="R1438" s="293">
        <f t="shared" si="245"/>
        <v>0</v>
      </c>
      <c r="S1438" s="293">
        <v>0</v>
      </c>
      <c r="T1438" s="293">
        <v>0</v>
      </c>
      <c r="U1438" s="293">
        <f t="shared" si="246"/>
        <v>0</v>
      </c>
      <c r="V1438" s="293">
        <v>0</v>
      </c>
      <c r="W1438" s="294">
        <v>0</v>
      </c>
      <c r="X1438" s="293">
        <v>1</v>
      </c>
      <c r="Y1438" s="262" t="s">
        <v>22</v>
      </c>
      <c r="Z1438" s="262" t="s">
        <v>30</v>
      </c>
      <c r="AA1438" s="289" t="s">
        <v>138</v>
      </c>
      <c r="AB1438" s="81" t="str">
        <f t="shared" si="247"/>
        <v>Ppc-2kcl</v>
      </c>
    </row>
    <row r="1439" spans="1:28" x14ac:dyDescent="0.3">
      <c r="A1439" s="260" t="s">
        <v>13</v>
      </c>
      <c r="B1439" s="261" t="s">
        <v>44</v>
      </c>
      <c r="C1439" s="291">
        <v>-0.28059661595445201</v>
      </c>
      <c r="D1439" s="291">
        <v>-0.26999355293702898</v>
      </c>
      <c r="E1439" s="291">
        <v>-0.35796888605201799</v>
      </c>
      <c r="F1439" s="291">
        <v>-0.193852269333122</v>
      </c>
      <c r="G1439" s="291">
        <v>-0.193852269333122</v>
      </c>
      <c r="H1439" s="292">
        <f t="shared" si="242"/>
        <v>0.193852269333122</v>
      </c>
      <c r="I1439" s="293"/>
      <c r="J1439" s="293"/>
      <c r="K1439" s="294"/>
      <c r="L1439" s="293"/>
      <c r="M1439" s="294"/>
      <c r="N1439" s="294" t="s">
        <v>416</v>
      </c>
      <c r="O1439" s="33">
        <v>1</v>
      </c>
      <c r="P1439" s="75">
        <f t="shared" si="243"/>
        <v>0</v>
      </c>
      <c r="Q1439" s="293">
        <f t="shared" si="244"/>
        <v>0</v>
      </c>
      <c r="R1439" s="293">
        <f t="shared" si="245"/>
        <v>0</v>
      </c>
      <c r="S1439" s="293">
        <v>0</v>
      </c>
      <c r="T1439" s="293">
        <v>0</v>
      </c>
      <c r="U1439" s="293">
        <f t="shared" si="246"/>
        <v>0</v>
      </c>
      <c r="V1439" s="293">
        <v>0</v>
      </c>
      <c r="W1439" s="294">
        <v>0</v>
      </c>
      <c r="X1439" s="293">
        <v>2</v>
      </c>
      <c r="Y1439" s="262" t="s">
        <v>26</v>
      </c>
      <c r="Z1439" s="262" t="s">
        <v>31</v>
      </c>
      <c r="AA1439" s="289" t="s">
        <v>138</v>
      </c>
      <c r="AB1439" s="81" t="str">
        <f t="shared" si="247"/>
        <v>AceA-mgcl</v>
      </c>
    </row>
    <row r="1440" spans="1:28" x14ac:dyDescent="0.3">
      <c r="A1440" s="260" t="s">
        <v>130</v>
      </c>
      <c r="B1440" s="261" t="s">
        <v>42</v>
      </c>
      <c r="C1440" s="291">
        <v>-0.21151533450696799</v>
      </c>
      <c r="D1440" s="291">
        <v>-0.21151971869191699</v>
      </c>
      <c r="E1440" s="291">
        <v>-0.23521581113527301</v>
      </c>
      <c r="F1440" s="291">
        <v>-0.19355317216246801</v>
      </c>
      <c r="G1440" s="291">
        <v>-0.19355317216246801</v>
      </c>
      <c r="H1440" s="292">
        <f t="shared" si="242"/>
        <v>0.19355317216246801</v>
      </c>
      <c r="I1440" s="293"/>
      <c r="J1440" s="293"/>
      <c r="K1440" s="294"/>
      <c r="L1440" s="293"/>
      <c r="M1440" s="294"/>
      <c r="N1440" s="294" t="s">
        <v>425</v>
      </c>
      <c r="O1440" s="33">
        <v>1</v>
      </c>
      <c r="P1440" s="75">
        <f t="shared" si="243"/>
        <v>0</v>
      </c>
      <c r="Q1440" s="293">
        <f t="shared" si="244"/>
        <v>0</v>
      </c>
      <c r="R1440" s="293">
        <f t="shared" si="245"/>
        <v>0</v>
      </c>
      <c r="S1440" s="293">
        <v>0</v>
      </c>
      <c r="T1440" s="293">
        <v>0</v>
      </c>
      <c r="U1440" s="293">
        <f t="shared" si="246"/>
        <v>0</v>
      </c>
      <c r="V1440" s="293">
        <v>0</v>
      </c>
      <c r="W1440" s="294">
        <v>0</v>
      </c>
      <c r="X1440" s="293">
        <v>1</v>
      </c>
      <c r="Y1440" s="262" t="s">
        <v>22</v>
      </c>
      <c r="Z1440" s="262" t="s">
        <v>30</v>
      </c>
      <c r="AA1440" s="289" t="s">
        <v>138</v>
      </c>
      <c r="AB1440" s="81" t="str">
        <f t="shared" si="247"/>
        <v>Icd-2kcl</v>
      </c>
    </row>
    <row r="1441" spans="1:28" x14ac:dyDescent="0.3">
      <c r="A1441" s="260" t="s">
        <v>12</v>
      </c>
      <c r="B1441" s="261" t="s">
        <v>41</v>
      </c>
      <c r="C1441" s="291">
        <v>-0.20301731918676</v>
      </c>
      <c r="D1441" s="291">
        <v>-0.19980319559522999</v>
      </c>
      <c r="E1441" s="291">
        <v>-0.210698081952676</v>
      </c>
      <c r="F1441" s="291">
        <v>-0.191478330944299</v>
      </c>
      <c r="G1441" s="291">
        <v>-0.191478330944299</v>
      </c>
      <c r="H1441" s="292">
        <f t="shared" ref="H1441:H1504" si="248">ABS(G1441)</f>
        <v>0.191478330944299</v>
      </c>
      <c r="I1441" s="293"/>
      <c r="J1441" s="293"/>
      <c r="K1441" s="294"/>
      <c r="L1441" s="293"/>
      <c r="M1441" s="294"/>
      <c r="N1441" s="294" t="s">
        <v>425</v>
      </c>
      <c r="O1441" s="33">
        <v>1</v>
      </c>
      <c r="P1441" s="75">
        <f t="shared" si="243"/>
        <v>0</v>
      </c>
      <c r="Q1441" s="293">
        <f t="shared" si="244"/>
        <v>0</v>
      </c>
      <c r="R1441" s="293">
        <f t="shared" si="245"/>
        <v>0</v>
      </c>
      <c r="S1441" s="293">
        <v>0</v>
      </c>
      <c r="T1441" s="293">
        <v>0</v>
      </c>
      <c r="U1441" s="293">
        <f t="shared" si="246"/>
        <v>0</v>
      </c>
      <c r="V1441" s="293">
        <v>0</v>
      </c>
      <c r="W1441" s="294">
        <v>0</v>
      </c>
      <c r="X1441" s="293">
        <v>2</v>
      </c>
      <c r="Y1441" s="262" t="s">
        <v>25</v>
      </c>
      <c r="Z1441" s="262" t="s">
        <v>30</v>
      </c>
      <c r="AA1441" s="289" t="s">
        <v>138</v>
      </c>
      <c r="AB1441" s="81" t="str">
        <f t="shared" si="247"/>
        <v>Pta-2licl</v>
      </c>
    </row>
    <row r="1442" spans="1:28" x14ac:dyDescent="0.3">
      <c r="A1442" s="260" t="s">
        <v>12</v>
      </c>
      <c r="B1442" s="261" t="s">
        <v>43</v>
      </c>
      <c r="C1442" s="291">
        <v>-0.23307456677215299</v>
      </c>
      <c r="D1442" s="291">
        <v>-0.23359150905151399</v>
      </c>
      <c r="E1442" s="291">
        <v>-0.28403444864025901</v>
      </c>
      <c r="F1442" s="291">
        <v>-0.18733408107080399</v>
      </c>
      <c r="G1442" s="291">
        <v>-0.18733408107080399</v>
      </c>
      <c r="H1442" s="292">
        <f t="shared" si="248"/>
        <v>0.18733408107080399</v>
      </c>
      <c r="I1442" s="293"/>
      <c r="J1442" s="293"/>
      <c r="K1442" s="294"/>
      <c r="L1442" s="293"/>
      <c r="M1442" s="294"/>
      <c r="N1442" s="294" t="s">
        <v>425</v>
      </c>
      <c r="O1442" s="33">
        <v>1</v>
      </c>
      <c r="P1442" s="75">
        <f t="shared" si="243"/>
        <v>0</v>
      </c>
      <c r="Q1442" s="293">
        <f t="shared" si="244"/>
        <v>0</v>
      </c>
      <c r="R1442" s="293">
        <f t="shared" si="245"/>
        <v>0</v>
      </c>
      <c r="S1442" s="293">
        <v>0</v>
      </c>
      <c r="T1442" s="293">
        <v>0</v>
      </c>
      <c r="U1442" s="293">
        <f t="shared" si="246"/>
        <v>0</v>
      </c>
      <c r="V1442" s="293">
        <v>0</v>
      </c>
      <c r="W1442" s="294">
        <v>0</v>
      </c>
      <c r="X1442" s="293">
        <v>2</v>
      </c>
      <c r="Y1442" s="262" t="s">
        <v>25</v>
      </c>
      <c r="Z1442" s="262" t="s">
        <v>30</v>
      </c>
      <c r="AA1442" s="289" t="s">
        <v>138</v>
      </c>
      <c r="AB1442" s="81" t="str">
        <f t="shared" si="247"/>
        <v>Pta-5nacl</v>
      </c>
    </row>
    <row r="1443" spans="1:28" x14ac:dyDescent="0.3">
      <c r="A1443" s="260" t="s">
        <v>130</v>
      </c>
      <c r="B1443" s="261" t="s">
        <v>229</v>
      </c>
      <c r="C1443" s="291">
        <v>-0.30073702658764101</v>
      </c>
      <c r="D1443" s="291">
        <v>-0.31746210045094397</v>
      </c>
      <c r="E1443" s="291">
        <v>-0.43180447706637398</v>
      </c>
      <c r="F1443" s="291">
        <v>-0.182879670648016</v>
      </c>
      <c r="G1443" s="291">
        <v>-0.182879670648016</v>
      </c>
      <c r="H1443" s="292">
        <f t="shared" si="248"/>
        <v>0.182879670648016</v>
      </c>
      <c r="I1443" s="293"/>
      <c r="J1443" s="293"/>
      <c r="K1443" s="294"/>
      <c r="L1443" s="293"/>
      <c r="M1443" s="294"/>
      <c r="N1443" s="294" t="s">
        <v>425</v>
      </c>
      <c r="O1443" s="33">
        <v>1</v>
      </c>
      <c r="P1443" s="75">
        <f t="shared" si="243"/>
        <v>0</v>
      </c>
      <c r="Q1443" s="293">
        <f t="shared" si="244"/>
        <v>0</v>
      </c>
      <c r="R1443" s="293">
        <f t="shared" si="245"/>
        <v>0</v>
      </c>
      <c r="S1443" s="293">
        <v>0</v>
      </c>
      <c r="T1443" s="293">
        <v>0</v>
      </c>
      <c r="U1443" s="293">
        <f t="shared" si="246"/>
        <v>0</v>
      </c>
      <c r="V1443" s="293">
        <v>0</v>
      </c>
      <c r="W1443" s="294">
        <v>0</v>
      </c>
      <c r="X1443" s="293">
        <v>1</v>
      </c>
      <c r="Y1443" s="262" t="s">
        <v>22</v>
      </c>
      <c r="Z1443" s="262" t="s">
        <v>30</v>
      </c>
      <c r="AA1443" s="289" t="s">
        <v>138</v>
      </c>
      <c r="AB1443" s="81" t="str">
        <f t="shared" si="247"/>
        <v>Icd-panto</v>
      </c>
    </row>
    <row r="1444" spans="1:28" x14ac:dyDescent="0.3">
      <c r="A1444" s="260" t="s">
        <v>8</v>
      </c>
      <c r="B1444" s="261" t="s">
        <v>44</v>
      </c>
      <c r="C1444" s="291">
        <v>-0.221393297496673</v>
      </c>
      <c r="D1444" s="291">
        <v>-0.24758920999710901</v>
      </c>
      <c r="E1444" s="291">
        <v>-0.27883285784460099</v>
      </c>
      <c r="F1444" s="291">
        <v>-0.165360219100499</v>
      </c>
      <c r="G1444" s="291">
        <v>-0.165360219100499</v>
      </c>
      <c r="H1444" s="292">
        <f t="shared" si="248"/>
        <v>0.165360219100499</v>
      </c>
      <c r="I1444" s="293"/>
      <c r="J1444" s="293"/>
      <c r="K1444" s="294"/>
      <c r="L1444" s="293"/>
      <c r="M1444" s="294"/>
      <c r="N1444" s="294" t="s">
        <v>416</v>
      </c>
      <c r="O1444" s="33">
        <v>1</v>
      </c>
      <c r="P1444" s="75">
        <f t="shared" si="243"/>
        <v>0</v>
      </c>
      <c r="Q1444" s="293">
        <f t="shared" si="244"/>
        <v>0</v>
      </c>
      <c r="R1444" s="293">
        <f t="shared" si="245"/>
        <v>0</v>
      </c>
      <c r="S1444" s="293">
        <v>0</v>
      </c>
      <c r="T1444" s="293">
        <v>0</v>
      </c>
      <c r="U1444" s="293">
        <f t="shared" si="246"/>
        <v>0</v>
      </c>
      <c r="V1444" s="293">
        <v>0</v>
      </c>
      <c r="W1444" s="294">
        <v>0</v>
      </c>
      <c r="X1444" s="293">
        <v>2</v>
      </c>
      <c r="Y1444" s="262" t="s">
        <v>24</v>
      </c>
      <c r="Z1444" s="262" t="s">
        <v>31</v>
      </c>
      <c r="AA1444" s="289" t="s">
        <v>138</v>
      </c>
      <c r="AB1444" s="81" t="str">
        <f t="shared" si="247"/>
        <v>Eno-mgcl</v>
      </c>
    </row>
    <row r="1445" spans="1:28" x14ac:dyDescent="0.3">
      <c r="A1445" s="260" t="s">
        <v>134</v>
      </c>
      <c r="B1445" s="261" t="s">
        <v>94</v>
      </c>
      <c r="C1445" s="291">
        <v>-0.77987695024743997</v>
      </c>
      <c r="D1445" s="291">
        <v>-0.62792407589036803</v>
      </c>
      <c r="E1445" s="291">
        <v>-1.6136837787103799</v>
      </c>
      <c r="F1445" s="291">
        <v>-0.15541286339968899</v>
      </c>
      <c r="G1445" s="291">
        <v>-0.15541286339968899</v>
      </c>
      <c r="H1445" s="292">
        <f t="shared" si="248"/>
        <v>0.15541286339968899</v>
      </c>
      <c r="I1445" s="293"/>
      <c r="J1445" s="293"/>
      <c r="K1445" s="294"/>
      <c r="L1445" s="293"/>
      <c r="M1445" s="294"/>
      <c r="N1445" s="294" t="s">
        <v>424</v>
      </c>
      <c r="O1445" s="33">
        <v>1</v>
      </c>
      <c r="P1445" s="75">
        <f t="shared" si="243"/>
        <v>1</v>
      </c>
      <c r="Q1445" s="293">
        <f t="shared" si="244"/>
        <v>1</v>
      </c>
      <c r="R1445" s="293">
        <f t="shared" si="245"/>
        <v>0</v>
      </c>
      <c r="S1445" s="293">
        <v>-1</v>
      </c>
      <c r="T1445" s="293">
        <v>0</v>
      </c>
      <c r="U1445" s="293">
        <f t="shared" si="246"/>
        <v>0</v>
      </c>
      <c r="V1445" s="293">
        <v>0</v>
      </c>
      <c r="W1445" s="294">
        <v>1</v>
      </c>
      <c r="X1445" s="293">
        <v>1</v>
      </c>
      <c r="Y1445" s="262" t="s">
        <v>29</v>
      </c>
      <c r="Z1445" s="262" t="s">
        <v>30</v>
      </c>
      <c r="AA1445" s="289" t="s">
        <v>138</v>
      </c>
      <c r="AB1445" s="81" t="str">
        <f t="shared" si="247"/>
        <v>MaeB-oaa</v>
      </c>
    </row>
    <row r="1446" spans="1:28" x14ac:dyDescent="0.3">
      <c r="A1446" s="260" t="s">
        <v>13</v>
      </c>
      <c r="B1446" s="261" t="s">
        <v>41</v>
      </c>
      <c r="C1446" s="291">
        <v>-0.45679063779878998</v>
      </c>
      <c r="D1446" s="291">
        <v>-0.166821986705393</v>
      </c>
      <c r="E1446" s="291">
        <v>-0.80301559218654694</v>
      </c>
      <c r="F1446" s="291">
        <v>-0.14599611120160499</v>
      </c>
      <c r="G1446" s="291">
        <v>-0.14599611120160499</v>
      </c>
      <c r="H1446" s="292">
        <f t="shared" si="248"/>
        <v>0.14599611120160499</v>
      </c>
      <c r="I1446" s="293"/>
      <c r="J1446" s="293"/>
      <c r="K1446" s="294"/>
      <c r="L1446" s="293"/>
      <c r="M1446" s="294"/>
      <c r="N1446" s="294" t="s">
        <v>425</v>
      </c>
      <c r="O1446" s="33">
        <v>1</v>
      </c>
      <c r="P1446" s="75">
        <f t="shared" si="243"/>
        <v>0</v>
      </c>
      <c r="Q1446" s="293">
        <f t="shared" si="244"/>
        <v>0</v>
      </c>
      <c r="R1446" s="293">
        <f t="shared" si="245"/>
        <v>0</v>
      </c>
      <c r="S1446" s="293">
        <v>0</v>
      </c>
      <c r="T1446" s="293">
        <v>0</v>
      </c>
      <c r="U1446" s="293">
        <f t="shared" si="246"/>
        <v>0</v>
      </c>
      <c r="V1446" s="293">
        <v>0</v>
      </c>
      <c r="W1446" s="294">
        <v>0</v>
      </c>
      <c r="X1446" s="293">
        <v>2</v>
      </c>
      <c r="Y1446" s="262" t="s">
        <v>26</v>
      </c>
      <c r="Z1446" s="262" t="s">
        <v>31</v>
      </c>
      <c r="AA1446" s="289" t="s">
        <v>138</v>
      </c>
      <c r="AB1446" s="81" t="str">
        <f t="shared" si="247"/>
        <v>AceA-2licl</v>
      </c>
    </row>
    <row r="1447" spans="1:28" x14ac:dyDescent="0.3">
      <c r="A1447" s="260" t="s">
        <v>6</v>
      </c>
      <c r="B1447" s="261" t="s">
        <v>200</v>
      </c>
      <c r="C1447" s="291">
        <v>-0.30373378491726299</v>
      </c>
      <c r="D1447" s="291">
        <v>-0.41952776371470102</v>
      </c>
      <c r="E1447" s="291">
        <v>-0.55215042907158296</v>
      </c>
      <c r="F1447" s="291">
        <v>-0.14163507987117399</v>
      </c>
      <c r="G1447" s="291">
        <v>-0.14163507987117399</v>
      </c>
      <c r="H1447" s="292">
        <f t="shared" si="248"/>
        <v>0.14163507987117399</v>
      </c>
      <c r="I1447" s="293"/>
      <c r="J1447" s="293"/>
      <c r="K1447" s="294"/>
      <c r="L1447" s="293"/>
      <c r="M1447" s="294"/>
      <c r="N1447" s="294" t="s">
        <v>416</v>
      </c>
      <c r="O1447" s="33">
        <v>1</v>
      </c>
      <c r="P1447" s="75">
        <f t="shared" si="243"/>
        <v>0</v>
      </c>
      <c r="Q1447" s="293">
        <f t="shared" si="244"/>
        <v>0</v>
      </c>
      <c r="R1447" s="293">
        <f t="shared" si="245"/>
        <v>0</v>
      </c>
      <c r="S1447" s="293">
        <v>0</v>
      </c>
      <c r="T1447" s="293">
        <v>0</v>
      </c>
      <c r="U1447" s="293">
        <f t="shared" si="246"/>
        <v>0</v>
      </c>
      <c r="V1447" s="293">
        <v>0</v>
      </c>
      <c r="W1447" s="294">
        <v>0</v>
      </c>
      <c r="X1447" s="293">
        <v>3</v>
      </c>
      <c r="Y1447" s="262" t="s">
        <v>23</v>
      </c>
      <c r="Z1447" s="262" t="s">
        <v>30</v>
      </c>
      <c r="AA1447" s="289" t="s">
        <v>138</v>
      </c>
      <c r="AB1447" s="81" t="str">
        <f t="shared" si="247"/>
        <v>GltA-control3</v>
      </c>
    </row>
    <row r="1448" spans="1:28" x14ac:dyDescent="0.3">
      <c r="A1448" s="260" t="s">
        <v>7</v>
      </c>
      <c r="B1448" s="261" t="s">
        <v>304</v>
      </c>
      <c r="C1448" s="291">
        <v>-0.20680752201469299</v>
      </c>
      <c r="D1448" s="291">
        <v>-0.226816765049867</v>
      </c>
      <c r="E1448" s="291">
        <v>-0.28142729982195303</v>
      </c>
      <c r="F1448" s="291">
        <v>-0.14066012130015301</v>
      </c>
      <c r="G1448" s="291">
        <v>-0.14066012130015301</v>
      </c>
      <c r="H1448" s="292">
        <f t="shared" si="248"/>
        <v>0.14066012130015301</v>
      </c>
      <c r="I1448" s="293"/>
      <c r="J1448" s="293"/>
      <c r="K1448" s="294"/>
      <c r="L1448" s="293"/>
      <c r="M1448" s="294"/>
      <c r="N1448" s="294" t="s">
        <v>416</v>
      </c>
      <c r="O1448" s="33">
        <v>1</v>
      </c>
      <c r="P1448" s="75">
        <f t="shared" si="243"/>
        <v>0</v>
      </c>
      <c r="Q1448" s="293">
        <f t="shared" si="244"/>
        <v>0</v>
      </c>
      <c r="R1448" s="293">
        <f t="shared" si="245"/>
        <v>0</v>
      </c>
      <c r="S1448" s="293">
        <v>0</v>
      </c>
      <c r="T1448" s="293">
        <v>0</v>
      </c>
      <c r="U1448" s="293">
        <f t="shared" si="246"/>
        <v>0</v>
      </c>
      <c r="V1448" s="293">
        <v>0</v>
      </c>
      <c r="W1448" s="294">
        <v>0</v>
      </c>
      <c r="X1448" s="293">
        <v>2</v>
      </c>
      <c r="Y1448" s="262" t="s">
        <v>20</v>
      </c>
      <c r="Z1448" s="262" t="s">
        <v>30</v>
      </c>
      <c r="AA1448" s="289" t="s">
        <v>138</v>
      </c>
      <c r="AB1448" s="81" t="str">
        <f t="shared" si="247"/>
        <v>PykF-control8</v>
      </c>
    </row>
    <row r="1449" spans="1:28" x14ac:dyDescent="0.3">
      <c r="A1449" s="260" t="s">
        <v>14</v>
      </c>
      <c r="B1449" s="261" t="s">
        <v>246</v>
      </c>
      <c r="C1449" s="291">
        <v>-0.35360803986829598</v>
      </c>
      <c r="D1449" s="291">
        <v>-0.36060332877420498</v>
      </c>
      <c r="E1449" s="291">
        <v>-0.51759327488901297</v>
      </c>
      <c r="F1449" s="291">
        <v>-0.134878669455883</v>
      </c>
      <c r="G1449" s="291">
        <v>-0.134878669455883</v>
      </c>
      <c r="H1449" s="292">
        <f t="shared" si="248"/>
        <v>0.134878669455883</v>
      </c>
      <c r="I1449" s="293"/>
      <c r="J1449" s="293"/>
      <c r="K1449" s="294"/>
      <c r="L1449" s="293"/>
      <c r="M1449" s="294"/>
      <c r="N1449" s="294" t="s">
        <v>416</v>
      </c>
      <c r="O1449" s="33">
        <v>1</v>
      </c>
      <c r="P1449" s="75">
        <f t="shared" si="243"/>
        <v>0</v>
      </c>
      <c r="Q1449" s="293">
        <f t="shared" si="244"/>
        <v>0</v>
      </c>
      <c r="R1449" s="293">
        <f t="shared" si="245"/>
        <v>0</v>
      </c>
      <c r="S1449" s="293">
        <v>0</v>
      </c>
      <c r="T1449" s="293">
        <v>0</v>
      </c>
      <c r="U1449" s="293">
        <f t="shared" si="246"/>
        <v>0</v>
      </c>
      <c r="V1449" s="293">
        <v>0</v>
      </c>
      <c r="W1449" s="294">
        <v>0</v>
      </c>
      <c r="X1449" s="293">
        <v>3</v>
      </c>
      <c r="Y1449" s="262" t="s">
        <v>27</v>
      </c>
      <c r="Z1449" s="262" t="s">
        <v>30</v>
      </c>
      <c r="AA1449" s="289" t="s">
        <v>138</v>
      </c>
      <c r="AB1449" s="81" t="str">
        <f t="shared" si="247"/>
        <v>PfkA-control5</v>
      </c>
    </row>
    <row r="1450" spans="1:28" x14ac:dyDescent="0.3">
      <c r="A1450" s="260" t="s">
        <v>130</v>
      </c>
      <c r="B1450" s="261" t="s">
        <v>41</v>
      </c>
      <c r="C1450" s="291">
        <v>-0.160655927627259</v>
      </c>
      <c r="D1450" s="291">
        <v>-0.16176668349481699</v>
      </c>
      <c r="E1450" s="291">
        <v>-0.19176876248428501</v>
      </c>
      <c r="F1450" s="291">
        <v>-0.130665466207078</v>
      </c>
      <c r="G1450" s="291">
        <v>-0.130665466207078</v>
      </c>
      <c r="H1450" s="292">
        <f t="shared" si="248"/>
        <v>0.130665466207078</v>
      </c>
      <c r="I1450" s="293"/>
      <c r="J1450" s="293"/>
      <c r="K1450" s="294"/>
      <c r="L1450" s="293"/>
      <c r="M1450" s="294"/>
      <c r="N1450" s="294" t="s">
        <v>425</v>
      </c>
      <c r="O1450" s="33">
        <v>1</v>
      </c>
      <c r="P1450" s="75">
        <f t="shared" si="243"/>
        <v>0</v>
      </c>
      <c r="Q1450" s="293">
        <f t="shared" si="244"/>
        <v>0</v>
      </c>
      <c r="R1450" s="293">
        <f t="shared" si="245"/>
        <v>0</v>
      </c>
      <c r="S1450" s="293">
        <v>0</v>
      </c>
      <c r="T1450" s="293">
        <v>0</v>
      </c>
      <c r="U1450" s="293">
        <f t="shared" si="246"/>
        <v>0</v>
      </c>
      <c r="V1450" s="293">
        <v>0</v>
      </c>
      <c r="W1450" s="294">
        <v>0</v>
      </c>
      <c r="X1450" s="293">
        <v>1</v>
      </c>
      <c r="Y1450" s="262" t="s">
        <v>22</v>
      </c>
      <c r="Z1450" s="262" t="s">
        <v>30</v>
      </c>
      <c r="AA1450" s="289" t="s">
        <v>138</v>
      </c>
      <c r="AB1450" s="81" t="str">
        <f t="shared" si="247"/>
        <v>Icd-2licl</v>
      </c>
    </row>
    <row r="1451" spans="1:28" x14ac:dyDescent="0.3">
      <c r="A1451" s="260" t="s">
        <v>92</v>
      </c>
      <c r="B1451" s="261" t="s">
        <v>43</v>
      </c>
      <c r="C1451" s="291">
        <v>-0.129649457834733</v>
      </c>
      <c r="D1451" s="291">
        <v>-0.13060183243586501</v>
      </c>
      <c r="E1451" s="291">
        <v>-0.13227841024324899</v>
      </c>
      <c r="F1451" s="291">
        <v>-0.128927200743611</v>
      </c>
      <c r="G1451" s="291">
        <v>-0.128927200743611</v>
      </c>
      <c r="H1451" s="292">
        <f t="shared" si="248"/>
        <v>0.128927200743611</v>
      </c>
      <c r="I1451" s="293"/>
      <c r="J1451" s="293"/>
      <c r="K1451" s="294"/>
      <c r="L1451" s="293"/>
      <c r="M1451" s="294"/>
      <c r="N1451" s="294" t="s">
        <v>425</v>
      </c>
      <c r="O1451" s="33">
        <v>1</v>
      </c>
      <c r="P1451" s="75">
        <f t="shared" si="243"/>
        <v>0</v>
      </c>
      <c r="Q1451" s="293">
        <f t="shared" si="244"/>
        <v>0</v>
      </c>
      <c r="R1451" s="293">
        <f t="shared" si="245"/>
        <v>0</v>
      </c>
      <c r="S1451" s="293">
        <v>0</v>
      </c>
      <c r="T1451" s="293">
        <v>0</v>
      </c>
      <c r="U1451" s="293">
        <f t="shared" si="246"/>
        <v>0</v>
      </c>
      <c r="V1451" s="293">
        <v>0</v>
      </c>
      <c r="W1451" s="294">
        <v>0</v>
      </c>
      <c r="X1451" s="293">
        <v>1</v>
      </c>
      <c r="Y1451" s="262" t="s">
        <v>22</v>
      </c>
      <c r="Z1451" s="262" t="s">
        <v>30</v>
      </c>
      <c r="AA1451" s="289" t="s">
        <v>138</v>
      </c>
      <c r="AB1451" s="81" t="str">
        <f t="shared" si="247"/>
        <v>Ppc-5nacl</v>
      </c>
    </row>
    <row r="1452" spans="1:28" x14ac:dyDescent="0.3">
      <c r="A1452" s="260" t="s">
        <v>1</v>
      </c>
      <c r="B1452" s="261" t="s">
        <v>41</v>
      </c>
      <c r="C1452" s="291">
        <v>-0.214926445112429</v>
      </c>
      <c r="D1452" s="291">
        <v>-0.20822501728664</v>
      </c>
      <c r="E1452" s="291">
        <v>-0.24274089898714499</v>
      </c>
      <c r="F1452" s="291">
        <v>-0.116368220083629</v>
      </c>
      <c r="G1452" s="291">
        <v>-0.116368220083629</v>
      </c>
      <c r="H1452" s="292">
        <f t="shared" si="248"/>
        <v>0.116368220083629</v>
      </c>
      <c r="I1452" s="293"/>
      <c r="J1452" s="293"/>
      <c r="K1452" s="294"/>
      <c r="L1452" s="293"/>
      <c r="M1452" s="294"/>
      <c r="N1452" s="294" t="s">
        <v>425</v>
      </c>
      <c r="O1452" s="33">
        <v>1</v>
      </c>
      <c r="P1452" s="75">
        <f t="shared" si="243"/>
        <v>0</v>
      </c>
      <c r="Q1452" s="293">
        <f t="shared" si="244"/>
        <v>0</v>
      </c>
      <c r="R1452" s="293">
        <f t="shared" si="245"/>
        <v>0</v>
      </c>
      <c r="S1452" s="293">
        <v>0</v>
      </c>
      <c r="T1452" s="293">
        <v>0</v>
      </c>
      <c r="U1452" s="293">
        <f t="shared" si="246"/>
        <v>0</v>
      </c>
      <c r="V1452" s="293">
        <v>0</v>
      </c>
      <c r="W1452" s="294">
        <v>0</v>
      </c>
      <c r="X1452" s="293">
        <v>2</v>
      </c>
      <c r="Y1452" s="262" t="s">
        <v>20</v>
      </c>
      <c r="Z1452" s="262" t="s">
        <v>30</v>
      </c>
      <c r="AA1452" s="289" t="s">
        <v>138</v>
      </c>
      <c r="AB1452" s="81" t="str">
        <f t="shared" si="247"/>
        <v>MaeA-2licl</v>
      </c>
    </row>
    <row r="1453" spans="1:28" x14ac:dyDescent="0.3">
      <c r="A1453" s="260" t="s">
        <v>13</v>
      </c>
      <c r="B1453" s="261" t="s">
        <v>304</v>
      </c>
      <c r="C1453" s="291">
        <v>-0.12129182247088</v>
      </c>
      <c r="D1453" s="291">
        <v>-0.12984363158531201</v>
      </c>
      <c r="E1453" s="291">
        <v>-0.15845781816433299</v>
      </c>
      <c r="F1453" s="291">
        <v>-0.11495981460763</v>
      </c>
      <c r="G1453" s="291">
        <v>-0.11495981460763</v>
      </c>
      <c r="H1453" s="292">
        <f t="shared" si="248"/>
        <v>0.11495981460763</v>
      </c>
      <c r="I1453" s="293"/>
      <c r="J1453" s="293"/>
      <c r="K1453" s="294"/>
      <c r="L1453" s="293"/>
      <c r="M1453" s="294"/>
      <c r="N1453" s="294" t="s">
        <v>416</v>
      </c>
      <c r="O1453" s="33">
        <v>1</v>
      </c>
      <c r="P1453" s="75">
        <f t="shared" si="243"/>
        <v>0</v>
      </c>
      <c r="Q1453" s="293">
        <f t="shared" si="244"/>
        <v>0</v>
      </c>
      <c r="R1453" s="293">
        <f t="shared" si="245"/>
        <v>0</v>
      </c>
      <c r="S1453" s="293">
        <v>0</v>
      </c>
      <c r="T1453" s="293">
        <v>0</v>
      </c>
      <c r="U1453" s="293">
        <f t="shared" si="246"/>
        <v>0</v>
      </c>
      <c r="V1453" s="293">
        <v>0</v>
      </c>
      <c r="W1453" s="294">
        <v>0</v>
      </c>
      <c r="X1453" s="293">
        <v>2</v>
      </c>
      <c r="Y1453" s="262" t="s">
        <v>26</v>
      </c>
      <c r="Z1453" s="262" t="s">
        <v>31</v>
      </c>
      <c r="AA1453" s="289" t="s">
        <v>138</v>
      </c>
      <c r="AB1453" s="81" t="str">
        <f t="shared" si="247"/>
        <v>AceA-control8</v>
      </c>
    </row>
    <row r="1454" spans="1:28" x14ac:dyDescent="0.3">
      <c r="A1454" s="260" t="s">
        <v>622</v>
      </c>
      <c r="B1454" s="261" t="s">
        <v>42</v>
      </c>
      <c r="C1454" s="291">
        <v>-0.25747975456258698</v>
      </c>
      <c r="D1454" s="291"/>
      <c r="E1454" s="291">
        <v>-0.35399834785060735</v>
      </c>
      <c r="F1454" s="291">
        <v>-0.16096116127456661</v>
      </c>
      <c r="G1454" s="291">
        <v>-0.11448924598774199</v>
      </c>
      <c r="H1454" s="292">
        <f t="shared" si="248"/>
        <v>0.11448924598774199</v>
      </c>
      <c r="I1454" s="293"/>
      <c r="J1454" s="293"/>
      <c r="K1454" s="294"/>
      <c r="L1454" s="294"/>
      <c r="M1454" s="294"/>
      <c r="N1454" s="294" t="s">
        <v>425</v>
      </c>
      <c r="O1454" s="33">
        <v>1</v>
      </c>
      <c r="P1454" s="75">
        <f t="shared" si="243"/>
        <v>0</v>
      </c>
      <c r="Q1454" s="293">
        <f t="shared" si="244"/>
        <v>0</v>
      </c>
      <c r="R1454" s="293">
        <f t="shared" si="245"/>
        <v>0</v>
      </c>
      <c r="S1454" s="293">
        <v>0</v>
      </c>
      <c r="T1454" s="293">
        <v>0</v>
      </c>
      <c r="U1454" s="293">
        <f t="shared" si="246"/>
        <v>0</v>
      </c>
      <c r="V1454" s="293">
        <v>0</v>
      </c>
      <c r="W1454" s="294">
        <v>0</v>
      </c>
      <c r="X1454" s="293" t="s">
        <v>651</v>
      </c>
      <c r="Y1454" s="262" t="s">
        <v>651</v>
      </c>
      <c r="Z1454" s="262" t="s">
        <v>30</v>
      </c>
      <c r="AA1454" s="289" t="s">
        <v>138</v>
      </c>
      <c r="AB1454" s="81" t="str">
        <f t="shared" si="247"/>
        <v>Zwf*-2kcl</v>
      </c>
    </row>
    <row r="1455" spans="1:28" x14ac:dyDescent="0.3">
      <c r="A1455" s="260" t="s">
        <v>58</v>
      </c>
      <c r="B1455" s="261" t="s">
        <v>41</v>
      </c>
      <c r="C1455" s="291">
        <v>-0.22810149037417801</v>
      </c>
      <c r="D1455" s="291">
        <v>-0.12856630683237699</v>
      </c>
      <c r="E1455" s="291">
        <v>-0.36780557085494903</v>
      </c>
      <c r="F1455" s="291">
        <v>-0.113476970709438</v>
      </c>
      <c r="G1455" s="291">
        <v>-0.113476970709438</v>
      </c>
      <c r="H1455" s="292">
        <f t="shared" si="248"/>
        <v>0.113476970709438</v>
      </c>
      <c r="I1455" s="293"/>
      <c r="J1455" s="293"/>
      <c r="K1455" s="294"/>
      <c r="L1455" s="293"/>
      <c r="M1455" s="294"/>
      <c r="N1455" s="294" t="s">
        <v>425</v>
      </c>
      <c r="O1455" s="33">
        <v>1</v>
      </c>
      <c r="P1455" s="75">
        <f t="shared" si="243"/>
        <v>0</v>
      </c>
      <c r="Q1455" s="293">
        <f t="shared" si="244"/>
        <v>0</v>
      </c>
      <c r="R1455" s="293">
        <f t="shared" si="245"/>
        <v>0</v>
      </c>
      <c r="S1455" s="293">
        <v>0</v>
      </c>
      <c r="T1455" s="293">
        <v>0</v>
      </c>
      <c r="U1455" s="293">
        <f t="shared" si="246"/>
        <v>0</v>
      </c>
      <c r="V1455" s="293">
        <v>0</v>
      </c>
      <c r="W1455" s="294">
        <v>0</v>
      </c>
      <c r="X1455" s="293">
        <v>3</v>
      </c>
      <c r="Y1455" s="262" t="s">
        <v>19</v>
      </c>
      <c r="Z1455" s="262" t="s">
        <v>30</v>
      </c>
      <c r="AA1455" s="289" t="s">
        <v>138</v>
      </c>
      <c r="AB1455" s="81" t="str">
        <f t="shared" si="247"/>
        <v>Gnd-2licl</v>
      </c>
    </row>
    <row r="1456" spans="1:28" x14ac:dyDescent="0.3">
      <c r="A1456" s="260" t="s">
        <v>12</v>
      </c>
      <c r="B1456" s="261" t="s">
        <v>44</v>
      </c>
      <c r="C1456" s="291">
        <v>-0.116033068634413</v>
      </c>
      <c r="D1456" s="291">
        <v>-0.117062764587294</v>
      </c>
      <c r="E1456" s="291">
        <v>-0.120219647774477</v>
      </c>
      <c r="F1456" s="291">
        <v>-0.111555000407278</v>
      </c>
      <c r="G1456" s="291">
        <v>-0.111555000407278</v>
      </c>
      <c r="H1456" s="292">
        <f t="shared" si="248"/>
        <v>0.111555000407278</v>
      </c>
      <c r="I1456" s="293"/>
      <c r="J1456" s="293"/>
      <c r="K1456" s="294"/>
      <c r="L1456" s="293"/>
      <c r="M1456" s="294"/>
      <c r="N1456" s="294" t="s">
        <v>416</v>
      </c>
      <c r="O1456" s="33">
        <v>1</v>
      </c>
      <c r="P1456" s="75">
        <f t="shared" si="243"/>
        <v>0</v>
      </c>
      <c r="Q1456" s="293">
        <f t="shared" si="244"/>
        <v>0</v>
      </c>
      <c r="R1456" s="293">
        <f t="shared" si="245"/>
        <v>0</v>
      </c>
      <c r="S1456" s="293">
        <v>0</v>
      </c>
      <c r="T1456" s="293">
        <v>0</v>
      </c>
      <c r="U1456" s="293">
        <f t="shared" si="246"/>
        <v>0</v>
      </c>
      <c r="V1456" s="293">
        <v>0</v>
      </c>
      <c r="W1456" s="294">
        <v>0</v>
      </c>
      <c r="X1456" s="293">
        <v>2</v>
      </c>
      <c r="Y1456" s="262" t="s">
        <v>25</v>
      </c>
      <c r="Z1456" s="262" t="s">
        <v>30</v>
      </c>
      <c r="AA1456" s="289" t="s">
        <v>138</v>
      </c>
      <c r="AB1456" s="81" t="str">
        <f t="shared" si="247"/>
        <v>Pta-mgcl</v>
      </c>
    </row>
    <row r="1457" spans="1:28" x14ac:dyDescent="0.3">
      <c r="A1457" s="260" t="s">
        <v>13</v>
      </c>
      <c r="B1457" s="261" t="s">
        <v>43</v>
      </c>
      <c r="C1457" s="291">
        <v>-0.34367127382650298</v>
      </c>
      <c r="D1457" s="291">
        <v>-0.33574579800598497</v>
      </c>
      <c r="E1457" s="291">
        <v>-0.60149236289769903</v>
      </c>
      <c r="F1457" s="291">
        <v>-0.107386140888514</v>
      </c>
      <c r="G1457" s="291">
        <v>-0.107386140888514</v>
      </c>
      <c r="H1457" s="292">
        <f t="shared" si="248"/>
        <v>0.107386140888514</v>
      </c>
      <c r="I1457" s="293"/>
      <c r="J1457" s="293"/>
      <c r="K1457" s="294"/>
      <c r="L1457" s="293"/>
      <c r="M1457" s="294"/>
      <c r="N1457" s="294" t="s">
        <v>425</v>
      </c>
      <c r="O1457" s="33">
        <v>1</v>
      </c>
      <c r="P1457" s="75">
        <f t="shared" si="243"/>
        <v>0</v>
      </c>
      <c r="Q1457" s="293">
        <f t="shared" si="244"/>
        <v>0</v>
      </c>
      <c r="R1457" s="293">
        <f t="shared" si="245"/>
        <v>0</v>
      </c>
      <c r="S1457" s="293">
        <v>0</v>
      </c>
      <c r="T1457" s="293">
        <v>0</v>
      </c>
      <c r="U1457" s="293">
        <f t="shared" si="246"/>
        <v>0</v>
      </c>
      <c r="V1457" s="293">
        <v>0</v>
      </c>
      <c r="W1457" s="294">
        <v>0</v>
      </c>
      <c r="X1457" s="293">
        <v>2</v>
      </c>
      <c r="Y1457" s="262" t="s">
        <v>26</v>
      </c>
      <c r="Z1457" s="262" t="s">
        <v>31</v>
      </c>
      <c r="AA1457" s="289" t="s">
        <v>138</v>
      </c>
      <c r="AB1457" s="81" t="str">
        <f t="shared" si="247"/>
        <v>AceA-5nacl</v>
      </c>
    </row>
    <row r="1458" spans="1:28" x14ac:dyDescent="0.3">
      <c r="A1458" s="260" t="s">
        <v>622</v>
      </c>
      <c r="B1458" s="261" t="s">
        <v>41</v>
      </c>
      <c r="C1458" s="291">
        <v>-0.18703775453868299</v>
      </c>
      <c r="D1458" s="291"/>
      <c r="E1458" s="291">
        <v>-0.2414982836532662</v>
      </c>
      <c r="F1458" s="291">
        <v>-0.13257722542409978</v>
      </c>
      <c r="G1458" s="291">
        <v>-0.10635548918374489</v>
      </c>
      <c r="H1458" s="292">
        <f t="shared" si="248"/>
        <v>0.10635548918374489</v>
      </c>
      <c r="I1458" s="293"/>
      <c r="J1458" s="293"/>
      <c r="K1458" s="294"/>
      <c r="L1458" s="294"/>
      <c r="M1458" s="294"/>
      <c r="N1458" s="294" t="s">
        <v>425</v>
      </c>
      <c r="O1458" s="33">
        <v>1</v>
      </c>
      <c r="P1458" s="75">
        <f t="shared" si="243"/>
        <v>0</v>
      </c>
      <c r="Q1458" s="293">
        <f t="shared" si="244"/>
        <v>0</v>
      </c>
      <c r="R1458" s="293">
        <f t="shared" si="245"/>
        <v>0</v>
      </c>
      <c r="S1458" s="293">
        <v>0</v>
      </c>
      <c r="T1458" s="293">
        <v>0</v>
      </c>
      <c r="U1458" s="293">
        <f t="shared" si="246"/>
        <v>0</v>
      </c>
      <c r="V1458" s="293">
        <v>0</v>
      </c>
      <c r="W1458" s="294">
        <v>0</v>
      </c>
      <c r="X1458" s="293" t="s">
        <v>651</v>
      </c>
      <c r="Y1458" s="262" t="s">
        <v>651</v>
      </c>
      <c r="Z1458" s="262" t="s">
        <v>30</v>
      </c>
      <c r="AA1458" s="289" t="s">
        <v>138</v>
      </c>
      <c r="AB1458" s="81" t="str">
        <f t="shared" si="247"/>
        <v>Zwf*-2licl</v>
      </c>
    </row>
    <row r="1459" spans="1:28" x14ac:dyDescent="0.3">
      <c r="A1459" s="260" t="s">
        <v>7</v>
      </c>
      <c r="B1459" s="261" t="s">
        <v>204</v>
      </c>
      <c r="C1459" s="291">
        <v>-0.14754594797934301</v>
      </c>
      <c r="D1459" s="291">
        <v>-0.19128453774894399</v>
      </c>
      <c r="E1459" s="291">
        <v>-0.232237875660006</v>
      </c>
      <c r="F1459" s="291">
        <v>-9.8175133357462196E-2</v>
      </c>
      <c r="G1459" s="291">
        <v>-9.8175133357462196E-2</v>
      </c>
      <c r="H1459" s="292">
        <f t="shared" si="248"/>
        <v>9.8175133357462196E-2</v>
      </c>
      <c r="I1459" s="293"/>
      <c r="J1459" s="293"/>
      <c r="K1459" s="294"/>
      <c r="L1459" s="293"/>
      <c r="M1459" s="294"/>
      <c r="N1459" s="294" t="s">
        <v>424</v>
      </c>
      <c r="O1459" s="33">
        <v>1</v>
      </c>
      <c r="P1459" s="75">
        <f t="shared" si="243"/>
        <v>0</v>
      </c>
      <c r="Q1459" s="293">
        <f t="shared" si="244"/>
        <v>0</v>
      </c>
      <c r="R1459" s="293">
        <f t="shared" si="245"/>
        <v>0</v>
      </c>
      <c r="S1459" s="293">
        <v>0</v>
      </c>
      <c r="T1459" s="293">
        <v>0</v>
      </c>
      <c r="U1459" s="293">
        <f t="shared" si="246"/>
        <v>0</v>
      </c>
      <c r="V1459" s="293">
        <v>0</v>
      </c>
      <c r="W1459" s="294">
        <v>1</v>
      </c>
      <c r="X1459" s="293">
        <v>2</v>
      </c>
      <c r="Y1459" s="262" t="s">
        <v>20</v>
      </c>
      <c r="Z1459" s="262" t="s">
        <v>30</v>
      </c>
      <c r="AA1459" s="289" t="s">
        <v>138</v>
      </c>
      <c r="AB1459" s="81" t="str">
        <f t="shared" si="247"/>
        <v>PykF-cdp</v>
      </c>
    </row>
    <row r="1460" spans="1:28" x14ac:dyDescent="0.3">
      <c r="A1460" s="260" t="s">
        <v>8</v>
      </c>
      <c r="B1460" s="261" t="s">
        <v>246</v>
      </c>
      <c r="C1460" s="291">
        <v>-0.117355800957111</v>
      </c>
      <c r="D1460" s="291">
        <v>-0.107172805031541</v>
      </c>
      <c r="E1460" s="291">
        <v>-0.13068158591172499</v>
      </c>
      <c r="F1460" s="291">
        <v>-9.1448524275962298E-2</v>
      </c>
      <c r="G1460" s="291">
        <v>-9.1448524275962298E-2</v>
      </c>
      <c r="H1460" s="292">
        <f t="shared" si="248"/>
        <v>9.1448524275962298E-2</v>
      </c>
      <c r="I1460" s="293"/>
      <c r="J1460" s="293"/>
      <c r="K1460" s="294"/>
      <c r="L1460" s="293"/>
      <c r="M1460" s="294"/>
      <c r="N1460" s="294" t="s">
        <v>416</v>
      </c>
      <c r="O1460" s="33">
        <v>1</v>
      </c>
      <c r="P1460" s="75">
        <f t="shared" si="243"/>
        <v>0</v>
      </c>
      <c r="Q1460" s="293">
        <f t="shared" si="244"/>
        <v>0</v>
      </c>
      <c r="R1460" s="293">
        <f t="shared" si="245"/>
        <v>0</v>
      </c>
      <c r="S1460" s="293">
        <v>0</v>
      </c>
      <c r="T1460" s="293">
        <v>0</v>
      </c>
      <c r="U1460" s="293">
        <f t="shared" si="246"/>
        <v>0</v>
      </c>
      <c r="V1460" s="293">
        <v>0</v>
      </c>
      <c r="W1460" s="294">
        <v>0</v>
      </c>
      <c r="X1460" s="293">
        <v>2</v>
      </c>
      <c r="Y1460" s="262" t="s">
        <v>24</v>
      </c>
      <c r="Z1460" s="262" t="s">
        <v>31</v>
      </c>
      <c r="AA1460" s="289" t="s">
        <v>138</v>
      </c>
      <c r="AB1460" s="81" t="str">
        <f t="shared" si="247"/>
        <v>Eno-control5</v>
      </c>
    </row>
    <row r="1461" spans="1:28" x14ac:dyDescent="0.3">
      <c r="A1461" s="260" t="s">
        <v>1</v>
      </c>
      <c r="B1461" s="261" t="s">
        <v>172</v>
      </c>
      <c r="C1461" s="291">
        <v>-0.108122450086188</v>
      </c>
      <c r="D1461" s="291">
        <v>-0.119768875343506</v>
      </c>
      <c r="E1461" s="291">
        <v>-0.14147616732344501</v>
      </c>
      <c r="F1461" s="291">
        <v>-8.7843418626933206E-2</v>
      </c>
      <c r="G1461" s="291">
        <v>-8.7843418626933206E-2</v>
      </c>
      <c r="H1461" s="292">
        <f t="shared" si="248"/>
        <v>8.7843418626933206E-2</v>
      </c>
      <c r="I1461" s="293"/>
      <c r="J1461" s="293"/>
      <c r="K1461" s="294"/>
      <c r="L1461" s="293"/>
      <c r="M1461" s="294"/>
      <c r="N1461" s="294" t="s">
        <v>416</v>
      </c>
      <c r="O1461" s="33">
        <v>1</v>
      </c>
      <c r="P1461" s="75">
        <f t="shared" si="243"/>
        <v>0</v>
      </c>
      <c r="Q1461" s="293">
        <f t="shared" si="244"/>
        <v>0</v>
      </c>
      <c r="R1461" s="293">
        <f t="shared" si="245"/>
        <v>0</v>
      </c>
      <c r="S1461" s="293">
        <v>0</v>
      </c>
      <c r="T1461" s="293">
        <v>0</v>
      </c>
      <c r="U1461" s="293">
        <f t="shared" si="246"/>
        <v>0</v>
      </c>
      <c r="V1461" s="293">
        <v>0</v>
      </c>
      <c r="W1461" s="294">
        <v>0</v>
      </c>
      <c r="X1461" s="293">
        <v>2</v>
      </c>
      <c r="Y1461" s="262" t="s">
        <v>20</v>
      </c>
      <c r="Z1461" s="262" t="s">
        <v>30</v>
      </c>
      <c r="AA1461" s="289" t="s">
        <v>138</v>
      </c>
      <c r="AB1461" s="81" t="str">
        <f t="shared" si="247"/>
        <v>MaeA-control1</v>
      </c>
    </row>
    <row r="1462" spans="1:28" x14ac:dyDescent="0.3">
      <c r="A1462" s="260" t="s">
        <v>12</v>
      </c>
      <c r="B1462" s="261" t="s">
        <v>200</v>
      </c>
      <c r="C1462" s="291">
        <v>-0.10027458008955401</v>
      </c>
      <c r="D1462" s="291">
        <v>-0.110163371785612</v>
      </c>
      <c r="E1462" s="291">
        <v>-0.121927523219584</v>
      </c>
      <c r="F1462" s="291">
        <v>-8.7398521523731704E-2</v>
      </c>
      <c r="G1462" s="291">
        <v>-8.7398521523731704E-2</v>
      </c>
      <c r="H1462" s="292">
        <f t="shared" si="248"/>
        <v>8.7398521523731704E-2</v>
      </c>
      <c r="I1462" s="293"/>
      <c r="J1462" s="293"/>
      <c r="K1462" s="294"/>
      <c r="L1462" s="293"/>
      <c r="M1462" s="294"/>
      <c r="N1462" s="294" t="s">
        <v>416</v>
      </c>
      <c r="O1462" s="33">
        <v>1</v>
      </c>
      <c r="P1462" s="75">
        <f t="shared" si="243"/>
        <v>0</v>
      </c>
      <c r="Q1462" s="293">
        <f t="shared" si="244"/>
        <v>0</v>
      </c>
      <c r="R1462" s="293">
        <f t="shared" si="245"/>
        <v>0</v>
      </c>
      <c r="S1462" s="293">
        <v>0</v>
      </c>
      <c r="T1462" s="293">
        <v>0</v>
      </c>
      <c r="U1462" s="293">
        <f t="shared" si="246"/>
        <v>0</v>
      </c>
      <c r="V1462" s="293">
        <v>0</v>
      </c>
      <c r="W1462" s="294">
        <v>0</v>
      </c>
      <c r="X1462" s="293">
        <v>2</v>
      </c>
      <c r="Y1462" s="262" t="s">
        <v>25</v>
      </c>
      <c r="Z1462" s="262" t="s">
        <v>30</v>
      </c>
      <c r="AA1462" s="289" t="s">
        <v>138</v>
      </c>
      <c r="AB1462" s="81" t="str">
        <f t="shared" si="247"/>
        <v>Pta-control3</v>
      </c>
    </row>
    <row r="1463" spans="1:28" x14ac:dyDescent="0.3">
      <c r="A1463" s="260" t="s">
        <v>1</v>
      </c>
      <c r="B1463" s="261" t="s">
        <v>246</v>
      </c>
      <c r="C1463" s="291">
        <v>-0.21724859835524599</v>
      </c>
      <c r="D1463" s="291">
        <v>-0.25854768294996799</v>
      </c>
      <c r="E1463" s="291">
        <v>-0.39941045183803298</v>
      </c>
      <c r="F1463" s="291">
        <v>-8.6095208969828002E-2</v>
      </c>
      <c r="G1463" s="291">
        <v>-8.6095208969828002E-2</v>
      </c>
      <c r="H1463" s="292">
        <f t="shared" si="248"/>
        <v>8.6095208969828002E-2</v>
      </c>
      <c r="I1463" s="293"/>
      <c r="J1463" s="293"/>
      <c r="K1463" s="294"/>
      <c r="L1463" s="293"/>
      <c r="M1463" s="294"/>
      <c r="N1463" s="294" t="s">
        <v>416</v>
      </c>
      <c r="O1463" s="33">
        <v>1</v>
      </c>
      <c r="P1463" s="75">
        <f t="shared" si="243"/>
        <v>0</v>
      </c>
      <c r="Q1463" s="293">
        <f t="shared" si="244"/>
        <v>0</v>
      </c>
      <c r="R1463" s="293">
        <f t="shared" si="245"/>
        <v>0</v>
      </c>
      <c r="S1463" s="293">
        <v>0</v>
      </c>
      <c r="T1463" s="293">
        <v>0</v>
      </c>
      <c r="U1463" s="293">
        <f t="shared" si="246"/>
        <v>0</v>
      </c>
      <c r="V1463" s="293">
        <v>0</v>
      </c>
      <c r="W1463" s="294">
        <v>0</v>
      </c>
      <c r="X1463" s="293">
        <v>2</v>
      </c>
      <c r="Y1463" s="262" t="s">
        <v>20</v>
      </c>
      <c r="Z1463" s="262" t="s">
        <v>30</v>
      </c>
      <c r="AA1463" s="289" t="s">
        <v>138</v>
      </c>
      <c r="AB1463" s="81" t="str">
        <f t="shared" si="247"/>
        <v>MaeA-control5</v>
      </c>
    </row>
    <row r="1464" spans="1:28" x14ac:dyDescent="0.3">
      <c r="A1464" s="260" t="s">
        <v>3</v>
      </c>
      <c r="B1464" s="261" t="s">
        <v>246</v>
      </c>
      <c r="C1464" s="291">
        <v>-8.8995764053730095E-2</v>
      </c>
      <c r="D1464" s="291">
        <v>-9.1297626777033403E-2</v>
      </c>
      <c r="E1464" s="291">
        <v>-0.101416593241511</v>
      </c>
      <c r="F1464" s="291">
        <v>-7.8940420257050697E-2</v>
      </c>
      <c r="G1464" s="291">
        <v>-7.8940420257050697E-2</v>
      </c>
      <c r="H1464" s="292">
        <f t="shared" si="248"/>
        <v>7.8940420257050697E-2</v>
      </c>
      <c r="I1464" s="293"/>
      <c r="J1464" s="293"/>
      <c r="K1464" s="294"/>
      <c r="L1464" s="293"/>
      <c r="M1464" s="294"/>
      <c r="N1464" s="294" t="s">
        <v>416</v>
      </c>
      <c r="O1464" s="33">
        <v>1</v>
      </c>
      <c r="P1464" s="75">
        <f t="shared" si="243"/>
        <v>0</v>
      </c>
      <c r="Q1464" s="293">
        <f t="shared" si="244"/>
        <v>0</v>
      </c>
      <c r="R1464" s="293">
        <f t="shared" si="245"/>
        <v>0</v>
      </c>
      <c r="S1464" s="293">
        <v>0</v>
      </c>
      <c r="T1464" s="293">
        <v>0</v>
      </c>
      <c r="U1464" s="293">
        <f t="shared" si="246"/>
        <v>0</v>
      </c>
      <c r="V1464" s="293">
        <v>0</v>
      </c>
      <c r="W1464" s="294">
        <v>0</v>
      </c>
      <c r="X1464" s="293">
        <v>1</v>
      </c>
      <c r="Y1464" s="262" t="s">
        <v>21</v>
      </c>
      <c r="Z1464" s="262" t="s">
        <v>31</v>
      </c>
      <c r="AA1464" s="289" t="s">
        <v>138</v>
      </c>
      <c r="AB1464" s="81" t="str">
        <f t="shared" si="247"/>
        <v>Edd-control5</v>
      </c>
    </row>
    <row r="1465" spans="1:28" x14ac:dyDescent="0.3">
      <c r="A1465" s="260" t="s">
        <v>130</v>
      </c>
      <c r="B1465" s="261" t="s">
        <v>223</v>
      </c>
      <c r="C1465" s="291">
        <v>-8.4666371589119202E-2</v>
      </c>
      <c r="D1465" s="291">
        <v>-8.5307351800709794E-2</v>
      </c>
      <c r="E1465" s="291">
        <v>-9.1872528276390406E-2</v>
      </c>
      <c r="F1465" s="291">
        <v>-7.7142672166105E-2</v>
      </c>
      <c r="G1465" s="291">
        <v>-7.7142672166105E-2</v>
      </c>
      <c r="H1465" s="292">
        <f t="shared" si="248"/>
        <v>7.7142672166105E-2</v>
      </c>
      <c r="I1465" s="293"/>
      <c r="J1465" s="293"/>
      <c r="K1465" s="294"/>
      <c r="L1465" s="293"/>
      <c r="M1465" s="294"/>
      <c r="N1465" s="294" t="s">
        <v>416</v>
      </c>
      <c r="O1465" s="33">
        <v>1</v>
      </c>
      <c r="P1465" s="75">
        <f t="shared" si="243"/>
        <v>0</v>
      </c>
      <c r="Q1465" s="293">
        <f t="shared" si="244"/>
        <v>0</v>
      </c>
      <c r="R1465" s="293">
        <f t="shared" si="245"/>
        <v>0</v>
      </c>
      <c r="S1465" s="293">
        <v>0</v>
      </c>
      <c r="T1465" s="293">
        <v>0</v>
      </c>
      <c r="U1465" s="293">
        <f t="shared" si="246"/>
        <v>0</v>
      </c>
      <c r="V1465" s="293">
        <v>0</v>
      </c>
      <c r="W1465" s="294">
        <v>0</v>
      </c>
      <c r="X1465" s="293">
        <v>1</v>
      </c>
      <c r="Y1465" s="262" t="s">
        <v>22</v>
      </c>
      <c r="Z1465" s="262" t="s">
        <v>30</v>
      </c>
      <c r="AA1465" s="289" t="s">
        <v>138</v>
      </c>
      <c r="AB1465" s="81" t="str">
        <f t="shared" si="247"/>
        <v>Icd-control4</v>
      </c>
    </row>
    <row r="1466" spans="1:28" x14ac:dyDescent="0.3">
      <c r="A1466" s="260" t="s">
        <v>622</v>
      </c>
      <c r="B1466" s="261" t="s">
        <v>282</v>
      </c>
      <c r="C1466" s="291">
        <v>-0.13924813261600599</v>
      </c>
      <c r="D1466" s="291"/>
      <c r="E1466" s="291">
        <v>-0.18506369082810131</v>
      </c>
      <c r="F1466" s="291">
        <v>-9.3432574403910687E-2</v>
      </c>
      <c r="G1466" s="291">
        <v>-7.1373231561049993E-2</v>
      </c>
      <c r="H1466" s="292">
        <f t="shared" si="248"/>
        <v>7.1373231561049993E-2</v>
      </c>
      <c r="I1466" s="293"/>
      <c r="J1466" s="293"/>
      <c r="K1466" s="294"/>
      <c r="L1466" s="294"/>
      <c r="M1466" s="294"/>
      <c r="N1466" s="294" t="s">
        <v>416</v>
      </c>
      <c r="O1466" s="33">
        <v>1</v>
      </c>
      <c r="P1466" s="75">
        <f t="shared" si="243"/>
        <v>0</v>
      </c>
      <c r="Q1466" s="293">
        <f t="shared" si="244"/>
        <v>0</v>
      </c>
      <c r="R1466" s="293">
        <f t="shared" si="245"/>
        <v>0</v>
      </c>
      <c r="S1466" s="293">
        <v>0</v>
      </c>
      <c r="T1466" s="293">
        <v>0</v>
      </c>
      <c r="U1466" s="293">
        <f t="shared" si="246"/>
        <v>0</v>
      </c>
      <c r="V1466" s="293">
        <v>0</v>
      </c>
      <c r="W1466" s="294">
        <v>0</v>
      </c>
      <c r="X1466" s="293" t="s">
        <v>651</v>
      </c>
      <c r="Y1466" s="262" t="s">
        <v>651</v>
      </c>
      <c r="Z1466" s="262" t="s">
        <v>30</v>
      </c>
      <c r="AA1466" s="289" t="s">
        <v>138</v>
      </c>
      <c r="AB1466" s="81" t="str">
        <f t="shared" si="247"/>
        <v>Zwf*-noenz</v>
      </c>
    </row>
    <row r="1467" spans="1:28" x14ac:dyDescent="0.3">
      <c r="A1467" s="260" t="s">
        <v>15</v>
      </c>
      <c r="B1467" s="261" t="s">
        <v>246</v>
      </c>
      <c r="C1467" s="291">
        <v>-0.12287908717641199</v>
      </c>
      <c r="D1467" s="291">
        <v>-0.13424645586831099</v>
      </c>
      <c r="E1467" s="291">
        <v>-0.20158949565831499</v>
      </c>
      <c r="F1467" s="291">
        <v>-7.1230644361070697E-2</v>
      </c>
      <c r="G1467" s="291">
        <v>-7.1230644361070697E-2</v>
      </c>
      <c r="H1467" s="292">
        <f t="shared" si="248"/>
        <v>7.1230644361070697E-2</v>
      </c>
      <c r="I1467" s="293"/>
      <c r="J1467" s="293"/>
      <c r="K1467" s="294"/>
      <c r="L1467" s="293"/>
      <c r="M1467" s="294"/>
      <c r="N1467" s="294" t="s">
        <v>416</v>
      </c>
      <c r="O1467" s="33">
        <v>1</v>
      </c>
      <c r="P1467" s="75">
        <f t="shared" si="243"/>
        <v>0</v>
      </c>
      <c r="Q1467" s="293">
        <f t="shared" si="244"/>
        <v>0</v>
      </c>
      <c r="R1467" s="293">
        <f t="shared" si="245"/>
        <v>0</v>
      </c>
      <c r="S1467" s="293">
        <v>0</v>
      </c>
      <c r="T1467" s="293">
        <v>0</v>
      </c>
      <c r="U1467" s="293">
        <f t="shared" si="246"/>
        <v>0</v>
      </c>
      <c r="V1467" s="293">
        <v>0</v>
      </c>
      <c r="W1467" s="294">
        <v>0</v>
      </c>
      <c r="X1467" s="293">
        <v>2</v>
      </c>
      <c r="Y1467" s="262" t="s">
        <v>28</v>
      </c>
      <c r="Z1467" s="262" t="s">
        <v>30</v>
      </c>
      <c r="AA1467" s="289" t="s">
        <v>138</v>
      </c>
      <c r="AB1467" s="81" t="str">
        <f t="shared" si="247"/>
        <v>PckA-control5</v>
      </c>
    </row>
    <row r="1468" spans="1:28" x14ac:dyDescent="0.3">
      <c r="A1468" s="260" t="s">
        <v>13</v>
      </c>
      <c r="B1468" s="261" t="s">
        <v>172</v>
      </c>
      <c r="C1468" s="291">
        <v>-0.139189150049285</v>
      </c>
      <c r="D1468" s="291">
        <v>-0.106741803971967</v>
      </c>
      <c r="E1468" s="291">
        <v>-0.167755309818308</v>
      </c>
      <c r="F1468" s="291">
        <v>-6.3885980455810107E-2</v>
      </c>
      <c r="G1468" s="291">
        <v>-6.3885980455810107E-2</v>
      </c>
      <c r="H1468" s="292">
        <f t="shared" si="248"/>
        <v>6.3885980455810107E-2</v>
      </c>
      <c r="I1468" s="293"/>
      <c r="J1468" s="293"/>
      <c r="K1468" s="294"/>
      <c r="L1468" s="293"/>
      <c r="M1468" s="294"/>
      <c r="N1468" s="294" t="s">
        <v>416</v>
      </c>
      <c r="O1468" s="33">
        <v>1</v>
      </c>
      <c r="P1468" s="75">
        <f t="shared" si="243"/>
        <v>0</v>
      </c>
      <c r="Q1468" s="293">
        <f t="shared" si="244"/>
        <v>0</v>
      </c>
      <c r="R1468" s="293">
        <f t="shared" si="245"/>
        <v>0</v>
      </c>
      <c r="S1468" s="293">
        <v>0</v>
      </c>
      <c r="T1468" s="293">
        <v>0</v>
      </c>
      <c r="U1468" s="293">
        <f t="shared" si="246"/>
        <v>0</v>
      </c>
      <c r="V1468" s="293">
        <v>0</v>
      </c>
      <c r="W1468" s="294">
        <v>0</v>
      </c>
      <c r="X1468" s="293">
        <v>2</v>
      </c>
      <c r="Y1468" s="262" t="s">
        <v>26</v>
      </c>
      <c r="Z1468" s="262" t="s">
        <v>31</v>
      </c>
      <c r="AA1468" s="289" t="s">
        <v>138</v>
      </c>
      <c r="AB1468" s="81" t="str">
        <f t="shared" si="247"/>
        <v>AceA-control1</v>
      </c>
    </row>
    <row r="1469" spans="1:28" x14ac:dyDescent="0.3">
      <c r="A1469" s="260" t="s">
        <v>12</v>
      </c>
      <c r="B1469" s="261" t="s">
        <v>304</v>
      </c>
      <c r="C1469" s="291">
        <v>-8.9153551190448294E-2</v>
      </c>
      <c r="D1469" s="291">
        <v>-8.9730990005679495E-2</v>
      </c>
      <c r="E1469" s="291">
        <v>-0.11391277416364499</v>
      </c>
      <c r="F1469" s="291">
        <v>-6.3666707638989101E-2</v>
      </c>
      <c r="G1469" s="291">
        <v>-6.3666707638989101E-2</v>
      </c>
      <c r="H1469" s="292">
        <f t="shared" si="248"/>
        <v>6.3666707638989101E-2</v>
      </c>
      <c r="I1469" s="293"/>
      <c r="J1469" s="293"/>
      <c r="K1469" s="294"/>
      <c r="L1469" s="293"/>
      <c r="M1469" s="294"/>
      <c r="N1469" s="294" t="s">
        <v>416</v>
      </c>
      <c r="O1469" s="33">
        <v>1</v>
      </c>
      <c r="P1469" s="75">
        <f t="shared" si="243"/>
        <v>0</v>
      </c>
      <c r="Q1469" s="293">
        <f t="shared" si="244"/>
        <v>0</v>
      </c>
      <c r="R1469" s="293">
        <f t="shared" si="245"/>
        <v>0</v>
      </c>
      <c r="S1469" s="293">
        <v>0</v>
      </c>
      <c r="T1469" s="293">
        <v>0</v>
      </c>
      <c r="U1469" s="293">
        <f t="shared" si="246"/>
        <v>0</v>
      </c>
      <c r="V1469" s="293">
        <v>0</v>
      </c>
      <c r="W1469" s="294">
        <v>0</v>
      </c>
      <c r="X1469" s="293">
        <v>2</v>
      </c>
      <c r="Y1469" s="262" t="s">
        <v>25</v>
      </c>
      <c r="Z1469" s="262" t="s">
        <v>30</v>
      </c>
      <c r="AA1469" s="289" t="s">
        <v>138</v>
      </c>
      <c r="AB1469" s="81" t="str">
        <f t="shared" si="247"/>
        <v>Pta-control8</v>
      </c>
    </row>
    <row r="1470" spans="1:28" x14ac:dyDescent="0.3">
      <c r="A1470" s="260" t="s">
        <v>14</v>
      </c>
      <c r="B1470" s="261" t="s">
        <v>200</v>
      </c>
      <c r="C1470" s="291">
        <v>-0.12577204610610301</v>
      </c>
      <c r="D1470" s="291">
        <v>-0.114698837184424</v>
      </c>
      <c r="E1470" s="291">
        <v>-0.184904003403498</v>
      </c>
      <c r="F1470" s="291">
        <v>-6.3268182391942596E-2</v>
      </c>
      <c r="G1470" s="291">
        <v>-6.3268182391942596E-2</v>
      </c>
      <c r="H1470" s="292">
        <f t="shared" si="248"/>
        <v>6.3268182391942596E-2</v>
      </c>
      <c r="I1470" s="293"/>
      <c r="J1470" s="293"/>
      <c r="K1470" s="294"/>
      <c r="L1470" s="293"/>
      <c r="M1470" s="294"/>
      <c r="N1470" s="294" t="s">
        <v>416</v>
      </c>
      <c r="O1470" s="33">
        <v>1</v>
      </c>
      <c r="P1470" s="75">
        <f t="shared" si="243"/>
        <v>0</v>
      </c>
      <c r="Q1470" s="293">
        <f t="shared" si="244"/>
        <v>0</v>
      </c>
      <c r="R1470" s="293">
        <f t="shared" si="245"/>
        <v>0</v>
      </c>
      <c r="S1470" s="293">
        <v>0</v>
      </c>
      <c r="T1470" s="293">
        <v>0</v>
      </c>
      <c r="U1470" s="293">
        <f t="shared" si="246"/>
        <v>0</v>
      </c>
      <c r="V1470" s="293">
        <v>0</v>
      </c>
      <c r="W1470" s="294">
        <v>0</v>
      </c>
      <c r="X1470" s="293">
        <v>3</v>
      </c>
      <c r="Y1470" s="262" t="s">
        <v>27</v>
      </c>
      <c r="Z1470" s="262" t="s">
        <v>30</v>
      </c>
      <c r="AA1470" s="289" t="s">
        <v>138</v>
      </c>
      <c r="AB1470" s="81" t="str">
        <f t="shared" si="247"/>
        <v>PfkA-control3</v>
      </c>
    </row>
    <row r="1471" spans="1:28" x14ac:dyDescent="0.3">
      <c r="A1471" s="260" t="s">
        <v>114</v>
      </c>
      <c r="B1471" s="261" t="s">
        <v>304</v>
      </c>
      <c r="C1471" s="291">
        <v>-0.11118529329000799</v>
      </c>
      <c r="D1471" s="291">
        <v>-0.15335735707428</v>
      </c>
      <c r="E1471" s="291">
        <v>-0.16766519375816399</v>
      </c>
      <c r="F1471" s="291">
        <v>-6.2209008848695901E-2</v>
      </c>
      <c r="G1471" s="291">
        <v>-6.2209008848695901E-2</v>
      </c>
      <c r="H1471" s="292">
        <f t="shared" si="248"/>
        <v>6.2209008848695901E-2</v>
      </c>
      <c r="I1471" s="293"/>
      <c r="J1471" s="293"/>
      <c r="K1471" s="294"/>
      <c r="L1471" s="293"/>
      <c r="M1471" s="294"/>
      <c r="N1471" s="294" t="s">
        <v>416</v>
      </c>
      <c r="O1471" s="33">
        <v>1</v>
      </c>
      <c r="P1471" s="75">
        <f t="shared" si="243"/>
        <v>0</v>
      </c>
      <c r="Q1471" s="293">
        <f t="shared" si="244"/>
        <v>0</v>
      </c>
      <c r="R1471" s="293">
        <f t="shared" si="245"/>
        <v>0</v>
      </c>
      <c r="S1471" s="293">
        <v>0</v>
      </c>
      <c r="T1471" s="293">
        <v>0</v>
      </c>
      <c r="U1471" s="293">
        <f t="shared" si="246"/>
        <v>0</v>
      </c>
      <c r="V1471" s="293">
        <v>0</v>
      </c>
      <c r="W1471" s="294">
        <v>0</v>
      </c>
      <c r="X1471" s="293">
        <v>2</v>
      </c>
      <c r="Y1471" s="262" t="s">
        <v>25</v>
      </c>
      <c r="Z1471" s="262" t="s">
        <v>30</v>
      </c>
      <c r="AA1471" s="289" t="s">
        <v>138</v>
      </c>
      <c r="AB1471" s="81" t="str">
        <f t="shared" si="247"/>
        <v>AckA-control8</v>
      </c>
    </row>
    <row r="1472" spans="1:28" x14ac:dyDescent="0.3">
      <c r="A1472" s="260" t="s">
        <v>6</v>
      </c>
      <c r="B1472" s="261" t="s">
        <v>246</v>
      </c>
      <c r="C1472" s="291">
        <v>-9.1368295673762506E-2</v>
      </c>
      <c r="D1472" s="291">
        <v>-7.5888199194762002E-2</v>
      </c>
      <c r="E1472" s="291">
        <v>-0.132765724985168</v>
      </c>
      <c r="F1472" s="291">
        <v>-6.1903969759060803E-2</v>
      </c>
      <c r="G1472" s="291">
        <v>-6.1903969759060803E-2</v>
      </c>
      <c r="H1472" s="292">
        <f t="shared" si="248"/>
        <v>6.1903969759060803E-2</v>
      </c>
      <c r="I1472" s="293"/>
      <c r="J1472" s="293"/>
      <c r="K1472" s="294"/>
      <c r="L1472" s="293"/>
      <c r="M1472" s="294"/>
      <c r="N1472" s="294" t="s">
        <v>416</v>
      </c>
      <c r="O1472" s="33">
        <v>1</v>
      </c>
      <c r="P1472" s="75">
        <f t="shared" si="243"/>
        <v>0</v>
      </c>
      <c r="Q1472" s="293">
        <f t="shared" si="244"/>
        <v>0</v>
      </c>
      <c r="R1472" s="293">
        <f t="shared" si="245"/>
        <v>0</v>
      </c>
      <c r="S1472" s="293">
        <v>0</v>
      </c>
      <c r="T1472" s="293">
        <v>0</v>
      </c>
      <c r="U1472" s="293">
        <f t="shared" si="246"/>
        <v>0</v>
      </c>
      <c r="V1472" s="293">
        <v>0</v>
      </c>
      <c r="W1472" s="294">
        <v>0</v>
      </c>
      <c r="X1472" s="293">
        <v>3</v>
      </c>
      <c r="Y1472" s="262" t="s">
        <v>23</v>
      </c>
      <c r="Z1472" s="262" t="s">
        <v>30</v>
      </c>
      <c r="AA1472" s="289" t="s">
        <v>138</v>
      </c>
      <c r="AB1472" s="81" t="str">
        <f t="shared" si="247"/>
        <v>GltA-control5</v>
      </c>
    </row>
    <row r="1473" spans="1:28" x14ac:dyDescent="0.3">
      <c r="A1473" s="260" t="s">
        <v>16</v>
      </c>
      <c r="B1473" s="261" t="s">
        <v>241</v>
      </c>
      <c r="C1473" s="291">
        <v>-0.17253485700425999</v>
      </c>
      <c r="D1473" s="291">
        <v>-0.14628703589349901</v>
      </c>
      <c r="E1473" s="291">
        <v>-0.27314664325541099</v>
      </c>
      <c r="F1473" s="291">
        <v>-6.1190667208621097E-2</v>
      </c>
      <c r="G1473" s="291">
        <v>-6.1190667208621097E-2</v>
      </c>
      <c r="H1473" s="292">
        <f t="shared" si="248"/>
        <v>6.1190667208621097E-2</v>
      </c>
      <c r="I1473" s="293"/>
      <c r="J1473" s="293"/>
      <c r="K1473" s="294"/>
      <c r="L1473" s="293"/>
      <c r="M1473" s="294"/>
      <c r="N1473" s="294" t="s">
        <v>425</v>
      </c>
      <c r="O1473" s="33">
        <v>1</v>
      </c>
      <c r="P1473" s="75">
        <f t="shared" si="243"/>
        <v>0</v>
      </c>
      <c r="Q1473" s="293">
        <f t="shared" si="244"/>
        <v>0</v>
      </c>
      <c r="R1473" s="293">
        <f t="shared" si="245"/>
        <v>0</v>
      </c>
      <c r="S1473" s="293">
        <v>0</v>
      </c>
      <c r="T1473" s="293">
        <v>0</v>
      </c>
      <c r="U1473" s="293">
        <f t="shared" si="246"/>
        <v>0</v>
      </c>
      <c r="V1473" s="293">
        <v>0</v>
      </c>
      <c r="W1473" s="294">
        <v>0</v>
      </c>
      <c r="X1473" s="293">
        <v>1</v>
      </c>
      <c r="Y1473" s="262" t="s">
        <v>21</v>
      </c>
      <c r="Z1473" s="262" t="s">
        <v>31</v>
      </c>
      <c r="AA1473" s="289" t="s">
        <v>138</v>
      </c>
      <c r="AB1473" s="81" t="str">
        <f t="shared" si="247"/>
        <v>Fbp-carb-p</v>
      </c>
    </row>
    <row r="1474" spans="1:28" x14ac:dyDescent="0.3">
      <c r="A1474" s="260" t="s">
        <v>10</v>
      </c>
      <c r="B1474" s="261" t="s">
        <v>188</v>
      </c>
      <c r="C1474" s="291">
        <v>-7.8831520340207295E-2</v>
      </c>
      <c r="D1474" s="291">
        <v>-7.9239798946451501E-2</v>
      </c>
      <c r="E1474" s="291">
        <v>-9.6203805679594606E-2</v>
      </c>
      <c r="F1474" s="291">
        <v>-6.0958307765046398E-2</v>
      </c>
      <c r="G1474" s="291">
        <v>-6.0958307765046398E-2</v>
      </c>
      <c r="H1474" s="292">
        <f t="shared" si="248"/>
        <v>6.0958307765046398E-2</v>
      </c>
      <c r="I1474" s="293"/>
      <c r="J1474" s="293"/>
      <c r="K1474" s="294"/>
      <c r="L1474" s="293"/>
      <c r="M1474" s="294"/>
      <c r="N1474" s="294" t="s">
        <v>416</v>
      </c>
      <c r="O1474" s="33">
        <v>1</v>
      </c>
      <c r="P1474" s="75">
        <f t="shared" ref="P1474:P1537" si="249">IF(OR(S1474&lt;&gt;0,T1474&lt;&gt;0,U1474&lt;&gt;0),1,0)</f>
        <v>0</v>
      </c>
      <c r="Q1474" s="293">
        <f t="shared" ref="Q1474:Q1537" si="250">IF(AND(S1474&lt;&gt;0,T1474=0),1,0)</f>
        <v>0</v>
      </c>
      <c r="R1474" s="293">
        <f t="shared" ref="R1474:R1537" si="251">IF(AND(S1474=0,T1474&lt;&gt;0),1,0)</f>
        <v>0</v>
      </c>
      <c r="S1474" s="293">
        <v>0</v>
      </c>
      <c r="T1474" s="293">
        <v>0</v>
      </c>
      <c r="U1474" s="293">
        <f t="shared" ref="U1474:U1537" si="252">IF(AND(S1474&lt;&gt;0,T1474&lt;&gt;0),1,0)</f>
        <v>0</v>
      </c>
      <c r="V1474" s="293">
        <v>0</v>
      </c>
      <c r="W1474" s="294">
        <v>0</v>
      </c>
      <c r="X1474" s="293">
        <v>1</v>
      </c>
      <c r="Y1474" s="262" t="s">
        <v>22</v>
      </c>
      <c r="Z1474" s="262" t="s">
        <v>31</v>
      </c>
      <c r="AA1474" s="289" t="s">
        <v>138</v>
      </c>
      <c r="AB1474" s="81" t="str">
        <f t="shared" si="247"/>
        <v>Eda-control2</v>
      </c>
    </row>
    <row r="1475" spans="1:28" x14ac:dyDescent="0.3">
      <c r="A1475" s="260" t="s">
        <v>16</v>
      </c>
      <c r="B1475" s="261" t="s">
        <v>41</v>
      </c>
      <c r="C1475" s="291">
        <v>-0.180396519033763</v>
      </c>
      <c r="D1475" s="291">
        <v>-0.122360300128133</v>
      </c>
      <c r="E1475" s="291">
        <v>-0.23928832403773001</v>
      </c>
      <c r="F1475" s="291">
        <v>-5.6649520293553697E-2</v>
      </c>
      <c r="G1475" s="291">
        <v>-5.6649520293553697E-2</v>
      </c>
      <c r="H1475" s="292">
        <f t="shared" si="248"/>
        <v>5.6649520293553697E-2</v>
      </c>
      <c r="I1475" s="293"/>
      <c r="J1475" s="293"/>
      <c r="K1475" s="294"/>
      <c r="L1475" s="293"/>
      <c r="M1475" s="294"/>
      <c r="N1475" s="294" t="s">
        <v>425</v>
      </c>
      <c r="O1475" s="33">
        <v>1</v>
      </c>
      <c r="P1475" s="75">
        <f t="shared" si="249"/>
        <v>0</v>
      </c>
      <c r="Q1475" s="293">
        <f t="shared" si="250"/>
        <v>0</v>
      </c>
      <c r="R1475" s="293">
        <f t="shared" si="251"/>
        <v>0</v>
      </c>
      <c r="S1475" s="293">
        <v>0</v>
      </c>
      <c r="T1475" s="293">
        <v>0</v>
      </c>
      <c r="U1475" s="293">
        <f t="shared" si="252"/>
        <v>0</v>
      </c>
      <c r="V1475" s="293">
        <v>0</v>
      </c>
      <c r="W1475" s="294">
        <v>0</v>
      </c>
      <c r="X1475" s="293">
        <v>1</v>
      </c>
      <c r="Y1475" s="262" t="s">
        <v>21</v>
      </c>
      <c r="Z1475" s="262" t="s">
        <v>31</v>
      </c>
      <c r="AA1475" s="289" t="s">
        <v>138</v>
      </c>
      <c r="AB1475" s="81" t="str">
        <f t="shared" ref="AB1475:AB1538" si="253">A1475&amp;"-"&amp;B1475</f>
        <v>Fbp-2licl</v>
      </c>
    </row>
    <row r="1476" spans="1:28" x14ac:dyDescent="0.3">
      <c r="A1476" s="260" t="s">
        <v>1</v>
      </c>
      <c r="B1476" s="261" t="s">
        <v>44</v>
      </c>
      <c r="C1476" s="291">
        <v>-0.27976229590169899</v>
      </c>
      <c r="D1476" s="291">
        <v>-0.33298106022283003</v>
      </c>
      <c r="E1476" s="291">
        <v>-0.55740092789541695</v>
      </c>
      <c r="F1476" s="291">
        <v>-5.6444402431570999E-2</v>
      </c>
      <c r="G1476" s="291">
        <v>-5.6444402431570999E-2</v>
      </c>
      <c r="H1476" s="292">
        <f t="shared" si="248"/>
        <v>5.6444402431570999E-2</v>
      </c>
      <c r="I1476" s="293"/>
      <c r="J1476" s="293"/>
      <c r="K1476" s="294"/>
      <c r="L1476" s="293"/>
      <c r="M1476" s="294"/>
      <c r="N1476" s="294" t="s">
        <v>416</v>
      </c>
      <c r="O1476" s="33">
        <v>1</v>
      </c>
      <c r="P1476" s="75">
        <f t="shared" si="249"/>
        <v>0</v>
      </c>
      <c r="Q1476" s="293">
        <f t="shared" si="250"/>
        <v>0</v>
      </c>
      <c r="R1476" s="293">
        <f t="shared" si="251"/>
        <v>0</v>
      </c>
      <c r="S1476" s="293">
        <v>0</v>
      </c>
      <c r="T1476" s="293">
        <v>0</v>
      </c>
      <c r="U1476" s="293">
        <f t="shared" si="252"/>
        <v>0</v>
      </c>
      <c r="V1476" s="293">
        <v>0</v>
      </c>
      <c r="W1476" s="294">
        <v>0</v>
      </c>
      <c r="X1476" s="293">
        <v>2</v>
      </c>
      <c r="Y1476" s="262" t="s">
        <v>20</v>
      </c>
      <c r="Z1476" s="262" t="s">
        <v>30</v>
      </c>
      <c r="AA1476" s="289" t="s">
        <v>138</v>
      </c>
      <c r="AB1476" s="81" t="str">
        <f t="shared" si="253"/>
        <v>MaeA-mgcl</v>
      </c>
    </row>
    <row r="1477" spans="1:28" x14ac:dyDescent="0.3">
      <c r="A1477" s="260" t="s">
        <v>114</v>
      </c>
      <c r="B1477" s="261" t="s">
        <v>200</v>
      </c>
      <c r="C1477" s="291">
        <v>-0.16151544297616999</v>
      </c>
      <c r="D1477" s="291">
        <v>-0.13124117535832</v>
      </c>
      <c r="E1477" s="291">
        <v>-0.22208688262324899</v>
      </c>
      <c r="F1477" s="291">
        <v>-5.3637963602073402E-2</v>
      </c>
      <c r="G1477" s="291">
        <v>-5.3637963602073402E-2</v>
      </c>
      <c r="H1477" s="292">
        <f t="shared" si="248"/>
        <v>5.3637963602073402E-2</v>
      </c>
      <c r="I1477" s="293"/>
      <c r="J1477" s="293"/>
      <c r="K1477" s="294"/>
      <c r="L1477" s="293"/>
      <c r="M1477" s="294"/>
      <c r="N1477" s="294" t="s">
        <v>416</v>
      </c>
      <c r="O1477" s="33">
        <v>1</v>
      </c>
      <c r="P1477" s="75">
        <f t="shared" si="249"/>
        <v>0</v>
      </c>
      <c r="Q1477" s="293">
        <f t="shared" si="250"/>
        <v>0</v>
      </c>
      <c r="R1477" s="293">
        <f t="shared" si="251"/>
        <v>0</v>
      </c>
      <c r="S1477" s="293">
        <v>0</v>
      </c>
      <c r="T1477" s="293">
        <v>0</v>
      </c>
      <c r="U1477" s="293">
        <f t="shared" si="252"/>
        <v>0</v>
      </c>
      <c r="V1477" s="293">
        <v>0</v>
      </c>
      <c r="W1477" s="294">
        <v>0</v>
      </c>
      <c r="X1477" s="293">
        <v>2</v>
      </c>
      <c r="Y1477" s="262" t="s">
        <v>25</v>
      </c>
      <c r="Z1477" s="262" t="s">
        <v>30</v>
      </c>
      <c r="AA1477" s="289" t="s">
        <v>138</v>
      </c>
      <c r="AB1477" s="81" t="str">
        <f t="shared" si="253"/>
        <v>AckA-control3</v>
      </c>
    </row>
    <row r="1478" spans="1:28" x14ac:dyDescent="0.3">
      <c r="A1478" s="260" t="s">
        <v>130</v>
      </c>
      <c r="B1478" s="261" t="s">
        <v>265</v>
      </c>
      <c r="C1478" s="291">
        <v>-5.3253079095006997E-2</v>
      </c>
      <c r="D1478" s="291">
        <v>-5.24830333923407E-2</v>
      </c>
      <c r="E1478" s="291">
        <v>-5.4103129060502499E-2</v>
      </c>
      <c r="F1478" s="291">
        <v>-5.24830333923407E-2</v>
      </c>
      <c r="G1478" s="291">
        <v>-5.24830333923407E-2</v>
      </c>
      <c r="H1478" s="292">
        <f t="shared" si="248"/>
        <v>5.24830333923407E-2</v>
      </c>
      <c r="I1478" s="293"/>
      <c r="J1478" s="293"/>
      <c r="K1478" s="294"/>
      <c r="L1478" s="293"/>
      <c r="M1478" s="294"/>
      <c r="N1478" s="294" t="s">
        <v>416</v>
      </c>
      <c r="O1478" s="33">
        <v>1</v>
      </c>
      <c r="P1478" s="75">
        <f t="shared" si="249"/>
        <v>0</v>
      </c>
      <c r="Q1478" s="293">
        <f t="shared" si="250"/>
        <v>0</v>
      </c>
      <c r="R1478" s="293">
        <f t="shared" si="251"/>
        <v>0</v>
      </c>
      <c r="S1478" s="293">
        <v>0</v>
      </c>
      <c r="T1478" s="293">
        <v>0</v>
      </c>
      <c r="U1478" s="293">
        <f t="shared" si="252"/>
        <v>0</v>
      </c>
      <c r="V1478" s="293">
        <v>0</v>
      </c>
      <c r="W1478" s="294">
        <v>0</v>
      </c>
      <c r="X1478" s="293">
        <v>1</v>
      </c>
      <c r="Y1478" s="262" t="s">
        <v>22</v>
      </c>
      <c r="Z1478" s="262" t="s">
        <v>30</v>
      </c>
      <c r="AA1478" s="289" t="s">
        <v>138</v>
      </c>
      <c r="AB1478" s="81" t="str">
        <f t="shared" si="253"/>
        <v>Icd-control6</v>
      </c>
    </row>
    <row r="1479" spans="1:28" x14ac:dyDescent="0.3">
      <c r="A1479" s="260" t="s">
        <v>12</v>
      </c>
      <c r="B1479" s="261" t="s">
        <v>271</v>
      </c>
      <c r="C1479" s="291">
        <v>-0.266505852139857</v>
      </c>
      <c r="D1479" s="291">
        <v>-0.25859488562386401</v>
      </c>
      <c r="E1479" s="291">
        <v>-0.45485031531723802</v>
      </c>
      <c r="F1479" s="291">
        <v>-4.9304477086349503E-2</v>
      </c>
      <c r="G1479" s="291">
        <v>-4.9304477086349503E-2</v>
      </c>
      <c r="H1479" s="292">
        <f t="shared" si="248"/>
        <v>4.9304477086349503E-2</v>
      </c>
      <c r="I1479" s="293"/>
      <c r="J1479" s="293"/>
      <c r="K1479" s="294"/>
      <c r="L1479" s="293"/>
      <c r="M1479" s="294"/>
      <c r="N1479" s="294" t="s">
        <v>425</v>
      </c>
      <c r="O1479" s="33">
        <v>1</v>
      </c>
      <c r="P1479" s="75">
        <f t="shared" si="249"/>
        <v>0</v>
      </c>
      <c r="Q1479" s="293">
        <f t="shared" si="250"/>
        <v>0</v>
      </c>
      <c r="R1479" s="293">
        <f t="shared" si="251"/>
        <v>0</v>
      </c>
      <c r="S1479" s="293">
        <v>0</v>
      </c>
      <c r="T1479" s="293">
        <v>0</v>
      </c>
      <c r="U1479" s="293">
        <f t="shared" si="252"/>
        <v>0</v>
      </c>
      <c r="V1479" s="293">
        <v>0</v>
      </c>
      <c r="W1479" s="294">
        <v>0</v>
      </c>
      <c r="X1479" s="293">
        <v>2</v>
      </c>
      <c r="Y1479" s="262" t="s">
        <v>25</v>
      </c>
      <c r="Z1479" s="262" t="s">
        <v>30</v>
      </c>
      <c r="AA1479" s="289" t="s">
        <v>138</v>
      </c>
      <c r="AB1479" s="81" t="str">
        <f t="shared" si="253"/>
        <v>Pta-f1p</v>
      </c>
    </row>
    <row r="1480" spans="1:28" x14ac:dyDescent="0.3">
      <c r="A1480" s="260" t="s">
        <v>12</v>
      </c>
      <c r="B1480" s="261" t="s">
        <v>246</v>
      </c>
      <c r="C1480" s="291">
        <v>-5.9460780365661402E-2</v>
      </c>
      <c r="D1480" s="291">
        <v>-6.1389166898135498E-2</v>
      </c>
      <c r="E1480" s="291">
        <v>-7.0520178650263998E-2</v>
      </c>
      <c r="F1480" s="291">
        <v>-4.78001021501804E-2</v>
      </c>
      <c r="G1480" s="291">
        <v>-4.78001021501804E-2</v>
      </c>
      <c r="H1480" s="292">
        <f t="shared" si="248"/>
        <v>4.78001021501804E-2</v>
      </c>
      <c r="I1480" s="293"/>
      <c r="J1480" s="293"/>
      <c r="K1480" s="294"/>
      <c r="L1480" s="293"/>
      <c r="M1480" s="294"/>
      <c r="N1480" s="294" t="s">
        <v>416</v>
      </c>
      <c r="O1480" s="33">
        <v>1</v>
      </c>
      <c r="P1480" s="75">
        <f t="shared" si="249"/>
        <v>0</v>
      </c>
      <c r="Q1480" s="293">
        <f t="shared" si="250"/>
        <v>0</v>
      </c>
      <c r="R1480" s="293">
        <f t="shared" si="251"/>
        <v>0</v>
      </c>
      <c r="S1480" s="293">
        <v>0</v>
      </c>
      <c r="T1480" s="293">
        <v>0</v>
      </c>
      <c r="U1480" s="293">
        <f t="shared" si="252"/>
        <v>0</v>
      </c>
      <c r="V1480" s="293">
        <v>0</v>
      </c>
      <c r="W1480" s="294">
        <v>0</v>
      </c>
      <c r="X1480" s="293">
        <v>2</v>
      </c>
      <c r="Y1480" s="262" t="s">
        <v>25</v>
      </c>
      <c r="Z1480" s="262" t="s">
        <v>30</v>
      </c>
      <c r="AA1480" s="289" t="s">
        <v>138</v>
      </c>
      <c r="AB1480" s="81" t="str">
        <f t="shared" si="253"/>
        <v>Pta-control5</v>
      </c>
    </row>
    <row r="1481" spans="1:28" x14ac:dyDescent="0.3">
      <c r="A1481" s="260" t="s">
        <v>2</v>
      </c>
      <c r="B1481" s="261" t="s">
        <v>41</v>
      </c>
      <c r="C1481" s="291">
        <v>-0.126130735366762</v>
      </c>
      <c r="D1481" s="291">
        <v>-0.16685321543071499</v>
      </c>
      <c r="E1481" s="291">
        <v>-0.197212885305975</v>
      </c>
      <c r="F1481" s="291">
        <v>-4.7646041450263597E-2</v>
      </c>
      <c r="G1481" s="291">
        <v>-4.7646041450263597E-2</v>
      </c>
      <c r="H1481" s="292">
        <f t="shared" si="248"/>
        <v>4.7646041450263597E-2</v>
      </c>
      <c r="I1481" s="293"/>
      <c r="J1481" s="293"/>
      <c r="K1481" s="294"/>
      <c r="L1481" s="293"/>
      <c r="M1481" s="294"/>
      <c r="N1481" s="294" t="s">
        <v>425</v>
      </c>
      <c r="O1481" s="33">
        <v>1</v>
      </c>
      <c r="P1481" s="75">
        <f t="shared" si="249"/>
        <v>0</v>
      </c>
      <c r="Q1481" s="293">
        <f t="shared" si="250"/>
        <v>0</v>
      </c>
      <c r="R1481" s="293">
        <f t="shared" si="251"/>
        <v>0</v>
      </c>
      <c r="S1481" s="293">
        <v>0</v>
      </c>
      <c r="T1481" s="293">
        <v>0</v>
      </c>
      <c r="U1481" s="293">
        <f t="shared" si="252"/>
        <v>0</v>
      </c>
      <c r="V1481" s="293">
        <v>0</v>
      </c>
      <c r="W1481" s="294">
        <v>0</v>
      </c>
      <c r="X1481" s="293">
        <v>2</v>
      </c>
      <c r="Y1481" s="262" t="s">
        <v>20</v>
      </c>
      <c r="Z1481" s="262" t="s">
        <v>30</v>
      </c>
      <c r="AA1481" s="289" t="s">
        <v>138</v>
      </c>
      <c r="AB1481" s="81" t="str">
        <f t="shared" si="253"/>
        <v>PykA-2licl</v>
      </c>
    </row>
    <row r="1482" spans="1:28" x14ac:dyDescent="0.3">
      <c r="A1482" s="260" t="s">
        <v>16</v>
      </c>
      <c r="B1482" s="261" t="s">
        <v>275</v>
      </c>
      <c r="C1482" s="291">
        <v>-8.1704223383500099E-2</v>
      </c>
      <c r="D1482" s="291">
        <v>-7.71994015643378E-2</v>
      </c>
      <c r="E1482" s="291">
        <v>-0.112508578801863</v>
      </c>
      <c r="F1482" s="291">
        <v>-4.6482577770051201E-2</v>
      </c>
      <c r="G1482" s="291">
        <v>-4.6482577770051201E-2</v>
      </c>
      <c r="H1482" s="292">
        <f t="shared" si="248"/>
        <v>4.6482577770051201E-2</v>
      </c>
      <c r="I1482" s="293"/>
      <c r="J1482" s="293"/>
      <c r="K1482" s="294"/>
      <c r="L1482" s="293"/>
      <c r="M1482" s="294"/>
      <c r="N1482" s="294" t="s">
        <v>425</v>
      </c>
      <c r="O1482" s="33">
        <v>1</v>
      </c>
      <c r="P1482" s="75">
        <f t="shared" si="249"/>
        <v>0</v>
      </c>
      <c r="Q1482" s="293">
        <f t="shared" si="250"/>
        <v>0</v>
      </c>
      <c r="R1482" s="293">
        <f t="shared" si="251"/>
        <v>0</v>
      </c>
      <c r="S1482" s="293">
        <v>0</v>
      </c>
      <c r="T1482" s="293">
        <v>0</v>
      </c>
      <c r="U1482" s="293">
        <f t="shared" si="252"/>
        <v>0</v>
      </c>
      <c r="V1482" s="293">
        <v>0</v>
      </c>
      <c r="W1482" s="294">
        <v>0</v>
      </c>
      <c r="X1482" s="293">
        <v>1</v>
      </c>
      <c r="Y1482" s="262" t="s">
        <v>21</v>
      </c>
      <c r="Z1482" s="262" t="s">
        <v>31</v>
      </c>
      <c r="AA1482" s="289" t="s">
        <v>138</v>
      </c>
      <c r="AB1482" s="81" t="str">
        <f t="shared" si="253"/>
        <v>Fbp-glyc3p</v>
      </c>
    </row>
    <row r="1483" spans="1:28" x14ac:dyDescent="0.3">
      <c r="A1483" s="260" t="s">
        <v>12</v>
      </c>
      <c r="B1483" s="261" t="s">
        <v>223</v>
      </c>
      <c r="C1483" s="291">
        <v>-0.100031288415441</v>
      </c>
      <c r="D1483" s="291">
        <v>-0.110163261975701</v>
      </c>
      <c r="E1483" s="291">
        <v>-0.15581498469580701</v>
      </c>
      <c r="F1483" s="291">
        <v>-4.37592318396871E-2</v>
      </c>
      <c r="G1483" s="291">
        <v>-4.37592318396871E-2</v>
      </c>
      <c r="H1483" s="292">
        <f t="shared" si="248"/>
        <v>4.37592318396871E-2</v>
      </c>
      <c r="I1483" s="293"/>
      <c r="J1483" s="293"/>
      <c r="K1483" s="294"/>
      <c r="L1483" s="293"/>
      <c r="M1483" s="294"/>
      <c r="N1483" s="294" t="s">
        <v>416</v>
      </c>
      <c r="O1483" s="33">
        <v>1</v>
      </c>
      <c r="P1483" s="75">
        <f t="shared" si="249"/>
        <v>0</v>
      </c>
      <c r="Q1483" s="293">
        <f t="shared" si="250"/>
        <v>0</v>
      </c>
      <c r="R1483" s="293">
        <f t="shared" si="251"/>
        <v>0</v>
      </c>
      <c r="S1483" s="293">
        <v>0</v>
      </c>
      <c r="T1483" s="293">
        <v>0</v>
      </c>
      <c r="U1483" s="293">
        <f t="shared" si="252"/>
        <v>0</v>
      </c>
      <c r="V1483" s="293">
        <v>0</v>
      </c>
      <c r="W1483" s="294">
        <v>0</v>
      </c>
      <c r="X1483" s="293">
        <v>2</v>
      </c>
      <c r="Y1483" s="262" t="s">
        <v>25</v>
      </c>
      <c r="Z1483" s="262" t="s">
        <v>30</v>
      </c>
      <c r="AA1483" s="289" t="s">
        <v>138</v>
      </c>
      <c r="AB1483" s="81" t="str">
        <f t="shared" si="253"/>
        <v>Pta-control4</v>
      </c>
    </row>
    <row r="1484" spans="1:28" x14ac:dyDescent="0.3">
      <c r="A1484" s="260" t="s">
        <v>15</v>
      </c>
      <c r="B1484" s="261" t="s">
        <v>223</v>
      </c>
      <c r="C1484" s="291">
        <v>-9.3659547507522797E-2</v>
      </c>
      <c r="D1484" s="291">
        <v>-0.103393998037156</v>
      </c>
      <c r="E1484" s="291">
        <v>-0.14144363736614801</v>
      </c>
      <c r="F1484" s="291">
        <v>-4.2891759036145803E-2</v>
      </c>
      <c r="G1484" s="291">
        <v>-4.2891759036145803E-2</v>
      </c>
      <c r="H1484" s="292">
        <f t="shared" si="248"/>
        <v>4.2891759036145803E-2</v>
      </c>
      <c r="I1484" s="293"/>
      <c r="J1484" s="293"/>
      <c r="K1484" s="294"/>
      <c r="L1484" s="293"/>
      <c r="M1484" s="294"/>
      <c r="N1484" s="294" t="s">
        <v>416</v>
      </c>
      <c r="O1484" s="33">
        <v>1</v>
      </c>
      <c r="P1484" s="75">
        <f t="shared" si="249"/>
        <v>0</v>
      </c>
      <c r="Q1484" s="293">
        <f t="shared" si="250"/>
        <v>0</v>
      </c>
      <c r="R1484" s="293">
        <f t="shared" si="251"/>
        <v>0</v>
      </c>
      <c r="S1484" s="293">
        <v>0</v>
      </c>
      <c r="T1484" s="293">
        <v>0</v>
      </c>
      <c r="U1484" s="293">
        <f t="shared" si="252"/>
        <v>0</v>
      </c>
      <c r="V1484" s="293">
        <v>0</v>
      </c>
      <c r="W1484" s="294">
        <v>0</v>
      </c>
      <c r="X1484" s="293">
        <v>2</v>
      </c>
      <c r="Y1484" s="262" t="s">
        <v>28</v>
      </c>
      <c r="Z1484" s="262" t="s">
        <v>30</v>
      </c>
      <c r="AA1484" s="289" t="s">
        <v>138</v>
      </c>
      <c r="AB1484" s="81" t="str">
        <f t="shared" si="253"/>
        <v>PckA-control4</v>
      </c>
    </row>
    <row r="1485" spans="1:28" x14ac:dyDescent="0.3">
      <c r="A1485" s="260" t="s">
        <v>3</v>
      </c>
      <c r="B1485" s="261" t="s">
        <v>223</v>
      </c>
      <c r="C1485" s="291">
        <v>-5.3066981593818799E-2</v>
      </c>
      <c r="D1485" s="291">
        <v>-5.3731469109208403E-2</v>
      </c>
      <c r="E1485" s="291">
        <v>-6.8056558073160994E-2</v>
      </c>
      <c r="F1485" s="291">
        <v>-4.1777425136319102E-2</v>
      </c>
      <c r="G1485" s="291">
        <v>-4.1777425136319102E-2</v>
      </c>
      <c r="H1485" s="292">
        <f t="shared" si="248"/>
        <v>4.1777425136319102E-2</v>
      </c>
      <c r="I1485" s="293"/>
      <c r="J1485" s="293"/>
      <c r="K1485" s="294"/>
      <c r="L1485" s="293"/>
      <c r="M1485" s="294"/>
      <c r="N1485" s="294" t="s">
        <v>416</v>
      </c>
      <c r="O1485" s="33">
        <v>1</v>
      </c>
      <c r="P1485" s="75">
        <f t="shared" si="249"/>
        <v>0</v>
      </c>
      <c r="Q1485" s="293">
        <f t="shared" si="250"/>
        <v>0</v>
      </c>
      <c r="R1485" s="293">
        <f t="shared" si="251"/>
        <v>0</v>
      </c>
      <c r="S1485" s="293">
        <v>0</v>
      </c>
      <c r="T1485" s="293">
        <v>0</v>
      </c>
      <c r="U1485" s="293">
        <f t="shared" si="252"/>
        <v>0</v>
      </c>
      <c r="V1485" s="293">
        <v>0</v>
      </c>
      <c r="W1485" s="294">
        <v>0</v>
      </c>
      <c r="X1485" s="293">
        <v>1</v>
      </c>
      <c r="Y1485" s="262" t="s">
        <v>21</v>
      </c>
      <c r="Z1485" s="262" t="s">
        <v>31</v>
      </c>
      <c r="AA1485" s="289" t="s">
        <v>138</v>
      </c>
      <c r="AB1485" s="81" t="str">
        <f t="shared" si="253"/>
        <v>Edd-control4</v>
      </c>
    </row>
    <row r="1486" spans="1:28" x14ac:dyDescent="0.3">
      <c r="A1486" s="260" t="s">
        <v>622</v>
      </c>
      <c r="B1486" s="261" t="s">
        <v>66</v>
      </c>
      <c r="C1486" s="291">
        <v>-0.124496214637796</v>
      </c>
      <c r="D1486" s="291"/>
      <c r="E1486" s="291">
        <v>-0.18065778794541149</v>
      </c>
      <c r="F1486" s="291">
        <v>-6.8334641330180523E-2</v>
      </c>
      <c r="G1486" s="291">
        <v>-4.1293883811699003E-2</v>
      </c>
      <c r="H1486" s="292">
        <f t="shared" si="248"/>
        <v>4.1293883811699003E-2</v>
      </c>
      <c r="I1486" s="293"/>
      <c r="J1486" s="293"/>
      <c r="K1486" s="294"/>
      <c r="L1486" s="294"/>
      <c r="M1486" s="294"/>
      <c r="N1486" s="294" t="s">
        <v>415</v>
      </c>
      <c r="O1486" s="33">
        <v>1</v>
      </c>
      <c r="P1486" s="75">
        <f t="shared" si="249"/>
        <v>0</v>
      </c>
      <c r="Q1486" s="293">
        <f t="shared" si="250"/>
        <v>0</v>
      </c>
      <c r="R1486" s="293">
        <f t="shared" si="251"/>
        <v>0</v>
      </c>
      <c r="S1486" s="293">
        <v>0</v>
      </c>
      <c r="T1486" s="293">
        <v>0</v>
      </c>
      <c r="U1486" s="293">
        <f t="shared" si="252"/>
        <v>0</v>
      </c>
      <c r="V1486" s="293">
        <v>0</v>
      </c>
      <c r="W1486" s="294">
        <v>0</v>
      </c>
      <c r="X1486" s="293" t="s">
        <v>651</v>
      </c>
      <c r="Y1486" s="262" t="s">
        <v>651</v>
      </c>
      <c r="Z1486" s="262" t="s">
        <v>30</v>
      </c>
      <c r="AA1486" s="289" t="s">
        <v>138</v>
      </c>
      <c r="AB1486" s="81" t="str">
        <f t="shared" si="253"/>
        <v>Zwf*-nadp+</v>
      </c>
    </row>
    <row r="1487" spans="1:28" x14ac:dyDescent="0.3">
      <c r="A1487" s="260" t="s">
        <v>16</v>
      </c>
      <c r="B1487" s="261" t="s">
        <v>283</v>
      </c>
      <c r="C1487" s="291">
        <v>-4.1601780494673397E-2</v>
      </c>
      <c r="D1487" s="291">
        <v>-6.0432550984930999E-2</v>
      </c>
      <c r="E1487" s="291">
        <v>-6.4986037271765107E-2</v>
      </c>
      <c r="F1487" s="291">
        <v>-3.9370935457101297E-2</v>
      </c>
      <c r="G1487" s="291">
        <v>-3.9370935457101297E-2</v>
      </c>
      <c r="H1487" s="292">
        <f t="shared" si="248"/>
        <v>3.9370935457101297E-2</v>
      </c>
      <c r="I1487" s="293"/>
      <c r="J1487" s="293"/>
      <c r="K1487" s="294"/>
      <c r="L1487" s="293"/>
      <c r="M1487" s="294"/>
      <c r="N1487" s="294" t="s">
        <v>416</v>
      </c>
      <c r="O1487" s="33">
        <v>1</v>
      </c>
      <c r="P1487" s="75">
        <f t="shared" si="249"/>
        <v>0</v>
      </c>
      <c r="Q1487" s="293">
        <f t="shared" si="250"/>
        <v>0</v>
      </c>
      <c r="R1487" s="293">
        <f t="shared" si="251"/>
        <v>0</v>
      </c>
      <c r="S1487" s="293">
        <v>0</v>
      </c>
      <c r="T1487" s="293">
        <v>0</v>
      </c>
      <c r="U1487" s="293">
        <f t="shared" si="252"/>
        <v>0</v>
      </c>
      <c r="V1487" s="293">
        <v>0</v>
      </c>
      <c r="W1487" s="294">
        <v>0</v>
      </c>
      <c r="X1487" s="293">
        <v>1</v>
      </c>
      <c r="Y1487" s="262" t="s">
        <v>21</v>
      </c>
      <c r="Z1487" s="262" t="s">
        <v>31</v>
      </c>
      <c r="AA1487" s="289" t="s">
        <v>138</v>
      </c>
      <c r="AB1487" s="81" t="str">
        <f t="shared" si="253"/>
        <v>Fbp-control7</v>
      </c>
    </row>
    <row r="1488" spans="1:28" x14ac:dyDescent="0.3">
      <c r="A1488" s="260" t="s">
        <v>58</v>
      </c>
      <c r="B1488" s="261" t="s">
        <v>172</v>
      </c>
      <c r="C1488" s="291">
        <v>-0.15361480976173</v>
      </c>
      <c r="D1488" s="291">
        <v>-0.14490926239128599</v>
      </c>
      <c r="E1488" s="291">
        <v>-0.23781111189912599</v>
      </c>
      <c r="F1488" s="291">
        <v>-3.7931953173323402E-2</v>
      </c>
      <c r="G1488" s="291">
        <v>-3.7931953173323402E-2</v>
      </c>
      <c r="H1488" s="292">
        <f t="shared" si="248"/>
        <v>3.7931953173323402E-2</v>
      </c>
      <c r="I1488" s="293"/>
      <c r="J1488" s="293"/>
      <c r="K1488" s="294"/>
      <c r="L1488" s="293"/>
      <c r="M1488" s="294"/>
      <c r="N1488" s="294" t="s">
        <v>416</v>
      </c>
      <c r="O1488" s="33">
        <v>1</v>
      </c>
      <c r="P1488" s="75">
        <f t="shared" si="249"/>
        <v>0</v>
      </c>
      <c r="Q1488" s="293">
        <f t="shared" si="250"/>
        <v>0</v>
      </c>
      <c r="R1488" s="293">
        <f t="shared" si="251"/>
        <v>0</v>
      </c>
      <c r="S1488" s="293">
        <v>0</v>
      </c>
      <c r="T1488" s="293">
        <v>0</v>
      </c>
      <c r="U1488" s="293">
        <f t="shared" si="252"/>
        <v>0</v>
      </c>
      <c r="V1488" s="293">
        <v>0</v>
      </c>
      <c r="W1488" s="294">
        <v>0</v>
      </c>
      <c r="X1488" s="293">
        <v>3</v>
      </c>
      <c r="Y1488" s="262" t="s">
        <v>19</v>
      </c>
      <c r="Z1488" s="262" t="s">
        <v>30</v>
      </c>
      <c r="AA1488" s="289" t="s">
        <v>138</v>
      </c>
      <c r="AB1488" s="81" t="str">
        <f t="shared" si="253"/>
        <v>Gnd-control1</v>
      </c>
    </row>
    <row r="1489" spans="1:28" x14ac:dyDescent="0.3">
      <c r="A1489" s="260" t="s">
        <v>15</v>
      </c>
      <c r="B1489" s="261" t="s">
        <v>43</v>
      </c>
      <c r="C1489" s="291">
        <v>-6.8314539062151999E-2</v>
      </c>
      <c r="D1489" s="291">
        <v>-0.14375637094759</v>
      </c>
      <c r="E1489" s="291">
        <v>-0.19391304591974901</v>
      </c>
      <c r="F1489" s="291">
        <v>-3.66776839403644E-2</v>
      </c>
      <c r="G1489" s="291">
        <v>-3.66776839403644E-2</v>
      </c>
      <c r="H1489" s="292">
        <f t="shared" si="248"/>
        <v>3.66776839403644E-2</v>
      </c>
      <c r="I1489" s="293"/>
      <c r="J1489" s="293"/>
      <c r="K1489" s="294"/>
      <c r="L1489" s="293"/>
      <c r="M1489" s="294"/>
      <c r="N1489" s="294" t="s">
        <v>425</v>
      </c>
      <c r="O1489" s="33">
        <v>1</v>
      </c>
      <c r="P1489" s="75">
        <f t="shared" si="249"/>
        <v>0</v>
      </c>
      <c r="Q1489" s="293">
        <f t="shared" si="250"/>
        <v>0</v>
      </c>
      <c r="R1489" s="293">
        <f t="shared" si="251"/>
        <v>0</v>
      </c>
      <c r="S1489" s="293">
        <v>0</v>
      </c>
      <c r="T1489" s="293">
        <v>0</v>
      </c>
      <c r="U1489" s="293">
        <f t="shared" si="252"/>
        <v>0</v>
      </c>
      <c r="V1489" s="293">
        <v>0</v>
      </c>
      <c r="W1489" s="294">
        <v>0</v>
      </c>
      <c r="X1489" s="293">
        <v>2</v>
      </c>
      <c r="Y1489" s="262" t="s">
        <v>28</v>
      </c>
      <c r="Z1489" s="262" t="s">
        <v>30</v>
      </c>
      <c r="AA1489" s="289" t="s">
        <v>138</v>
      </c>
      <c r="AB1489" s="81" t="str">
        <f t="shared" si="253"/>
        <v>PckA-5nacl</v>
      </c>
    </row>
    <row r="1490" spans="1:28" x14ac:dyDescent="0.3">
      <c r="A1490" s="260" t="s">
        <v>8</v>
      </c>
      <c r="B1490" s="261" t="s">
        <v>188</v>
      </c>
      <c r="C1490" s="291">
        <v>-0.21043843180756</v>
      </c>
      <c r="D1490" s="291">
        <v>-0.17445189672098901</v>
      </c>
      <c r="E1490" s="291">
        <v>-0.41847221996960199</v>
      </c>
      <c r="F1490" s="291">
        <v>-3.6053529927975003E-2</v>
      </c>
      <c r="G1490" s="291">
        <v>-3.6053529927975003E-2</v>
      </c>
      <c r="H1490" s="292">
        <f t="shared" si="248"/>
        <v>3.6053529927975003E-2</v>
      </c>
      <c r="I1490" s="293"/>
      <c r="J1490" s="293"/>
      <c r="K1490" s="294"/>
      <c r="L1490" s="293"/>
      <c r="M1490" s="294"/>
      <c r="N1490" s="294" t="s">
        <v>416</v>
      </c>
      <c r="O1490" s="33">
        <v>1</v>
      </c>
      <c r="P1490" s="75">
        <f t="shared" si="249"/>
        <v>0</v>
      </c>
      <c r="Q1490" s="293">
        <f t="shared" si="250"/>
        <v>0</v>
      </c>
      <c r="R1490" s="293">
        <f t="shared" si="251"/>
        <v>0</v>
      </c>
      <c r="S1490" s="293">
        <v>0</v>
      </c>
      <c r="T1490" s="293">
        <v>0</v>
      </c>
      <c r="U1490" s="293">
        <f t="shared" si="252"/>
        <v>0</v>
      </c>
      <c r="V1490" s="293">
        <v>0</v>
      </c>
      <c r="W1490" s="294">
        <v>0</v>
      </c>
      <c r="X1490" s="293">
        <v>2</v>
      </c>
      <c r="Y1490" s="262" t="s">
        <v>24</v>
      </c>
      <c r="Z1490" s="262" t="s">
        <v>31</v>
      </c>
      <c r="AA1490" s="289" t="s">
        <v>138</v>
      </c>
      <c r="AB1490" s="81" t="str">
        <f t="shared" si="253"/>
        <v>Eno-control2</v>
      </c>
    </row>
    <row r="1491" spans="1:28" x14ac:dyDescent="0.3">
      <c r="A1491" s="260" t="s">
        <v>5</v>
      </c>
      <c r="B1491" s="261" t="s">
        <v>188</v>
      </c>
      <c r="C1491" s="291">
        <v>-6.0602782711163102E-2</v>
      </c>
      <c r="D1491" s="291">
        <v>-7.2135140864364095E-2</v>
      </c>
      <c r="E1491" s="291">
        <v>-7.8918692393267806E-2</v>
      </c>
      <c r="F1491" s="291">
        <v>-3.5270747609076898E-2</v>
      </c>
      <c r="G1491" s="291">
        <v>-3.5270747609076898E-2</v>
      </c>
      <c r="H1491" s="292">
        <f t="shared" si="248"/>
        <v>3.5270747609076898E-2</v>
      </c>
      <c r="I1491" s="293"/>
      <c r="J1491" s="293"/>
      <c r="K1491" s="294"/>
      <c r="L1491" s="293"/>
      <c r="M1491" s="294"/>
      <c r="N1491" s="294" t="s">
        <v>416</v>
      </c>
      <c r="O1491" s="33">
        <v>1</v>
      </c>
      <c r="P1491" s="75">
        <f t="shared" si="249"/>
        <v>0</v>
      </c>
      <c r="Q1491" s="293">
        <f t="shared" si="250"/>
        <v>0</v>
      </c>
      <c r="R1491" s="293">
        <f t="shared" si="251"/>
        <v>0</v>
      </c>
      <c r="S1491" s="293">
        <v>0</v>
      </c>
      <c r="T1491" s="293">
        <v>0</v>
      </c>
      <c r="U1491" s="293">
        <f t="shared" si="252"/>
        <v>0</v>
      </c>
      <c r="V1491" s="293">
        <v>0</v>
      </c>
      <c r="W1491" s="294">
        <v>0</v>
      </c>
      <c r="X1491" s="293">
        <v>3</v>
      </c>
      <c r="Y1491" s="262" t="s">
        <v>23</v>
      </c>
      <c r="Z1491" s="262" t="s">
        <v>30</v>
      </c>
      <c r="AA1491" s="289" t="s">
        <v>138</v>
      </c>
      <c r="AB1491" s="81" t="str">
        <f t="shared" si="253"/>
        <v>AceB-control2</v>
      </c>
    </row>
    <row r="1492" spans="1:28" x14ac:dyDescent="0.3">
      <c r="A1492" s="260" t="s">
        <v>14</v>
      </c>
      <c r="B1492" s="261" t="s">
        <v>223</v>
      </c>
      <c r="C1492" s="291">
        <v>-0.20857998429482599</v>
      </c>
      <c r="D1492" s="291">
        <v>-0.217429914713063</v>
      </c>
      <c r="E1492" s="291">
        <v>-0.38072661095733401</v>
      </c>
      <c r="F1492" s="291">
        <v>-3.4967617361632598E-2</v>
      </c>
      <c r="G1492" s="291">
        <v>-3.4967617361632598E-2</v>
      </c>
      <c r="H1492" s="292">
        <f t="shared" si="248"/>
        <v>3.4967617361632598E-2</v>
      </c>
      <c r="I1492" s="293"/>
      <c r="J1492" s="293"/>
      <c r="K1492" s="294"/>
      <c r="L1492" s="293"/>
      <c r="M1492" s="294"/>
      <c r="N1492" s="294" t="s">
        <v>416</v>
      </c>
      <c r="O1492" s="33">
        <v>1</v>
      </c>
      <c r="P1492" s="75">
        <f t="shared" si="249"/>
        <v>0</v>
      </c>
      <c r="Q1492" s="293">
        <f t="shared" si="250"/>
        <v>0</v>
      </c>
      <c r="R1492" s="293">
        <f t="shared" si="251"/>
        <v>0</v>
      </c>
      <c r="S1492" s="293">
        <v>0</v>
      </c>
      <c r="T1492" s="293">
        <v>0</v>
      </c>
      <c r="U1492" s="293">
        <f t="shared" si="252"/>
        <v>0</v>
      </c>
      <c r="V1492" s="293">
        <v>0</v>
      </c>
      <c r="W1492" s="294">
        <v>0</v>
      </c>
      <c r="X1492" s="293">
        <v>3</v>
      </c>
      <c r="Y1492" s="262" t="s">
        <v>27</v>
      </c>
      <c r="Z1492" s="262" t="s">
        <v>30</v>
      </c>
      <c r="AA1492" s="289" t="s">
        <v>138</v>
      </c>
      <c r="AB1492" s="81" t="str">
        <f t="shared" si="253"/>
        <v>PfkA-control4</v>
      </c>
    </row>
    <row r="1493" spans="1:28" x14ac:dyDescent="0.3">
      <c r="A1493" s="260" t="s">
        <v>16</v>
      </c>
      <c r="B1493" s="261" t="s">
        <v>172</v>
      </c>
      <c r="C1493" s="291">
        <v>-6.3065757689614796E-2</v>
      </c>
      <c r="D1493" s="291">
        <v>-6.5408723877237604E-2</v>
      </c>
      <c r="E1493" s="291">
        <v>-9.8172484404936006E-2</v>
      </c>
      <c r="F1493" s="291">
        <v>-3.4109351710376302E-2</v>
      </c>
      <c r="G1493" s="291">
        <v>-3.4109351710376302E-2</v>
      </c>
      <c r="H1493" s="292">
        <f t="shared" si="248"/>
        <v>3.4109351710376302E-2</v>
      </c>
      <c r="I1493" s="293"/>
      <c r="J1493" s="293"/>
      <c r="K1493" s="294"/>
      <c r="L1493" s="293"/>
      <c r="M1493" s="294"/>
      <c r="N1493" s="294" t="s">
        <v>416</v>
      </c>
      <c r="O1493" s="33">
        <v>1</v>
      </c>
      <c r="P1493" s="75">
        <f t="shared" si="249"/>
        <v>0</v>
      </c>
      <c r="Q1493" s="293">
        <f t="shared" si="250"/>
        <v>0</v>
      </c>
      <c r="R1493" s="293">
        <f t="shared" si="251"/>
        <v>0</v>
      </c>
      <c r="S1493" s="293">
        <v>0</v>
      </c>
      <c r="T1493" s="293">
        <v>0</v>
      </c>
      <c r="U1493" s="293">
        <f t="shared" si="252"/>
        <v>0</v>
      </c>
      <c r="V1493" s="293">
        <v>0</v>
      </c>
      <c r="W1493" s="294">
        <v>0</v>
      </c>
      <c r="X1493" s="293">
        <v>1</v>
      </c>
      <c r="Y1493" s="262" t="s">
        <v>21</v>
      </c>
      <c r="Z1493" s="262" t="s">
        <v>31</v>
      </c>
      <c r="AA1493" s="289" t="s">
        <v>138</v>
      </c>
      <c r="AB1493" s="81" t="str">
        <f t="shared" si="253"/>
        <v>Fbp-control1</v>
      </c>
    </row>
    <row r="1494" spans="1:28" x14ac:dyDescent="0.3">
      <c r="A1494" s="260" t="s">
        <v>92</v>
      </c>
      <c r="B1494" s="261" t="s">
        <v>265</v>
      </c>
      <c r="C1494" s="291">
        <v>-7.7573481779224907E-2</v>
      </c>
      <c r="D1494" s="291">
        <v>-7.4727387681090399E-2</v>
      </c>
      <c r="E1494" s="291">
        <v>-0.113942351233845</v>
      </c>
      <c r="F1494" s="291">
        <v>-3.3413913741373501E-2</v>
      </c>
      <c r="G1494" s="291">
        <v>-3.3413913741373501E-2</v>
      </c>
      <c r="H1494" s="292">
        <f t="shared" si="248"/>
        <v>3.3413913741373501E-2</v>
      </c>
      <c r="I1494" s="293"/>
      <c r="J1494" s="293"/>
      <c r="K1494" s="294"/>
      <c r="L1494" s="293"/>
      <c r="M1494" s="294"/>
      <c r="N1494" s="294" t="s">
        <v>416</v>
      </c>
      <c r="O1494" s="33">
        <v>1</v>
      </c>
      <c r="P1494" s="75">
        <f t="shared" si="249"/>
        <v>0</v>
      </c>
      <c r="Q1494" s="293">
        <f t="shared" si="250"/>
        <v>0</v>
      </c>
      <c r="R1494" s="293">
        <f t="shared" si="251"/>
        <v>0</v>
      </c>
      <c r="S1494" s="293">
        <v>0</v>
      </c>
      <c r="T1494" s="293">
        <v>0</v>
      </c>
      <c r="U1494" s="293">
        <f t="shared" si="252"/>
        <v>0</v>
      </c>
      <c r="V1494" s="293">
        <v>0</v>
      </c>
      <c r="W1494" s="294">
        <v>0</v>
      </c>
      <c r="X1494" s="293">
        <v>1</v>
      </c>
      <c r="Y1494" s="262" t="s">
        <v>22</v>
      </c>
      <c r="Z1494" s="262" t="s">
        <v>30</v>
      </c>
      <c r="AA1494" s="289" t="s">
        <v>138</v>
      </c>
      <c r="AB1494" s="81" t="str">
        <f t="shared" si="253"/>
        <v>Ppc-control6</v>
      </c>
    </row>
    <row r="1495" spans="1:28" x14ac:dyDescent="0.3">
      <c r="A1495" s="260" t="s">
        <v>14</v>
      </c>
      <c r="B1495" s="261" t="s">
        <v>265</v>
      </c>
      <c r="C1495" s="291">
        <v>-0.110765020884271</v>
      </c>
      <c r="D1495" s="291">
        <v>-0.102946800823392</v>
      </c>
      <c r="E1495" s="291">
        <v>-0.22228541322116599</v>
      </c>
      <c r="F1495" s="291">
        <v>-3.1902676791798701E-2</v>
      </c>
      <c r="G1495" s="291">
        <v>-3.1902676791798701E-2</v>
      </c>
      <c r="H1495" s="292">
        <f t="shared" si="248"/>
        <v>3.1902676791798701E-2</v>
      </c>
      <c r="I1495" s="293"/>
      <c r="J1495" s="293"/>
      <c r="K1495" s="294"/>
      <c r="L1495" s="293"/>
      <c r="M1495" s="294"/>
      <c r="N1495" s="294" t="s">
        <v>416</v>
      </c>
      <c r="O1495" s="33">
        <v>1</v>
      </c>
      <c r="P1495" s="75">
        <f t="shared" si="249"/>
        <v>0</v>
      </c>
      <c r="Q1495" s="293">
        <f t="shared" si="250"/>
        <v>0</v>
      </c>
      <c r="R1495" s="293">
        <f t="shared" si="251"/>
        <v>0</v>
      </c>
      <c r="S1495" s="293">
        <v>0</v>
      </c>
      <c r="T1495" s="293">
        <v>0</v>
      </c>
      <c r="U1495" s="293">
        <f t="shared" si="252"/>
        <v>0</v>
      </c>
      <c r="V1495" s="293">
        <v>0</v>
      </c>
      <c r="W1495" s="294">
        <v>0</v>
      </c>
      <c r="X1495" s="293">
        <v>3</v>
      </c>
      <c r="Y1495" s="262" t="s">
        <v>27</v>
      </c>
      <c r="Z1495" s="262" t="s">
        <v>30</v>
      </c>
      <c r="AA1495" s="289" t="s">
        <v>138</v>
      </c>
      <c r="AB1495" s="81" t="str">
        <f t="shared" si="253"/>
        <v>PfkA-control6</v>
      </c>
    </row>
    <row r="1496" spans="1:28" x14ac:dyDescent="0.3">
      <c r="A1496" s="260" t="s">
        <v>622</v>
      </c>
      <c r="B1496" s="261" t="s">
        <v>172</v>
      </c>
      <c r="C1496" s="291">
        <v>6.2030416956240099E-2</v>
      </c>
      <c r="D1496" s="291"/>
      <c r="E1496" s="291">
        <v>4.0134997956619428E-4</v>
      </c>
      <c r="F1496" s="291">
        <v>0.12365948393291401</v>
      </c>
      <c r="G1496" s="291">
        <v>-2.9271904490684196E-2</v>
      </c>
      <c r="H1496" s="292">
        <f t="shared" si="248"/>
        <v>2.9271904490684196E-2</v>
      </c>
      <c r="I1496" s="293"/>
      <c r="J1496" s="293"/>
      <c r="K1496" s="294"/>
      <c r="L1496" s="294"/>
      <c r="M1496" s="294"/>
      <c r="N1496" s="294" t="s">
        <v>416</v>
      </c>
      <c r="O1496" s="33">
        <v>1</v>
      </c>
      <c r="P1496" s="75">
        <f t="shared" si="249"/>
        <v>0</v>
      </c>
      <c r="Q1496" s="293">
        <f t="shared" si="250"/>
        <v>0</v>
      </c>
      <c r="R1496" s="293">
        <f t="shared" si="251"/>
        <v>0</v>
      </c>
      <c r="S1496" s="293">
        <v>0</v>
      </c>
      <c r="T1496" s="293">
        <v>0</v>
      </c>
      <c r="U1496" s="293">
        <f t="shared" si="252"/>
        <v>0</v>
      </c>
      <c r="V1496" s="293">
        <v>0</v>
      </c>
      <c r="W1496" s="294">
        <v>0</v>
      </c>
      <c r="X1496" s="293" t="s">
        <v>651</v>
      </c>
      <c r="Y1496" s="262" t="s">
        <v>651</v>
      </c>
      <c r="Z1496" s="262" t="s">
        <v>30</v>
      </c>
      <c r="AA1496" s="289" t="s">
        <v>138</v>
      </c>
      <c r="AB1496" s="81" t="str">
        <f t="shared" si="253"/>
        <v>Zwf*-control1</v>
      </c>
    </row>
    <row r="1497" spans="1:28" x14ac:dyDescent="0.3">
      <c r="A1497" s="260" t="s">
        <v>2</v>
      </c>
      <c r="B1497" s="261" t="s">
        <v>265</v>
      </c>
      <c r="C1497" s="291">
        <v>-0.12870187042768799</v>
      </c>
      <c r="D1497" s="291">
        <v>-0.14910597012851901</v>
      </c>
      <c r="E1497" s="291">
        <v>-0.26660336049407102</v>
      </c>
      <c r="F1497" s="291">
        <v>-2.7888245288397701E-2</v>
      </c>
      <c r="G1497" s="291">
        <v>-2.7888245288397701E-2</v>
      </c>
      <c r="H1497" s="292">
        <f t="shared" si="248"/>
        <v>2.7888245288397701E-2</v>
      </c>
      <c r="I1497" s="293"/>
      <c r="J1497" s="293"/>
      <c r="K1497" s="294"/>
      <c r="L1497" s="293"/>
      <c r="M1497" s="294"/>
      <c r="N1497" s="294" t="s">
        <v>416</v>
      </c>
      <c r="O1497" s="33">
        <v>1</v>
      </c>
      <c r="P1497" s="75">
        <f t="shared" si="249"/>
        <v>0</v>
      </c>
      <c r="Q1497" s="293">
        <f t="shared" si="250"/>
        <v>0</v>
      </c>
      <c r="R1497" s="293">
        <f t="shared" si="251"/>
        <v>0</v>
      </c>
      <c r="S1497" s="293">
        <v>0</v>
      </c>
      <c r="T1497" s="293">
        <v>0</v>
      </c>
      <c r="U1497" s="293">
        <f t="shared" si="252"/>
        <v>0</v>
      </c>
      <c r="V1497" s="293">
        <v>0</v>
      </c>
      <c r="W1497" s="294">
        <v>0</v>
      </c>
      <c r="X1497" s="293">
        <v>2</v>
      </c>
      <c r="Y1497" s="262" t="s">
        <v>20</v>
      </c>
      <c r="Z1497" s="262" t="s">
        <v>30</v>
      </c>
      <c r="AA1497" s="289" t="s">
        <v>138</v>
      </c>
      <c r="AB1497" s="81" t="str">
        <f t="shared" si="253"/>
        <v>PykA-control6</v>
      </c>
    </row>
    <row r="1498" spans="1:28" x14ac:dyDescent="0.3">
      <c r="A1498" s="260" t="s">
        <v>10</v>
      </c>
      <c r="B1498" s="261" t="s">
        <v>200</v>
      </c>
      <c r="C1498" s="291">
        <v>-2.7617269894262698E-2</v>
      </c>
      <c r="D1498" s="291">
        <v>-2.7292838575058698E-2</v>
      </c>
      <c r="E1498" s="291">
        <v>-3.0994716893876801E-2</v>
      </c>
      <c r="F1498" s="291">
        <v>-2.5075959706603201E-2</v>
      </c>
      <c r="G1498" s="291">
        <v>-2.5075959706603201E-2</v>
      </c>
      <c r="H1498" s="292">
        <f t="shared" si="248"/>
        <v>2.5075959706603201E-2</v>
      </c>
      <c r="I1498" s="293"/>
      <c r="J1498" s="293"/>
      <c r="K1498" s="294"/>
      <c r="L1498" s="293"/>
      <c r="M1498" s="294"/>
      <c r="N1498" s="294" t="s">
        <v>416</v>
      </c>
      <c r="O1498" s="33">
        <v>1</v>
      </c>
      <c r="P1498" s="75">
        <f t="shared" si="249"/>
        <v>0</v>
      </c>
      <c r="Q1498" s="293">
        <f t="shared" si="250"/>
        <v>0</v>
      </c>
      <c r="R1498" s="293">
        <f t="shared" si="251"/>
        <v>0</v>
      </c>
      <c r="S1498" s="293">
        <v>0</v>
      </c>
      <c r="T1498" s="293">
        <v>0</v>
      </c>
      <c r="U1498" s="293">
        <f t="shared" si="252"/>
        <v>0</v>
      </c>
      <c r="V1498" s="293">
        <v>0</v>
      </c>
      <c r="W1498" s="294">
        <v>0</v>
      </c>
      <c r="X1498" s="293">
        <v>1</v>
      </c>
      <c r="Y1498" s="262" t="s">
        <v>22</v>
      </c>
      <c r="Z1498" s="262" t="s">
        <v>31</v>
      </c>
      <c r="AA1498" s="289" t="s">
        <v>138</v>
      </c>
      <c r="AB1498" s="81" t="str">
        <f t="shared" si="253"/>
        <v>Eda-control3</v>
      </c>
    </row>
    <row r="1499" spans="1:28" x14ac:dyDescent="0.3">
      <c r="A1499" s="260" t="s">
        <v>5</v>
      </c>
      <c r="B1499" s="261" t="s">
        <v>304</v>
      </c>
      <c r="C1499" s="291">
        <v>-7.2388517593636903E-2</v>
      </c>
      <c r="D1499" s="291">
        <v>-7.7361462585502902E-2</v>
      </c>
      <c r="E1499" s="291">
        <v>-0.124577359590769</v>
      </c>
      <c r="F1499" s="291">
        <v>-2.4645906962886301E-2</v>
      </c>
      <c r="G1499" s="291">
        <v>-2.4645906962886301E-2</v>
      </c>
      <c r="H1499" s="292">
        <f t="shared" si="248"/>
        <v>2.4645906962886301E-2</v>
      </c>
      <c r="I1499" s="293"/>
      <c r="J1499" s="293"/>
      <c r="K1499" s="294"/>
      <c r="L1499" s="293"/>
      <c r="M1499" s="294"/>
      <c r="N1499" s="294" t="s">
        <v>416</v>
      </c>
      <c r="O1499" s="33">
        <v>1</v>
      </c>
      <c r="P1499" s="75">
        <f t="shared" si="249"/>
        <v>0</v>
      </c>
      <c r="Q1499" s="293">
        <f t="shared" si="250"/>
        <v>0</v>
      </c>
      <c r="R1499" s="293">
        <f t="shared" si="251"/>
        <v>0</v>
      </c>
      <c r="S1499" s="293">
        <v>0</v>
      </c>
      <c r="T1499" s="293">
        <v>0</v>
      </c>
      <c r="U1499" s="293">
        <f t="shared" si="252"/>
        <v>0</v>
      </c>
      <c r="V1499" s="293">
        <v>0</v>
      </c>
      <c r="W1499" s="294">
        <v>0</v>
      </c>
      <c r="X1499" s="293">
        <v>3</v>
      </c>
      <c r="Y1499" s="262" t="s">
        <v>23</v>
      </c>
      <c r="Z1499" s="262" t="s">
        <v>30</v>
      </c>
      <c r="AA1499" s="289" t="s">
        <v>138</v>
      </c>
      <c r="AB1499" s="81" t="str">
        <f t="shared" si="253"/>
        <v>AceB-control8</v>
      </c>
    </row>
    <row r="1500" spans="1:28" x14ac:dyDescent="0.3">
      <c r="A1500" s="260" t="s">
        <v>1</v>
      </c>
      <c r="B1500" s="261" t="s">
        <v>188</v>
      </c>
      <c r="C1500" s="291">
        <v>-0.21880563351333801</v>
      </c>
      <c r="D1500" s="291">
        <v>-0.18315745943576001</v>
      </c>
      <c r="E1500" s="291">
        <v>-0.41638939227880301</v>
      </c>
      <c r="F1500" s="291">
        <v>-2.4089542244559801E-2</v>
      </c>
      <c r="G1500" s="291">
        <v>-2.4089542244559801E-2</v>
      </c>
      <c r="H1500" s="292">
        <f t="shared" si="248"/>
        <v>2.4089542244559801E-2</v>
      </c>
      <c r="I1500" s="293"/>
      <c r="J1500" s="293"/>
      <c r="K1500" s="294"/>
      <c r="L1500" s="293"/>
      <c r="M1500" s="294"/>
      <c r="N1500" s="294" t="s">
        <v>416</v>
      </c>
      <c r="O1500" s="33">
        <v>1</v>
      </c>
      <c r="P1500" s="75">
        <f t="shared" si="249"/>
        <v>0</v>
      </c>
      <c r="Q1500" s="293">
        <f t="shared" si="250"/>
        <v>0</v>
      </c>
      <c r="R1500" s="293">
        <f t="shared" si="251"/>
        <v>0</v>
      </c>
      <c r="S1500" s="293">
        <v>0</v>
      </c>
      <c r="T1500" s="293">
        <v>0</v>
      </c>
      <c r="U1500" s="293">
        <f t="shared" si="252"/>
        <v>0</v>
      </c>
      <c r="V1500" s="293">
        <v>0</v>
      </c>
      <c r="W1500" s="294">
        <v>0</v>
      </c>
      <c r="X1500" s="293">
        <v>2</v>
      </c>
      <c r="Y1500" s="262" t="s">
        <v>20</v>
      </c>
      <c r="Z1500" s="262" t="s">
        <v>30</v>
      </c>
      <c r="AA1500" s="289" t="s">
        <v>138</v>
      </c>
      <c r="AB1500" s="81" t="str">
        <f t="shared" si="253"/>
        <v>MaeA-control2</v>
      </c>
    </row>
    <row r="1501" spans="1:28" x14ac:dyDescent="0.3">
      <c r="A1501" s="260" t="s">
        <v>92</v>
      </c>
      <c r="B1501" s="261" t="s">
        <v>304</v>
      </c>
      <c r="C1501" s="291">
        <v>-2.7518559176833799E-2</v>
      </c>
      <c r="D1501" s="291">
        <v>-2.7161704429034698E-2</v>
      </c>
      <c r="E1501" s="291">
        <v>-3.02844221869349E-2</v>
      </c>
      <c r="F1501" s="291">
        <v>-2.40457312071783E-2</v>
      </c>
      <c r="G1501" s="291">
        <v>-2.40457312071783E-2</v>
      </c>
      <c r="H1501" s="292">
        <f t="shared" si="248"/>
        <v>2.40457312071783E-2</v>
      </c>
      <c r="I1501" s="293"/>
      <c r="J1501" s="293"/>
      <c r="K1501" s="294"/>
      <c r="L1501" s="293"/>
      <c r="M1501" s="294"/>
      <c r="N1501" s="294" t="s">
        <v>416</v>
      </c>
      <c r="O1501" s="33">
        <v>1</v>
      </c>
      <c r="P1501" s="75">
        <f t="shared" si="249"/>
        <v>0</v>
      </c>
      <c r="Q1501" s="293">
        <f t="shared" si="250"/>
        <v>0</v>
      </c>
      <c r="R1501" s="293">
        <f t="shared" si="251"/>
        <v>0</v>
      </c>
      <c r="S1501" s="293">
        <v>0</v>
      </c>
      <c r="T1501" s="293">
        <v>0</v>
      </c>
      <c r="U1501" s="293">
        <f t="shared" si="252"/>
        <v>0</v>
      </c>
      <c r="V1501" s="293">
        <v>0</v>
      </c>
      <c r="W1501" s="294">
        <v>0</v>
      </c>
      <c r="X1501" s="293">
        <v>1</v>
      </c>
      <c r="Y1501" s="262" t="s">
        <v>22</v>
      </c>
      <c r="Z1501" s="262" t="s">
        <v>30</v>
      </c>
      <c r="AA1501" s="289" t="s">
        <v>138</v>
      </c>
      <c r="AB1501" s="81" t="str">
        <f t="shared" si="253"/>
        <v>Ppc-control8</v>
      </c>
    </row>
    <row r="1502" spans="1:28" x14ac:dyDescent="0.3">
      <c r="A1502" s="260" t="s">
        <v>58</v>
      </c>
      <c r="B1502" s="261" t="s">
        <v>282</v>
      </c>
      <c r="C1502" s="291">
        <v>-0.10434876440617701</v>
      </c>
      <c r="D1502" s="291">
        <v>-7.4218316183035898E-2</v>
      </c>
      <c r="E1502" s="291">
        <v>-0.14593662386325501</v>
      </c>
      <c r="F1502" s="291">
        <v>-2.1777292562601101E-2</v>
      </c>
      <c r="G1502" s="291">
        <v>-2.1777292562601101E-2</v>
      </c>
      <c r="H1502" s="292">
        <f t="shared" si="248"/>
        <v>2.1777292562601101E-2</v>
      </c>
      <c r="I1502" s="293"/>
      <c r="J1502" s="293"/>
      <c r="K1502" s="294"/>
      <c r="L1502" s="293"/>
      <c r="M1502" s="294"/>
      <c r="N1502" s="294" t="s">
        <v>416</v>
      </c>
      <c r="O1502" s="33">
        <v>1</v>
      </c>
      <c r="P1502" s="75">
        <f t="shared" si="249"/>
        <v>0</v>
      </c>
      <c r="Q1502" s="293">
        <f t="shared" si="250"/>
        <v>0</v>
      </c>
      <c r="R1502" s="293">
        <f t="shared" si="251"/>
        <v>0</v>
      </c>
      <c r="S1502" s="293">
        <v>0</v>
      </c>
      <c r="T1502" s="293">
        <v>0</v>
      </c>
      <c r="U1502" s="293">
        <f t="shared" si="252"/>
        <v>0</v>
      </c>
      <c r="V1502" s="293">
        <v>0</v>
      </c>
      <c r="W1502" s="294">
        <v>0</v>
      </c>
      <c r="X1502" s="293">
        <v>3</v>
      </c>
      <c r="Y1502" s="262" t="s">
        <v>19</v>
      </c>
      <c r="Z1502" s="262" t="s">
        <v>30</v>
      </c>
      <c r="AA1502" s="289" t="s">
        <v>138</v>
      </c>
      <c r="AB1502" s="81" t="str">
        <f t="shared" si="253"/>
        <v>Gnd-noenz</v>
      </c>
    </row>
    <row r="1503" spans="1:28" x14ac:dyDescent="0.3">
      <c r="A1503" s="260" t="s">
        <v>622</v>
      </c>
      <c r="B1503" s="261" t="s">
        <v>223</v>
      </c>
      <c r="C1503" s="291">
        <v>-0.121606356009136</v>
      </c>
      <c r="D1503" s="291"/>
      <c r="E1503" s="291">
        <v>-0.18934918183261998</v>
      </c>
      <c r="F1503" s="291">
        <v>-5.3863530185652014E-2</v>
      </c>
      <c r="G1503" s="291">
        <v>-2.1246614048419002E-2</v>
      </c>
      <c r="H1503" s="292">
        <f t="shared" si="248"/>
        <v>2.1246614048419002E-2</v>
      </c>
      <c r="I1503" s="293"/>
      <c r="J1503" s="293"/>
      <c r="K1503" s="294"/>
      <c r="L1503" s="294"/>
      <c r="M1503" s="294"/>
      <c r="N1503" s="294" t="s">
        <v>416</v>
      </c>
      <c r="O1503" s="33">
        <v>1</v>
      </c>
      <c r="P1503" s="75">
        <f t="shared" si="249"/>
        <v>0</v>
      </c>
      <c r="Q1503" s="293">
        <f t="shared" si="250"/>
        <v>0</v>
      </c>
      <c r="R1503" s="293">
        <f t="shared" si="251"/>
        <v>0</v>
      </c>
      <c r="S1503" s="293">
        <v>0</v>
      </c>
      <c r="T1503" s="293">
        <v>0</v>
      </c>
      <c r="U1503" s="293">
        <f t="shared" si="252"/>
        <v>0</v>
      </c>
      <c r="V1503" s="293">
        <v>0</v>
      </c>
      <c r="W1503" s="294">
        <v>0</v>
      </c>
      <c r="X1503" s="293" t="s">
        <v>651</v>
      </c>
      <c r="Y1503" s="262" t="s">
        <v>651</v>
      </c>
      <c r="Z1503" s="262" t="s">
        <v>30</v>
      </c>
      <c r="AA1503" s="289" t="s">
        <v>138</v>
      </c>
      <c r="AB1503" s="81" t="str">
        <f t="shared" si="253"/>
        <v>Zwf*-control4</v>
      </c>
    </row>
    <row r="1504" spans="1:28" x14ac:dyDescent="0.3">
      <c r="A1504" s="260" t="s">
        <v>10</v>
      </c>
      <c r="B1504" s="261" t="s">
        <v>223</v>
      </c>
      <c r="C1504" s="291">
        <v>-3.7433043439032899E-2</v>
      </c>
      <c r="D1504" s="291">
        <v>-3.6937856259907101E-2</v>
      </c>
      <c r="E1504" s="291">
        <v>-5.9445255669476602E-2</v>
      </c>
      <c r="F1504" s="291">
        <v>-1.8446441408022499E-2</v>
      </c>
      <c r="G1504" s="291">
        <v>-1.8446441408022499E-2</v>
      </c>
      <c r="H1504" s="292">
        <f t="shared" si="248"/>
        <v>1.8446441408022499E-2</v>
      </c>
      <c r="I1504" s="293"/>
      <c r="J1504" s="293"/>
      <c r="K1504" s="294"/>
      <c r="L1504" s="293"/>
      <c r="M1504" s="294"/>
      <c r="N1504" s="294" t="s">
        <v>416</v>
      </c>
      <c r="O1504" s="33">
        <v>1</v>
      </c>
      <c r="P1504" s="75">
        <f t="shared" si="249"/>
        <v>0</v>
      </c>
      <c r="Q1504" s="293">
        <f t="shared" si="250"/>
        <v>0</v>
      </c>
      <c r="R1504" s="293">
        <f t="shared" si="251"/>
        <v>0</v>
      </c>
      <c r="S1504" s="293">
        <v>0</v>
      </c>
      <c r="T1504" s="293">
        <v>0</v>
      </c>
      <c r="U1504" s="293">
        <f t="shared" si="252"/>
        <v>0</v>
      </c>
      <c r="V1504" s="293">
        <v>0</v>
      </c>
      <c r="W1504" s="294">
        <v>0</v>
      </c>
      <c r="X1504" s="293">
        <v>1</v>
      </c>
      <c r="Y1504" s="262" t="s">
        <v>22</v>
      </c>
      <c r="Z1504" s="262" t="s">
        <v>31</v>
      </c>
      <c r="AA1504" s="289" t="s">
        <v>138</v>
      </c>
      <c r="AB1504" s="81" t="str">
        <f t="shared" si="253"/>
        <v>Eda-control4</v>
      </c>
    </row>
    <row r="1505" spans="1:28" x14ac:dyDescent="0.3">
      <c r="A1505" s="260" t="s">
        <v>134</v>
      </c>
      <c r="B1505" s="261" t="s">
        <v>41</v>
      </c>
      <c r="C1505" s="291">
        <v>-8.9614015057967594E-2</v>
      </c>
      <c r="D1505" s="291">
        <v>-7.1974124471087905E-2</v>
      </c>
      <c r="E1505" s="291">
        <v>-0.13784855748390601</v>
      </c>
      <c r="F1505" s="291">
        <v>-1.7817474609045598E-2</v>
      </c>
      <c r="G1505" s="291">
        <v>-1.7817474609045598E-2</v>
      </c>
      <c r="H1505" s="292">
        <f t="shared" ref="H1505:H1568" si="254">ABS(G1505)</f>
        <v>1.7817474609045598E-2</v>
      </c>
      <c r="I1505" s="293"/>
      <c r="J1505" s="293"/>
      <c r="K1505" s="294"/>
      <c r="L1505" s="293"/>
      <c r="M1505" s="294"/>
      <c r="N1505" s="294" t="s">
        <v>425</v>
      </c>
      <c r="O1505" s="33">
        <v>1</v>
      </c>
      <c r="P1505" s="75">
        <f t="shared" si="249"/>
        <v>0</v>
      </c>
      <c r="Q1505" s="293">
        <f t="shared" si="250"/>
        <v>0</v>
      </c>
      <c r="R1505" s="293">
        <f t="shared" si="251"/>
        <v>0</v>
      </c>
      <c r="S1505" s="293">
        <v>0</v>
      </c>
      <c r="T1505" s="293">
        <v>0</v>
      </c>
      <c r="U1505" s="293">
        <f t="shared" si="252"/>
        <v>0</v>
      </c>
      <c r="V1505" s="293">
        <v>0</v>
      </c>
      <c r="W1505" s="294">
        <v>0</v>
      </c>
      <c r="X1505" s="293">
        <v>1</v>
      </c>
      <c r="Y1505" s="262" t="s">
        <v>29</v>
      </c>
      <c r="Z1505" s="262" t="s">
        <v>30</v>
      </c>
      <c r="AA1505" s="289" t="s">
        <v>138</v>
      </c>
      <c r="AB1505" s="81" t="str">
        <f t="shared" si="253"/>
        <v>MaeB-2licl</v>
      </c>
    </row>
    <row r="1506" spans="1:28" x14ac:dyDescent="0.3">
      <c r="A1506" s="260" t="s">
        <v>130</v>
      </c>
      <c r="B1506" s="261" t="s">
        <v>304</v>
      </c>
      <c r="C1506" s="291">
        <v>-2.1568354101026099E-2</v>
      </c>
      <c r="D1506" s="291">
        <v>-2.2041919828203999E-2</v>
      </c>
      <c r="E1506" s="291">
        <v>-2.6011041004543899E-2</v>
      </c>
      <c r="F1506" s="291">
        <v>-1.7293604930040601E-2</v>
      </c>
      <c r="G1506" s="291">
        <v>-1.7293604930040601E-2</v>
      </c>
      <c r="H1506" s="292">
        <f t="shared" si="254"/>
        <v>1.7293604930040601E-2</v>
      </c>
      <c r="I1506" s="293"/>
      <c r="J1506" s="293"/>
      <c r="K1506" s="294"/>
      <c r="L1506" s="293"/>
      <c r="M1506" s="294"/>
      <c r="N1506" s="294" t="s">
        <v>416</v>
      </c>
      <c r="O1506" s="33">
        <v>1</v>
      </c>
      <c r="P1506" s="75">
        <f t="shared" si="249"/>
        <v>0</v>
      </c>
      <c r="Q1506" s="293">
        <f t="shared" si="250"/>
        <v>0</v>
      </c>
      <c r="R1506" s="293">
        <f t="shared" si="251"/>
        <v>0</v>
      </c>
      <c r="S1506" s="293">
        <v>0</v>
      </c>
      <c r="T1506" s="293">
        <v>0</v>
      </c>
      <c r="U1506" s="293">
        <f t="shared" si="252"/>
        <v>0</v>
      </c>
      <c r="V1506" s="293">
        <v>0</v>
      </c>
      <c r="W1506" s="294">
        <v>0</v>
      </c>
      <c r="X1506" s="293">
        <v>1</v>
      </c>
      <c r="Y1506" s="262" t="s">
        <v>22</v>
      </c>
      <c r="Z1506" s="262" t="s">
        <v>30</v>
      </c>
      <c r="AA1506" s="289" t="s">
        <v>138</v>
      </c>
      <c r="AB1506" s="81" t="str">
        <f t="shared" si="253"/>
        <v>Icd-control8</v>
      </c>
    </row>
    <row r="1507" spans="1:28" x14ac:dyDescent="0.3">
      <c r="A1507" s="260" t="s">
        <v>58</v>
      </c>
      <c r="B1507" s="261" t="s">
        <v>43</v>
      </c>
      <c r="C1507" s="291">
        <v>-0.20699253843361001</v>
      </c>
      <c r="D1507" s="291">
        <v>-0.199205093021566</v>
      </c>
      <c r="E1507" s="291">
        <v>-0.31884025467501798</v>
      </c>
      <c r="F1507" s="291">
        <v>-1.29328933379476E-2</v>
      </c>
      <c r="G1507" s="291">
        <v>-1.29328933379476E-2</v>
      </c>
      <c r="H1507" s="292">
        <f t="shared" si="254"/>
        <v>1.29328933379476E-2</v>
      </c>
      <c r="I1507" s="293"/>
      <c r="J1507" s="293"/>
      <c r="K1507" s="294"/>
      <c r="L1507" s="293"/>
      <c r="M1507" s="294"/>
      <c r="N1507" s="294" t="s">
        <v>425</v>
      </c>
      <c r="O1507" s="33">
        <v>1</v>
      </c>
      <c r="P1507" s="75">
        <f t="shared" si="249"/>
        <v>0</v>
      </c>
      <c r="Q1507" s="293">
        <f t="shared" si="250"/>
        <v>0</v>
      </c>
      <c r="R1507" s="293">
        <f t="shared" si="251"/>
        <v>0</v>
      </c>
      <c r="S1507" s="293">
        <v>0</v>
      </c>
      <c r="T1507" s="293">
        <v>0</v>
      </c>
      <c r="U1507" s="293">
        <f t="shared" si="252"/>
        <v>0</v>
      </c>
      <c r="V1507" s="293">
        <v>0</v>
      </c>
      <c r="W1507" s="294">
        <v>0</v>
      </c>
      <c r="X1507" s="293">
        <v>3</v>
      </c>
      <c r="Y1507" s="262" t="s">
        <v>19</v>
      </c>
      <c r="Z1507" s="262" t="s">
        <v>30</v>
      </c>
      <c r="AA1507" s="289" t="s">
        <v>138</v>
      </c>
      <c r="AB1507" s="81" t="str">
        <f t="shared" si="253"/>
        <v>Gnd-5nacl</v>
      </c>
    </row>
    <row r="1508" spans="1:28" x14ac:dyDescent="0.3">
      <c r="A1508" s="260" t="s">
        <v>134</v>
      </c>
      <c r="B1508" s="261" t="s">
        <v>188</v>
      </c>
      <c r="C1508" s="291">
        <v>-2.65588282103396E-2</v>
      </c>
      <c r="D1508" s="291">
        <v>-2.8146696754474398E-2</v>
      </c>
      <c r="E1508" s="291">
        <v>-4.5591831213883598E-2</v>
      </c>
      <c r="F1508" s="291">
        <v>-1.2195816437609201E-2</v>
      </c>
      <c r="G1508" s="291">
        <v>-1.2195816437609201E-2</v>
      </c>
      <c r="H1508" s="292">
        <f t="shared" si="254"/>
        <v>1.2195816437609201E-2</v>
      </c>
      <c r="I1508" s="293"/>
      <c r="J1508" s="293"/>
      <c r="K1508" s="294"/>
      <c r="L1508" s="293"/>
      <c r="M1508" s="294"/>
      <c r="N1508" s="294" t="s">
        <v>416</v>
      </c>
      <c r="O1508" s="33">
        <v>1</v>
      </c>
      <c r="P1508" s="75">
        <f t="shared" si="249"/>
        <v>0</v>
      </c>
      <c r="Q1508" s="293">
        <f t="shared" si="250"/>
        <v>0</v>
      </c>
      <c r="R1508" s="293">
        <f t="shared" si="251"/>
        <v>0</v>
      </c>
      <c r="S1508" s="293">
        <v>0</v>
      </c>
      <c r="T1508" s="293">
        <v>0</v>
      </c>
      <c r="U1508" s="293">
        <f t="shared" si="252"/>
        <v>0</v>
      </c>
      <c r="V1508" s="293">
        <v>0</v>
      </c>
      <c r="W1508" s="294">
        <v>0</v>
      </c>
      <c r="X1508" s="293">
        <v>1</v>
      </c>
      <c r="Y1508" s="262" t="s">
        <v>29</v>
      </c>
      <c r="Z1508" s="262" t="s">
        <v>30</v>
      </c>
      <c r="AA1508" s="289" t="s">
        <v>138</v>
      </c>
      <c r="AB1508" s="81" t="str">
        <f t="shared" si="253"/>
        <v>MaeB-control2</v>
      </c>
    </row>
    <row r="1509" spans="1:28" x14ac:dyDescent="0.3">
      <c r="A1509" s="260" t="s">
        <v>6</v>
      </c>
      <c r="B1509" s="261" t="s">
        <v>44</v>
      </c>
      <c r="C1509" s="291">
        <v>-3.5984686143453501E-2</v>
      </c>
      <c r="D1509" s="291">
        <v>-5.7559380795994299E-2</v>
      </c>
      <c r="E1509" s="291">
        <v>-7.2907345129430298E-2</v>
      </c>
      <c r="F1509" s="291">
        <v>-1.06288617377607E-2</v>
      </c>
      <c r="G1509" s="291">
        <v>-1.06288617377607E-2</v>
      </c>
      <c r="H1509" s="292">
        <f t="shared" si="254"/>
        <v>1.06288617377607E-2</v>
      </c>
      <c r="I1509" s="293"/>
      <c r="J1509" s="293"/>
      <c r="K1509" s="294"/>
      <c r="L1509" s="293"/>
      <c r="M1509" s="294"/>
      <c r="N1509" s="294" t="s">
        <v>416</v>
      </c>
      <c r="O1509" s="33">
        <v>1</v>
      </c>
      <c r="P1509" s="75">
        <f t="shared" si="249"/>
        <v>0</v>
      </c>
      <c r="Q1509" s="293">
        <f t="shared" si="250"/>
        <v>0</v>
      </c>
      <c r="R1509" s="293">
        <f t="shared" si="251"/>
        <v>0</v>
      </c>
      <c r="S1509" s="293">
        <v>0</v>
      </c>
      <c r="T1509" s="293">
        <v>0</v>
      </c>
      <c r="U1509" s="293">
        <f t="shared" si="252"/>
        <v>0</v>
      </c>
      <c r="V1509" s="293">
        <v>0</v>
      </c>
      <c r="W1509" s="294">
        <v>0</v>
      </c>
      <c r="X1509" s="293">
        <v>3</v>
      </c>
      <c r="Y1509" s="262" t="s">
        <v>23</v>
      </c>
      <c r="Z1509" s="262" t="s">
        <v>30</v>
      </c>
      <c r="AA1509" s="289" t="s">
        <v>138</v>
      </c>
      <c r="AB1509" s="81" t="str">
        <f t="shared" si="253"/>
        <v>GltA-mgcl</v>
      </c>
    </row>
    <row r="1510" spans="1:28" x14ac:dyDescent="0.3">
      <c r="A1510" s="260" t="s">
        <v>622</v>
      </c>
      <c r="B1510" s="261" t="s">
        <v>246</v>
      </c>
      <c r="C1510" s="291">
        <v>-0.100902317314645</v>
      </c>
      <c r="D1510" s="291"/>
      <c r="E1510" s="291">
        <v>-0.16193477137886661</v>
      </c>
      <c r="F1510" s="291">
        <v>-3.9869863250423382E-2</v>
      </c>
      <c r="G1510" s="291">
        <v>-1.0483866849131496E-2</v>
      </c>
      <c r="H1510" s="292">
        <f t="shared" si="254"/>
        <v>1.0483866849131496E-2</v>
      </c>
      <c r="I1510" s="293"/>
      <c r="J1510" s="293"/>
      <c r="K1510" s="294"/>
      <c r="L1510" s="294"/>
      <c r="M1510" s="294"/>
      <c r="N1510" s="294" t="s">
        <v>416</v>
      </c>
      <c r="O1510" s="33">
        <v>1</v>
      </c>
      <c r="P1510" s="75">
        <f t="shared" si="249"/>
        <v>0</v>
      </c>
      <c r="Q1510" s="293">
        <f t="shared" si="250"/>
        <v>0</v>
      </c>
      <c r="R1510" s="293">
        <f t="shared" si="251"/>
        <v>0</v>
      </c>
      <c r="S1510" s="293">
        <v>0</v>
      </c>
      <c r="T1510" s="293">
        <v>0</v>
      </c>
      <c r="U1510" s="293">
        <f t="shared" si="252"/>
        <v>0</v>
      </c>
      <c r="V1510" s="293">
        <v>0</v>
      </c>
      <c r="W1510" s="294">
        <v>0</v>
      </c>
      <c r="X1510" s="293" t="s">
        <v>651</v>
      </c>
      <c r="Y1510" s="262" t="s">
        <v>651</v>
      </c>
      <c r="Z1510" s="262" t="s">
        <v>30</v>
      </c>
      <c r="AA1510" s="289" t="s">
        <v>138</v>
      </c>
      <c r="AB1510" s="81" t="str">
        <f t="shared" si="253"/>
        <v>Zwf*-control5</v>
      </c>
    </row>
    <row r="1511" spans="1:28" x14ac:dyDescent="0.3">
      <c r="A1511" s="260" t="s">
        <v>2</v>
      </c>
      <c r="B1511" s="261" t="s">
        <v>283</v>
      </c>
      <c r="C1511" s="291">
        <v>-2.8509962597586199E-2</v>
      </c>
      <c r="D1511" s="291">
        <v>-2.90685236745808E-2</v>
      </c>
      <c r="E1511" s="291">
        <v>-5.0626545974070403E-2</v>
      </c>
      <c r="F1511" s="291">
        <v>-9.9890216071496299E-3</v>
      </c>
      <c r="G1511" s="291">
        <v>-9.9890216071496299E-3</v>
      </c>
      <c r="H1511" s="292">
        <f t="shared" si="254"/>
        <v>9.9890216071496299E-3</v>
      </c>
      <c r="I1511" s="293"/>
      <c r="J1511" s="293"/>
      <c r="K1511" s="294"/>
      <c r="L1511" s="293"/>
      <c r="M1511" s="294"/>
      <c r="N1511" s="294" t="s">
        <v>416</v>
      </c>
      <c r="O1511" s="33">
        <v>1</v>
      </c>
      <c r="P1511" s="75">
        <f t="shared" si="249"/>
        <v>0</v>
      </c>
      <c r="Q1511" s="293">
        <f t="shared" si="250"/>
        <v>0</v>
      </c>
      <c r="R1511" s="293">
        <f t="shared" si="251"/>
        <v>0</v>
      </c>
      <c r="S1511" s="293">
        <v>0</v>
      </c>
      <c r="T1511" s="293">
        <v>0</v>
      </c>
      <c r="U1511" s="293">
        <f t="shared" si="252"/>
        <v>0</v>
      </c>
      <c r="V1511" s="293">
        <v>0</v>
      </c>
      <c r="W1511" s="294">
        <v>0</v>
      </c>
      <c r="X1511" s="293">
        <v>2</v>
      </c>
      <c r="Y1511" s="262" t="s">
        <v>20</v>
      </c>
      <c r="Z1511" s="262" t="s">
        <v>30</v>
      </c>
      <c r="AA1511" s="289" t="s">
        <v>138</v>
      </c>
      <c r="AB1511" s="81" t="str">
        <f t="shared" si="253"/>
        <v>PykA-control7</v>
      </c>
    </row>
    <row r="1512" spans="1:28" x14ac:dyDescent="0.3">
      <c r="A1512" s="260" t="s">
        <v>5</v>
      </c>
      <c r="B1512" s="261" t="s">
        <v>41</v>
      </c>
      <c r="C1512" s="291">
        <v>-3.31777211231776E-2</v>
      </c>
      <c r="D1512" s="291">
        <v>-5.1364956082292898E-2</v>
      </c>
      <c r="E1512" s="291">
        <v>-7.4502405208320605E-2</v>
      </c>
      <c r="F1512" s="291">
        <v>-9.6871898549470408E-3</v>
      </c>
      <c r="G1512" s="291">
        <v>-9.6871898549470408E-3</v>
      </c>
      <c r="H1512" s="292">
        <f t="shared" si="254"/>
        <v>9.6871898549470408E-3</v>
      </c>
      <c r="I1512" s="293"/>
      <c r="J1512" s="293"/>
      <c r="K1512" s="294"/>
      <c r="L1512" s="293"/>
      <c r="M1512" s="294"/>
      <c r="N1512" s="294" t="s">
        <v>425</v>
      </c>
      <c r="O1512" s="33">
        <v>1</v>
      </c>
      <c r="P1512" s="75">
        <f t="shared" si="249"/>
        <v>0</v>
      </c>
      <c r="Q1512" s="293">
        <f t="shared" si="250"/>
        <v>0</v>
      </c>
      <c r="R1512" s="293">
        <f t="shared" si="251"/>
        <v>0</v>
      </c>
      <c r="S1512" s="293">
        <v>0</v>
      </c>
      <c r="T1512" s="293">
        <v>0</v>
      </c>
      <c r="U1512" s="293">
        <f t="shared" si="252"/>
        <v>0</v>
      </c>
      <c r="V1512" s="293">
        <v>0</v>
      </c>
      <c r="W1512" s="294">
        <v>0</v>
      </c>
      <c r="X1512" s="293">
        <v>3</v>
      </c>
      <c r="Y1512" s="262" t="s">
        <v>23</v>
      </c>
      <c r="Z1512" s="262" t="s">
        <v>30</v>
      </c>
      <c r="AA1512" s="289" t="s">
        <v>138</v>
      </c>
      <c r="AB1512" s="81" t="str">
        <f t="shared" si="253"/>
        <v>AceB-2licl</v>
      </c>
    </row>
    <row r="1513" spans="1:28" x14ac:dyDescent="0.3">
      <c r="A1513" s="260" t="s">
        <v>2</v>
      </c>
      <c r="B1513" s="261" t="s">
        <v>246</v>
      </c>
      <c r="C1513" s="291">
        <v>-4.7038078484345699E-2</v>
      </c>
      <c r="D1513" s="291">
        <v>-6.9499572424655598E-2</v>
      </c>
      <c r="E1513" s="291">
        <v>-0.101748489260313</v>
      </c>
      <c r="F1513" s="291">
        <v>-4.9073010976359603E-3</v>
      </c>
      <c r="G1513" s="291">
        <v>-4.9073010976359603E-3</v>
      </c>
      <c r="H1513" s="292">
        <f t="shared" si="254"/>
        <v>4.9073010976359603E-3</v>
      </c>
      <c r="I1513" s="293"/>
      <c r="J1513" s="293"/>
      <c r="K1513" s="294"/>
      <c r="L1513" s="293"/>
      <c r="M1513" s="294"/>
      <c r="N1513" s="294" t="s">
        <v>416</v>
      </c>
      <c r="O1513" s="33">
        <v>1</v>
      </c>
      <c r="P1513" s="75">
        <f t="shared" si="249"/>
        <v>0</v>
      </c>
      <c r="Q1513" s="293">
        <f t="shared" si="250"/>
        <v>0</v>
      </c>
      <c r="R1513" s="293">
        <f t="shared" si="251"/>
        <v>0</v>
      </c>
      <c r="S1513" s="293">
        <v>0</v>
      </c>
      <c r="T1513" s="293">
        <v>0</v>
      </c>
      <c r="U1513" s="293">
        <f t="shared" si="252"/>
        <v>0</v>
      </c>
      <c r="V1513" s="293">
        <v>0</v>
      </c>
      <c r="W1513" s="294">
        <v>0</v>
      </c>
      <c r="X1513" s="293">
        <v>2</v>
      </c>
      <c r="Y1513" s="262" t="s">
        <v>20</v>
      </c>
      <c r="Z1513" s="262" t="s">
        <v>30</v>
      </c>
      <c r="AA1513" s="289" t="s">
        <v>138</v>
      </c>
      <c r="AB1513" s="81" t="str">
        <f t="shared" si="253"/>
        <v>PykA-control5</v>
      </c>
    </row>
    <row r="1514" spans="1:28" x14ac:dyDescent="0.3">
      <c r="A1514" s="260" t="s">
        <v>2</v>
      </c>
      <c r="B1514" s="261" t="s">
        <v>188</v>
      </c>
      <c r="C1514" s="291">
        <v>-0.10432914707487501</v>
      </c>
      <c r="D1514" s="291">
        <v>-0.115963111292277</v>
      </c>
      <c r="E1514" s="291">
        <v>-0.210755923845277</v>
      </c>
      <c r="F1514" s="291">
        <v>-4.1171443192095898E-3</v>
      </c>
      <c r="G1514" s="291">
        <v>-4.1171443192095898E-3</v>
      </c>
      <c r="H1514" s="292">
        <f t="shared" si="254"/>
        <v>4.1171443192095898E-3</v>
      </c>
      <c r="I1514" s="293"/>
      <c r="J1514" s="293"/>
      <c r="K1514" s="294"/>
      <c r="L1514" s="293"/>
      <c r="M1514" s="294"/>
      <c r="N1514" s="294" t="s">
        <v>416</v>
      </c>
      <c r="O1514" s="33">
        <v>1</v>
      </c>
      <c r="P1514" s="75">
        <f t="shared" si="249"/>
        <v>0</v>
      </c>
      <c r="Q1514" s="293">
        <f t="shared" si="250"/>
        <v>0</v>
      </c>
      <c r="R1514" s="293">
        <f t="shared" si="251"/>
        <v>0</v>
      </c>
      <c r="S1514" s="293">
        <v>0</v>
      </c>
      <c r="T1514" s="293">
        <v>0</v>
      </c>
      <c r="U1514" s="293">
        <f t="shared" si="252"/>
        <v>0</v>
      </c>
      <c r="V1514" s="293">
        <v>0</v>
      </c>
      <c r="W1514" s="294">
        <v>0</v>
      </c>
      <c r="X1514" s="293">
        <v>2</v>
      </c>
      <c r="Y1514" s="262" t="s">
        <v>20</v>
      </c>
      <c r="Z1514" s="262" t="s">
        <v>30</v>
      </c>
      <c r="AA1514" s="289" t="s">
        <v>138</v>
      </c>
      <c r="AB1514" s="81" t="str">
        <f t="shared" si="253"/>
        <v>PykA-control2</v>
      </c>
    </row>
    <row r="1515" spans="1:28" x14ac:dyDescent="0.3">
      <c r="A1515" s="260" t="s">
        <v>6</v>
      </c>
      <c r="B1515" s="261" t="s">
        <v>304</v>
      </c>
      <c r="C1515" s="291">
        <v>-6.0961123339809298E-2</v>
      </c>
      <c r="D1515" s="291">
        <v>-1.0265161133978301E-2</v>
      </c>
      <c r="E1515" s="291">
        <v>-0.127777122735559</v>
      </c>
      <c r="F1515" s="291">
        <v>-3.6205736851908001E-3</v>
      </c>
      <c r="G1515" s="291">
        <v>-3.6205736851908001E-3</v>
      </c>
      <c r="H1515" s="292">
        <f t="shared" si="254"/>
        <v>3.6205736851908001E-3</v>
      </c>
      <c r="I1515" s="293"/>
      <c r="J1515" s="293"/>
      <c r="K1515" s="294"/>
      <c r="L1515" s="293"/>
      <c r="M1515" s="294"/>
      <c r="N1515" s="294" t="s">
        <v>416</v>
      </c>
      <c r="O1515" s="33">
        <v>1</v>
      </c>
      <c r="P1515" s="75">
        <f t="shared" si="249"/>
        <v>0</v>
      </c>
      <c r="Q1515" s="293">
        <f t="shared" si="250"/>
        <v>0</v>
      </c>
      <c r="R1515" s="293">
        <f t="shared" si="251"/>
        <v>0</v>
      </c>
      <c r="S1515" s="293">
        <v>0</v>
      </c>
      <c r="T1515" s="293">
        <v>0</v>
      </c>
      <c r="U1515" s="293">
        <f t="shared" si="252"/>
        <v>0</v>
      </c>
      <c r="V1515" s="293">
        <v>0</v>
      </c>
      <c r="W1515" s="294">
        <v>0</v>
      </c>
      <c r="X1515" s="293">
        <v>3</v>
      </c>
      <c r="Y1515" s="262" t="s">
        <v>23</v>
      </c>
      <c r="Z1515" s="262" t="s">
        <v>30</v>
      </c>
      <c r="AA1515" s="289" t="s">
        <v>138</v>
      </c>
      <c r="AB1515" s="81" t="str">
        <f t="shared" si="253"/>
        <v>GltA-control8</v>
      </c>
    </row>
    <row r="1516" spans="1:28" x14ac:dyDescent="0.3">
      <c r="A1516" s="260" t="s">
        <v>14</v>
      </c>
      <c r="B1516" s="261" t="s">
        <v>44</v>
      </c>
      <c r="C1516" s="291">
        <v>-9.7301811266258406E-2</v>
      </c>
      <c r="D1516" s="291">
        <v>-2.5985652710702301E-2</v>
      </c>
      <c r="E1516" s="291">
        <v>-0.271965551035321</v>
      </c>
      <c r="F1516" s="291">
        <v>-3.6196844080756299E-3</v>
      </c>
      <c r="G1516" s="291">
        <v>-3.6196844080756299E-3</v>
      </c>
      <c r="H1516" s="292">
        <f t="shared" si="254"/>
        <v>3.6196844080756299E-3</v>
      </c>
      <c r="I1516" s="293"/>
      <c r="J1516" s="293"/>
      <c r="K1516" s="294"/>
      <c r="L1516" s="293"/>
      <c r="M1516" s="294"/>
      <c r="N1516" s="294" t="s">
        <v>416</v>
      </c>
      <c r="O1516" s="33">
        <v>1</v>
      </c>
      <c r="P1516" s="75">
        <f t="shared" si="249"/>
        <v>0</v>
      </c>
      <c r="Q1516" s="293">
        <f t="shared" si="250"/>
        <v>0</v>
      </c>
      <c r="R1516" s="293">
        <f t="shared" si="251"/>
        <v>0</v>
      </c>
      <c r="S1516" s="293">
        <v>0</v>
      </c>
      <c r="T1516" s="293">
        <v>0</v>
      </c>
      <c r="U1516" s="293">
        <f t="shared" si="252"/>
        <v>0</v>
      </c>
      <c r="V1516" s="293">
        <v>0</v>
      </c>
      <c r="W1516" s="294">
        <v>0</v>
      </c>
      <c r="X1516" s="293">
        <v>3</v>
      </c>
      <c r="Y1516" s="262" t="s">
        <v>27</v>
      </c>
      <c r="Z1516" s="262" t="s">
        <v>30</v>
      </c>
      <c r="AA1516" s="289" t="s">
        <v>138</v>
      </c>
      <c r="AB1516" s="81" t="str">
        <f t="shared" si="253"/>
        <v>PfkA-mgcl</v>
      </c>
    </row>
    <row r="1517" spans="1:28" x14ac:dyDescent="0.3">
      <c r="A1517" s="260" t="s">
        <v>16</v>
      </c>
      <c r="B1517" s="261" t="s">
        <v>223</v>
      </c>
      <c r="C1517" s="291">
        <v>-2.11815150987281E-2</v>
      </c>
      <c r="D1517" s="291">
        <v>-2.30933676104291E-2</v>
      </c>
      <c r="E1517" s="291">
        <v>-4.2241209207229201E-2</v>
      </c>
      <c r="F1517" s="291">
        <v>-3.4746277610879402E-3</v>
      </c>
      <c r="G1517" s="291">
        <v>-3.4746277610879402E-3</v>
      </c>
      <c r="H1517" s="292">
        <f t="shared" si="254"/>
        <v>3.4746277610879402E-3</v>
      </c>
      <c r="I1517" s="293"/>
      <c r="J1517" s="293"/>
      <c r="K1517" s="294"/>
      <c r="L1517" s="293"/>
      <c r="M1517" s="294"/>
      <c r="N1517" s="294" t="s">
        <v>416</v>
      </c>
      <c r="O1517" s="33">
        <v>1</v>
      </c>
      <c r="P1517" s="75">
        <f t="shared" si="249"/>
        <v>0</v>
      </c>
      <c r="Q1517" s="293">
        <f t="shared" si="250"/>
        <v>0</v>
      </c>
      <c r="R1517" s="293">
        <f t="shared" si="251"/>
        <v>0</v>
      </c>
      <c r="S1517" s="293">
        <v>0</v>
      </c>
      <c r="T1517" s="293">
        <v>0</v>
      </c>
      <c r="U1517" s="293">
        <f t="shared" si="252"/>
        <v>0</v>
      </c>
      <c r="V1517" s="293">
        <v>0</v>
      </c>
      <c r="W1517" s="294">
        <v>0</v>
      </c>
      <c r="X1517" s="293">
        <v>1</v>
      </c>
      <c r="Y1517" s="262" t="s">
        <v>21</v>
      </c>
      <c r="Z1517" s="262" t="s">
        <v>31</v>
      </c>
      <c r="AA1517" s="289" t="s">
        <v>138</v>
      </c>
      <c r="AB1517" s="81" t="str">
        <f t="shared" si="253"/>
        <v>Fbp-control4</v>
      </c>
    </row>
    <row r="1518" spans="1:28" x14ac:dyDescent="0.3">
      <c r="A1518" s="260" t="s">
        <v>12</v>
      </c>
      <c r="B1518" s="261" t="s">
        <v>265</v>
      </c>
      <c r="C1518" s="291">
        <v>-5.2658446212234103E-2</v>
      </c>
      <c r="D1518" s="291">
        <v>-5.5333774835587997E-2</v>
      </c>
      <c r="E1518" s="291">
        <v>-9.4379851569675599E-2</v>
      </c>
      <c r="F1518" s="291">
        <v>-3.4059827917270898E-3</v>
      </c>
      <c r="G1518" s="291">
        <v>-3.4059827917270898E-3</v>
      </c>
      <c r="H1518" s="292">
        <f t="shared" si="254"/>
        <v>3.4059827917270898E-3</v>
      </c>
      <c r="I1518" s="293"/>
      <c r="J1518" s="293"/>
      <c r="K1518" s="294"/>
      <c r="L1518" s="293"/>
      <c r="M1518" s="294"/>
      <c r="N1518" s="294" t="s">
        <v>416</v>
      </c>
      <c r="O1518" s="33">
        <v>1</v>
      </c>
      <c r="P1518" s="75">
        <f t="shared" si="249"/>
        <v>0</v>
      </c>
      <c r="Q1518" s="293">
        <f t="shared" si="250"/>
        <v>0</v>
      </c>
      <c r="R1518" s="293">
        <f t="shared" si="251"/>
        <v>0</v>
      </c>
      <c r="S1518" s="293">
        <v>0</v>
      </c>
      <c r="T1518" s="293">
        <v>0</v>
      </c>
      <c r="U1518" s="293">
        <f t="shared" si="252"/>
        <v>0</v>
      </c>
      <c r="V1518" s="293">
        <v>0</v>
      </c>
      <c r="W1518" s="294">
        <v>0</v>
      </c>
      <c r="X1518" s="293">
        <v>2</v>
      </c>
      <c r="Y1518" s="262" t="s">
        <v>25</v>
      </c>
      <c r="Z1518" s="262" t="s">
        <v>30</v>
      </c>
      <c r="AA1518" s="289" t="s">
        <v>138</v>
      </c>
      <c r="AB1518" s="81" t="str">
        <f t="shared" si="253"/>
        <v>Pta-control6</v>
      </c>
    </row>
    <row r="1519" spans="1:28" x14ac:dyDescent="0.3">
      <c r="A1519" s="260" t="s">
        <v>13</v>
      </c>
      <c r="B1519" s="261" t="s">
        <v>188</v>
      </c>
      <c r="C1519" s="291">
        <v>-7.0073610798349504E-3</v>
      </c>
      <c r="D1519" s="291">
        <v>-1.84949399801911E-2</v>
      </c>
      <c r="E1519" s="291">
        <v>-0.17419952149624199</v>
      </c>
      <c r="F1519" s="291">
        <v>0.12739815212095101</v>
      </c>
      <c r="G1519" s="291">
        <v>0</v>
      </c>
      <c r="H1519" s="292">
        <f t="shared" si="254"/>
        <v>0</v>
      </c>
      <c r="I1519" s="293"/>
      <c r="J1519" s="293"/>
      <c r="K1519" s="294"/>
      <c r="L1519" s="293"/>
      <c r="M1519" s="294"/>
      <c r="N1519" s="294" t="s">
        <v>416</v>
      </c>
      <c r="O1519" s="33">
        <v>1</v>
      </c>
      <c r="P1519" s="75">
        <f t="shared" si="249"/>
        <v>0</v>
      </c>
      <c r="Q1519" s="293">
        <f t="shared" si="250"/>
        <v>0</v>
      </c>
      <c r="R1519" s="293">
        <f t="shared" si="251"/>
        <v>0</v>
      </c>
      <c r="S1519" s="293">
        <v>0</v>
      </c>
      <c r="T1519" s="293">
        <v>0</v>
      </c>
      <c r="U1519" s="293">
        <f t="shared" si="252"/>
        <v>0</v>
      </c>
      <c r="V1519" s="293">
        <v>0</v>
      </c>
      <c r="W1519" s="294">
        <v>0</v>
      </c>
      <c r="X1519" s="293">
        <v>2</v>
      </c>
      <c r="Y1519" s="262" t="s">
        <v>26</v>
      </c>
      <c r="Z1519" s="262" t="s">
        <v>31</v>
      </c>
      <c r="AA1519" s="289" t="s">
        <v>138</v>
      </c>
      <c r="AB1519" s="81" t="str">
        <f t="shared" si="253"/>
        <v>AceA-control2</v>
      </c>
    </row>
    <row r="1520" spans="1:28" x14ac:dyDescent="0.3">
      <c r="A1520" s="260" t="s">
        <v>13</v>
      </c>
      <c r="B1520" s="261" t="s">
        <v>200</v>
      </c>
      <c r="C1520" s="291">
        <v>2.46560901626188E-3</v>
      </c>
      <c r="D1520" s="291">
        <v>4.4801518139505198E-2</v>
      </c>
      <c r="E1520" s="291">
        <v>-6.85719949515365E-2</v>
      </c>
      <c r="F1520" s="291">
        <v>8.47380261858207E-2</v>
      </c>
      <c r="G1520" s="291">
        <v>0</v>
      </c>
      <c r="H1520" s="292">
        <f t="shared" si="254"/>
        <v>0</v>
      </c>
      <c r="I1520" s="293"/>
      <c r="J1520" s="293"/>
      <c r="K1520" s="294"/>
      <c r="L1520" s="293"/>
      <c r="M1520" s="294"/>
      <c r="N1520" s="294" t="s">
        <v>416</v>
      </c>
      <c r="O1520" s="33">
        <v>1</v>
      </c>
      <c r="P1520" s="75">
        <f t="shared" si="249"/>
        <v>0</v>
      </c>
      <c r="Q1520" s="293">
        <f t="shared" si="250"/>
        <v>0</v>
      </c>
      <c r="R1520" s="293">
        <f t="shared" si="251"/>
        <v>0</v>
      </c>
      <c r="S1520" s="293">
        <v>0</v>
      </c>
      <c r="T1520" s="293">
        <v>0</v>
      </c>
      <c r="U1520" s="293">
        <f t="shared" si="252"/>
        <v>0</v>
      </c>
      <c r="V1520" s="293">
        <v>0</v>
      </c>
      <c r="W1520" s="294">
        <v>0</v>
      </c>
      <c r="X1520" s="293">
        <v>2</v>
      </c>
      <c r="Y1520" s="262" t="s">
        <v>26</v>
      </c>
      <c r="Z1520" s="262" t="s">
        <v>31</v>
      </c>
      <c r="AA1520" s="289" t="s">
        <v>138</v>
      </c>
      <c r="AB1520" s="81" t="str">
        <f t="shared" si="253"/>
        <v>AceA-control3</v>
      </c>
    </row>
    <row r="1521" spans="1:28" x14ac:dyDescent="0.3">
      <c r="A1521" s="260" t="s">
        <v>13</v>
      </c>
      <c r="B1521" s="261" t="s">
        <v>246</v>
      </c>
      <c r="C1521" s="291">
        <v>-9.1564025072779793E-3</v>
      </c>
      <c r="D1521" s="291">
        <v>-9.9071068011395008E-3</v>
      </c>
      <c r="E1521" s="291">
        <v>-7.7493633891694697E-2</v>
      </c>
      <c r="F1521" s="291">
        <v>4.9783457806404099E-2</v>
      </c>
      <c r="G1521" s="291">
        <v>0</v>
      </c>
      <c r="H1521" s="292">
        <f t="shared" si="254"/>
        <v>0</v>
      </c>
      <c r="I1521" s="293"/>
      <c r="J1521" s="293"/>
      <c r="K1521" s="294"/>
      <c r="L1521" s="293"/>
      <c r="M1521" s="294"/>
      <c r="N1521" s="294" t="s">
        <v>416</v>
      </c>
      <c r="O1521" s="33">
        <v>1</v>
      </c>
      <c r="P1521" s="75">
        <f t="shared" si="249"/>
        <v>0</v>
      </c>
      <c r="Q1521" s="293">
        <f t="shared" si="250"/>
        <v>0</v>
      </c>
      <c r="R1521" s="293">
        <f t="shared" si="251"/>
        <v>0</v>
      </c>
      <c r="S1521" s="293">
        <v>0</v>
      </c>
      <c r="T1521" s="293">
        <v>0</v>
      </c>
      <c r="U1521" s="293">
        <f t="shared" si="252"/>
        <v>0</v>
      </c>
      <c r="V1521" s="293">
        <v>0</v>
      </c>
      <c r="W1521" s="294">
        <v>0</v>
      </c>
      <c r="X1521" s="293">
        <v>2</v>
      </c>
      <c r="Y1521" s="262" t="s">
        <v>26</v>
      </c>
      <c r="Z1521" s="262" t="s">
        <v>31</v>
      </c>
      <c r="AA1521" s="289" t="s">
        <v>138</v>
      </c>
      <c r="AB1521" s="81" t="str">
        <f t="shared" si="253"/>
        <v>AceA-control5</v>
      </c>
    </row>
    <row r="1522" spans="1:28" x14ac:dyDescent="0.3">
      <c r="A1522" s="260" t="s">
        <v>13</v>
      </c>
      <c r="B1522" s="261" t="s">
        <v>265</v>
      </c>
      <c r="C1522" s="291">
        <v>-0.33507620462780002</v>
      </c>
      <c r="D1522" s="291">
        <v>-0.15785800775490899</v>
      </c>
      <c r="E1522" s="291">
        <v>-0.62128513726958301</v>
      </c>
      <c r="F1522" s="291">
        <v>0.10505936965288799</v>
      </c>
      <c r="G1522" s="291">
        <v>0</v>
      </c>
      <c r="H1522" s="292">
        <f t="shared" si="254"/>
        <v>0</v>
      </c>
      <c r="I1522" s="293"/>
      <c r="J1522" s="293"/>
      <c r="K1522" s="294"/>
      <c r="L1522" s="293"/>
      <c r="M1522" s="294"/>
      <c r="N1522" s="294" t="s">
        <v>416</v>
      </c>
      <c r="O1522" s="33">
        <v>1</v>
      </c>
      <c r="P1522" s="75">
        <f t="shared" si="249"/>
        <v>0</v>
      </c>
      <c r="Q1522" s="293">
        <f t="shared" si="250"/>
        <v>0</v>
      </c>
      <c r="R1522" s="293">
        <f t="shared" si="251"/>
        <v>0</v>
      </c>
      <c r="S1522" s="293">
        <v>0</v>
      </c>
      <c r="T1522" s="293">
        <v>0</v>
      </c>
      <c r="U1522" s="293">
        <f t="shared" si="252"/>
        <v>0</v>
      </c>
      <c r="V1522" s="293">
        <v>0</v>
      </c>
      <c r="W1522" s="294">
        <v>0</v>
      </c>
      <c r="X1522" s="293">
        <v>2</v>
      </c>
      <c r="Y1522" s="262" t="s">
        <v>26</v>
      </c>
      <c r="Z1522" s="262" t="s">
        <v>31</v>
      </c>
      <c r="AA1522" s="289" t="s">
        <v>138</v>
      </c>
      <c r="AB1522" s="81" t="str">
        <f t="shared" si="253"/>
        <v>AceA-control6</v>
      </c>
    </row>
    <row r="1523" spans="1:28" x14ac:dyDescent="0.3">
      <c r="A1523" s="260" t="s">
        <v>5</v>
      </c>
      <c r="B1523" s="261" t="s">
        <v>43</v>
      </c>
      <c r="C1523" s="291">
        <v>-1.3835246938659E-2</v>
      </c>
      <c r="D1523" s="291">
        <v>1.9562791311860801E-2</v>
      </c>
      <c r="E1523" s="291">
        <v>-9.2973235102744495E-2</v>
      </c>
      <c r="F1523" s="291">
        <v>5.3009274405002901E-2</v>
      </c>
      <c r="G1523" s="291">
        <v>0</v>
      </c>
      <c r="H1523" s="292">
        <f t="shared" si="254"/>
        <v>0</v>
      </c>
      <c r="I1523" s="293"/>
      <c r="J1523" s="293"/>
      <c r="K1523" s="294"/>
      <c r="L1523" s="293"/>
      <c r="M1523" s="294"/>
      <c r="N1523" s="294" t="s">
        <v>425</v>
      </c>
      <c r="O1523" s="33">
        <v>1</v>
      </c>
      <c r="P1523" s="75">
        <f t="shared" si="249"/>
        <v>0</v>
      </c>
      <c r="Q1523" s="293">
        <f t="shared" si="250"/>
        <v>0</v>
      </c>
      <c r="R1523" s="293">
        <f t="shared" si="251"/>
        <v>0</v>
      </c>
      <c r="S1523" s="293">
        <v>0</v>
      </c>
      <c r="T1523" s="293">
        <v>0</v>
      </c>
      <c r="U1523" s="293">
        <f t="shared" si="252"/>
        <v>0</v>
      </c>
      <c r="V1523" s="293">
        <v>0</v>
      </c>
      <c r="W1523" s="294">
        <v>0</v>
      </c>
      <c r="X1523" s="293">
        <v>3</v>
      </c>
      <c r="Y1523" s="262" t="s">
        <v>23</v>
      </c>
      <c r="Z1523" s="262" t="s">
        <v>30</v>
      </c>
      <c r="AA1523" s="289" t="s">
        <v>138</v>
      </c>
      <c r="AB1523" s="81" t="str">
        <f t="shared" si="253"/>
        <v>AceB-5nacl</v>
      </c>
    </row>
    <row r="1524" spans="1:28" x14ac:dyDescent="0.3">
      <c r="A1524" s="260" t="s">
        <v>5</v>
      </c>
      <c r="B1524" s="261" t="s">
        <v>172</v>
      </c>
      <c r="C1524" s="291">
        <v>2.6670735767238399E-2</v>
      </c>
      <c r="D1524" s="291">
        <v>3.2545787365999397E-2</v>
      </c>
      <c r="E1524" s="291">
        <v>-2.14797274104515E-2</v>
      </c>
      <c r="F1524" s="291">
        <v>8.50436308450431E-2</v>
      </c>
      <c r="G1524" s="291">
        <v>0</v>
      </c>
      <c r="H1524" s="292">
        <f t="shared" si="254"/>
        <v>0</v>
      </c>
      <c r="I1524" s="293"/>
      <c r="J1524" s="293"/>
      <c r="K1524" s="294"/>
      <c r="L1524" s="293"/>
      <c r="M1524" s="294"/>
      <c r="N1524" s="294" t="s">
        <v>416</v>
      </c>
      <c r="O1524" s="33">
        <v>1</v>
      </c>
      <c r="P1524" s="75">
        <f t="shared" si="249"/>
        <v>0</v>
      </c>
      <c r="Q1524" s="293">
        <f t="shared" si="250"/>
        <v>0</v>
      </c>
      <c r="R1524" s="293">
        <f t="shared" si="251"/>
        <v>0</v>
      </c>
      <c r="S1524" s="293">
        <v>0</v>
      </c>
      <c r="T1524" s="293">
        <v>0</v>
      </c>
      <c r="U1524" s="293">
        <f t="shared" si="252"/>
        <v>0</v>
      </c>
      <c r="V1524" s="293">
        <v>0</v>
      </c>
      <c r="W1524" s="294">
        <v>0</v>
      </c>
      <c r="X1524" s="293">
        <v>3</v>
      </c>
      <c r="Y1524" s="262" t="s">
        <v>23</v>
      </c>
      <c r="Z1524" s="262" t="s">
        <v>30</v>
      </c>
      <c r="AA1524" s="289" t="s">
        <v>138</v>
      </c>
      <c r="AB1524" s="81" t="str">
        <f t="shared" si="253"/>
        <v>AceB-control1</v>
      </c>
    </row>
    <row r="1525" spans="1:28" x14ac:dyDescent="0.3">
      <c r="A1525" s="260" t="s">
        <v>5</v>
      </c>
      <c r="B1525" s="261" t="s">
        <v>200</v>
      </c>
      <c r="C1525" s="291">
        <v>1.25248220724578E-2</v>
      </c>
      <c r="D1525" s="291">
        <v>9.2122178853973804E-3</v>
      </c>
      <c r="E1525" s="291">
        <v>-1.56781591443555E-2</v>
      </c>
      <c r="F1525" s="291">
        <v>3.1395636793171401E-2</v>
      </c>
      <c r="G1525" s="291">
        <v>0</v>
      </c>
      <c r="H1525" s="292">
        <f t="shared" si="254"/>
        <v>0</v>
      </c>
      <c r="I1525" s="293"/>
      <c r="J1525" s="293"/>
      <c r="K1525" s="294"/>
      <c r="L1525" s="293"/>
      <c r="M1525" s="294"/>
      <c r="N1525" s="294" t="s">
        <v>416</v>
      </c>
      <c r="O1525" s="33">
        <v>1</v>
      </c>
      <c r="P1525" s="75">
        <f t="shared" si="249"/>
        <v>0</v>
      </c>
      <c r="Q1525" s="293">
        <f t="shared" si="250"/>
        <v>0</v>
      </c>
      <c r="R1525" s="293">
        <f t="shared" si="251"/>
        <v>0</v>
      </c>
      <c r="S1525" s="293">
        <v>0</v>
      </c>
      <c r="T1525" s="293">
        <v>0</v>
      </c>
      <c r="U1525" s="293">
        <f t="shared" si="252"/>
        <v>0</v>
      </c>
      <c r="V1525" s="293">
        <v>0</v>
      </c>
      <c r="W1525" s="294">
        <v>0</v>
      </c>
      <c r="X1525" s="293">
        <v>3</v>
      </c>
      <c r="Y1525" s="262" t="s">
        <v>23</v>
      </c>
      <c r="Z1525" s="262" t="s">
        <v>30</v>
      </c>
      <c r="AA1525" s="295" t="s">
        <v>138</v>
      </c>
      <c r="AB1525" s="81" t="str">
        <f t="shared" si="253"/>
        <v>AceB-control3</v>
      </c>
    </row>
    <row r="1526" spans="1:28" x14ac:dyDescent="0.3">
      <c r="A1526" s="260" t="s">
        <v>5</v>
      </c>
      <c r="B1526" s="261" t="s">
        <v>223</v>
      </c>
      <c r="C1526" s="291">
        <v>3.4194719660644399E-2</v>
      </c>
      <c r="D1526" s="291">
        <v>5.5313672427083203E-2</v>
      </c>
      <c r="E1526" s="291">
        <v>-1.0436410924359299E-2</v>
      </c>
      <c r="F1526" s="291">
        <v>8.0881990219226499E-2</v>
      </c>
      <c r="G1526" s="291">
        <v>0</v>
      </c>
      <c r="H1526" s="292">
        <f t="shared" si="254"/>
        <v>0</v>
      </c>
      <c r="I1526" s="293"/>
      <c r="J1526" s="293"/>
      <c r="K1526" s="294"/>
      <c r="L1526" s="293"/>
      <c r="M1526" s="294"/>
      <c r="N1526" s="294" t="s">
        <v>416</v>
      </c>
      <c r="O1526" s="33">
        <v>1</v>
      </c>
      <c r="P1526" s="75">
        <f t="shared" si="249"/>
        <v>0</v>
      </c>
      <c r="Q1526" s="293">
        <f t="shared" si="250"/>
        <v>0</v>
      </c>
      <c r="R1526" s="293">
        <f t="shared" si="251"/>
        <v>0</v>
      </c>
      <c r="S1526" s="293">
        <v>0</v>
      </c>
      <c r="T1526" s="293">
        <v>0</v>
      </c>
      <c r="U1526" s="293">
        <f t="shared" si="252"/>
        <v>0</v>
      </c>
      <c r="V1526" s="293">
        <v>0</v>
      </c>
      <c r="W1526" s="294">
        <v>0</v>
      </c>
      <c r="X1526" s="293">
        <v>3</v>
      </c>
      <c r="Y1526" s="262" t="s">
        <v>23</v>
      </c>
      <c r="Z1526" s="262" t="s">
        <v>30</v>
      </c>
      <c r="AA1526" s="295" t="s">
        <v>138</v>
      </c>
      <c r="AB1526" s="81" t="str">
        <f t="shared" si="253"/>
        <v>AceB-control4</v>
      </c>
    </row>
    <row r="1527" spans="1:28" x14ac:dyDescent="0.3">
      <c r="A1527" s="260" t="s">
        <v>5</v>
      </c>
      <c r="B1527" s="261" t="s">
        <v>246</v>
      </c>
      <c r="C1527" s="291">
        <v>1.0392352682098101E-2</v>
      </c>
      <c r="D1527" s="291">
        <v>3.1145565828991102E-2</v>
      </c>
      <c r="E1527" s="291">
        <v>-3.0196048655367499E-2</v>
      </c>
      <c r="F1527" s="291">
        <v>8.5458210015648697E-2</v>
      </c>
      <c r="G1527" s="291">
        <v>0</v>
      </c>
      <c r="H1527" s="292">
        <f t="shared" si="254"/>
        <v>0</v>
      </c>
      <c r="I1527" s="293"/>
      <c r="J1527" s="293"/>
      <c r="K1527" s="294"/>
      <c r="L1527" s="293"/>
      <c r="M1527" s="294"/>
      <c r="N1527" s="294" t="s">
        <v>416</v>
      </c>
      <c r="O1527" s="33">
        <v>1</v>
      </c>
      <c r="P1527" s="75">
        <f t="shared" si="249"/>
        <v>0</v>
      </c>
      <c r="Q1527" s="293">
        <f t="shared" si="250"/>
        <v>0</v>
      </c>
      <c r="R1527" s="293">
        <f t="shared" si="251"/>
        <v>0</v>
      </c>
      <c r="S1527" s="293">
        <v>0</v>
      </c>
      <c r="T1527" s="293">
        <v>0</v>
      </c>
      <c r="U1527" s="293">
        <f t="shared" si="252"/>
        <v>0</v>
      </c>
      <c r="V1527" s="293">
        <v>0</v>
      </c>
      <c r="W1527" s="294">
        <v>0</v>
      </c>
      <c r="X1527" s="293">
        <v>3</v>
      </c>
      <c r="Y1527" s="262" t="s">
        <v>23</v>
      </c>
      <c r="Z1527" s="262" t="s">
        <v>30</v>
      </c>
      <c r="AA1527" s="295" t="s">
        <v>138</v>
      </c>
      <c r="AB1527" s="81" t="str">
        <f t="shared" si="253"/>
        <v>AceB-control5</v>
      </c>
    </row>
    <row r="1528" spans="1:28" x14ac:dyDescent="0.3">
      <c r="A1528" s="260" t="s">
        <v>5</v>
      </c>
      <c r="B1528" s="261" t="s">
        <v>265</v>
      </c>
      <c r="C1528" s="291">
        <v>-5.5508427069768801E-3</v>
      </c>
      <c r="D1528" s="291">
        <v>-1.15309777897078E-2</v>
      </c>
      <c r="E1528" s="291">
        <v>-7.9140405460208299E-2</v>
      </c>
      <c r="F1528" s="291">
        <v>5.2917637576041898E-2</v>
      </c>
      <c r="G1528" s="291">
        <v>0</v>
      </c>
      <c r="H1528" s="292">
        <f t="shared" si="254"/>
        <v>0</v>
      </c>
      <c r="I1528" s="293"/>
      <c r="J1528" s="293"/>
      <c r="K1528" s="294"/>
      <c r="L1528" s="293"/>
      <c r="M1528" s="294"/>
      <c r="N1528" s="294" t="s">
        <v>416</v>
      </c>
      <c r="O1528" s="33">
        <v>1</v>
      </c>
      <c r="P1528" s="75">
        <f t="shared" si="249"/>
        <v>0</v>
      </c>
      <c r="Q1528" s="293">
        <f t="shared" si="250"/>
        <v>0</v>
      </c>
      <c r="R1528" s="293">
        <f t="shared" si="251"/>
        <v>0</v>
      </c>
      <c r="S1528" s="293">
        <v>0</v>
      </c>
      <c r="T1528" s="293">
        <v>0</v>
      </c>
      <c r="U1528" s="293">
        <f t="shared" si="252"/>
        <v>0</v>
      </c>
      <c r="V1528" s="293">
        <v>0</v>
      </c>
      <c r="W1528" s="294">
        <v>0</v>
      </c>
      <c r="X1528" s="293">
        <v>3</v>
      </c>
      <c r="Y1528" s="262" t="s">
        <v>23</v>
      </c>
      <c r="Z1528" s="262" t="s">
        <v>30</v>
      </c>
      <c r="AA1528" s="295" t="s">
        <v>138</v>
      </c>
      <c r="AB1528" s="81" t="str">
        <f t="shared" si="253"/>
        <v>AceB-control6</v>
      </c>
    </row>
    <row r="1529" spans="1:28" x14ac:dyDescent="0.3">
      <c r="A1529" s="260" t="s">
        <v>5</v>
      </c>
      <c r="B1529" s="261" t="s">
        <v>283</v>
      </c>
      <c r="C1529" s="291">
        <v>0.106366987771426</v>
      </c>
      <c r="D1529" s="291">
        <v>0.12624903874802801</v>
      </c>
      <c r="E1529" s="291">
        <v>-7.4607521551231697E-3</v>
      </c>
      <c r="F1529" s="291">
        <v>0.17951352940225199</v>
      </c>
      <c r="G1529" s="291">
        <v>0</v>
      </c>
      <c r="H1529" s="292">
        <f t="shared" si="254"/>
        <v>0</v>
      </c>
      <c r="I1529" s="293"/>
      <c r="J1529" s="293"/>
      <c r="K1529" s="294"/>
      <c r="L1529" s="293"/>
      <c r="M1529" s="294"/>
      <c r="N1529" s="294" t="s">
        <v>416</v>
      </c>
      <c r="O1529" s="33">
        <v>1</v>
      </c>
      <c r="P1529" s="75">
        <f t="shared" si="249"/>
        <v>0</v>
      </c>
      <c r="Q1529" s="293">
        <f t="shared" si="250"/>
        <v>0</v>
      </c>
      <c r="R1529" s="293">
        <f t="shared" si="251"/>
        <v>0</v>
      </c>
      <c r="S1529" s="293">
        <v>0</v>
      </c>
      <c r="T1529" s="293">
        <v>0</v>
      </c>
      <c r="U1529" s="293">
        <f t="shared" si="252"/>
        <v>0</v>
      </c>
      <c r="V1529" s="293">
        <v>0</v>
      </c>
      <c r="W1529" s="294">
        <v>0</v>
      </c>
      <c r="X1529" s="293">
        <v>3</v>
      </c>
      <c r="Y1529" s="262" t="s">
        <v>23</v>
      </c>
      <c r="Z1529" s="262" t="s">
        <v>30</v>
      </c>
      <c r="AA1529" s="295" t="s">
        <v>138</v>
      </c>
      <c r="AB1529" s="81" t="str">
        <f t="shared" si="253"/>
        <v>AceB-control7</v>
      </c>
    </row>
    <row r="1530" spans="1:28" x14ac:dyDescent="0.3">
      <c r="A1530" s="260" t="s">
        <v>114</v>
      </c>
      <c r="B1530" s="261" t="s">
        <v>42</v>
      </c>
      <c r="C1530" s="291">
        <v>-7.1235120275332506E-2</v>
      </c>
      <c r="D1530" s="291">
        <v>-5.2376511402107001E-2</v>
      </c>
      <c r="E1530" s="291">
        <v>-0.147831510604848</v>
      </c>
      <c r="F1530" s="291">
        <v>1.6243486571974001E-3</v>
      </c>
      <c r="G1530" s="291">
        <v>0</v>
      </c>
      <c r="H1530" s="292">
        <f t="shared" si="254"/>
        <v>0</v>
      </c>
      <c r="I1530" s="293"/>
      <c r="J1530" s="293"/>
      <c r="K1530" s="294"/>
      <c r="L1530" s="293"/>
      <c r="M1530" s="294"/>
      <c r="N1530" s="294" t="s">
        <v>425</v>
      </c>
      <c r="O1530" s="33">
        <v>1</v>
      </c>
      <c r="P1530" s="75">
        <f t="shared" si="249"/>
        <v>0</v>
      </c>
      <c r="Q1530" s="293">
        <f t="shared" si="250"/>
        <v>0</v>
      </c>
      <c r="R1530" s="293">
        <f t="shared" si="251"/>
        <v>0</v>
      </c>
      <c r="S1530" s="293">
        <v>0</v>
      </c>
      <c r="T1530" s="293">
        <v>0</v>
      </c>
      <c r="U1530" s="293">
        <f t="shared" si="252"/>
        <v>0</v>
      </c>
      <c r="V1530" s="293">
        <v>0</v>
      </c>
      <c r="W1530" s="294">
        <v>0</v>
      </c>
      <c r="X1530" s="293">
        <v>2</v>
      </c>
      <c r="Y1530" s="262" t="s">
        <v>25</v>
      </c>
      <c r="Z1530" s="262" t="s">
        <v>30</v>
      </c>
      <c r="AA1530" s="295" t="s">
        <v>138</v>
      </c>
      <c r="AB1530" s="81" t="str">
        <f t="shared" si="253"/>
        <v>AckA-2kcl</v>
      </c>
    </row>
    <row r="1531" spans="1:28" x14ac:dyDescent="0.3">
      <c r="A1531" s="260" t="s">
        <v>114</v>
      </c>
      <c r="B1531" s="261" t="s">
        <v>41</v>
      </c>
      <c r="C1531" s="291">
        <v>1.8569120840736499E-2</v>
      </c>
      <c r="D1531" s="291">
        <v>1.02606758014425E-2</v>
      </c>
      <c r="E1531" s="291">
        <v>-5.6947566242334997E-2</v>
      </c>
      <c r="F1531" s="291">
        <v>8.8753717977704899E-2</v>
      </c>
      <c r="G1531" s="291">
        <v>0</v>
      </c>
      <c r="H1531" s="292">
        <f t="shared" si="254"/>
        <v>0</v>
      </c>
      <c r="I1531" s="293"/>
      <c r="J1531" s="293"/>
      <c r="K1531" s="294"/>
      <c r="L1531" s="293"/>
      <c r="M1531" s="294"/>
      <c r="N1531" s="294" t="s">
        <v>425</v>
      </c>
      <c r="O1531" s="33">
        <v>1</v>
      </c>
      <c r="P1531" s="75">
        <f t="shared" si="249"/>
        <v>0</v>
      </c>
      <c r="Q1531" s="293">
        <f t="shared" si="250"/>
        <v>0</v>
      </c>
      <c r="R1531" s="293">
        <f t="shared" si="251"/>
        <v>0</v>
      </c>
      <c r="S1531" s="293">
        <v>0</v>
      </c>
      <c r="T1531" s="293">
        <v>0</v>
      </c>
      <c r="U1531" s="293">
        <f t="shared" si="252"/>
        <v>0</v>
      </c>
      <c r="V1531" s="293">
        <v>0</v>
      </c>
      <c r="W1531" s="294">
        <v>0</v>
      </c>
      <c r="X1531" s="293">
        <v>2</v>
      </c>
      <c r="Y1531" s="262" t="s">
        <v>25</v>
      </c>
      <c r="Z1531" s="262" t="s">
        <v>30</v>
      </c>
      <c r="AA1531" s="295" t="s">
        <v>138</v>
      </c>
      <c r="AB1531" s="81" t="str">
        <f t="shared" si="253"/>
        <v>AckA-2licl</v>
      </c>
    </row>
    <row r="1532" spans="1:28" x14ac:dyDescent="0.3">
      <c r="A1532" s="260" t="s">
        <v>114</v>
      </c>
      <c r="B1532" s="261" t="s">
        <v>43</v>
      </c>
      <c r="C1532" s="291">
        <v>-0.12858463488684299</v>
      </c>
      <c r="D1532" s="291">
        <v>3.10903111152077E-2</v>
      </c>
      <c r="E1532" s="291">
        <v>-0.52425669245661</v>
      </c>
      <c r="F1532" s="291">
        <v>0.22235631488066701</v>
      </c>
      <c r="G1532" s="291">
        <v>0</v>
      </c>
      <c r="H1532" s="292">
        <f t="shared" si="254"/>
        <v>0</v>
      </c>
      <c r="I1532" s="293"/>
      <c r="J1532" s="293"/>
      <c r="K1532" s="294"/>
      <c r="L1532" s="293"/>
      <c r="M1532" s="294"/>
      <c r="N1532" s="294" t="s">
        <v>425</v>
      </c>
      <c r="O1532" s="33">
        <v>1</v>
      </c>
      <c r="P1532" s="75">
        <f t="shared" si="249"/>
        <v>0</v>
      </c>
      <c r="Q1532" s="293">
        <f t="shared" si="250"/>
        <v>0</v>
      </c>
      <c r="R1532" s="293">
        <f t="shared" si="251"/>
        <v>0</v>
      </c>
      <c r="S1532" s="293">
        <v>0</v>
      </c>
      <c r="T1532" s="293">
        <v>0</v>
      </c>
      <c r="U1532" s="293">
        <f t="shared" si="252"/>
        <v>0</v>
      </c>
      <c r="V1532" s="293">
        <v>0</v>
      </c>
      <c r="W1532" s="294">
        <v>0</v>
      </c>
      <c r="X1532" s="293">
        <v>2</v>
      </c>
      <c r="Y1532" s="262" t="s">
        <v>25</v>
      </c>
      <c r="Z1532" s="262" t="s">
        <v>30</v>
      </c>
      <c r="AA1532" s="295" t="s">
        <v>138</v>
      </c>
      <c r="AB1532" s="81" t="str">
        <f t="shared" si="253"/>
        <v>AckA-5nacl</v>
      </c>
    </row>
    <row r="1533" spans="1:28" x14ac:dyDescent="0.3">
      <c r="A1533" s="260" t="s">
        <v>114</v>
      </c>
      <c r="B1533" s="261" t="s">
        <v>172</v>
      </c>
      <c r="C1533" s="291">
        <v>2.1311625763663499E-3</v>
      </c>
      <c r="D1533" s="291">
        <v>4.3986921911900997E-2</v>
      </c>
      <c r="E1533" s="291">
        <v>-5.1613640611584202E-2</v>
      </c>
      <c r="F1533" s="291">
        <v>7.8785884489168498E-2</v>
      </c>
      <c r="G1533" s="291">
        <v>0</v>
      </c>
      <c r="H1533" s="292">
        <f t="shared" si="254"/>
        <v>0</v>
      </c>
      <c r="I1533" s="293"/>
      <c r="J1533" s="293"/>
      <c r="K1533" s="294"/>
      <c r="L1533" s="293"/>
      <c r="M1533" s="294"/>
      <c r="N1533" s="294" t="s">
        <v>416</v>
      </c>
      <c r="O1533" s="33">
        <v>1</v>
      </c>
      <c r="P1533" s="75">
        <f t="shared" si="249"/>
        <v>0</v>
      </c>
      <c r="Q1533" s="293">
        <f t="shared" si="250"/>
        <v>0</v>
      </c>
      <c r="R1533" s="293">
        <f t="shared" si="251"/>
        <v>0</v>
      </c>
      <c r="S1533" s="293">
        <v>0</v>
      </c>
      <c r="T1533" s="293">
        <v>0</v>
      </c>
      <c r="U1533" s="293">
        <f t="shared" si="252"/>
        <v>0</v>
      </c>
      <c r="V1533" s="293">
        <v>0</v>
      </c>
      <c r="W1533" s="294">
        <v>0</v>
      </c>
      <c r="X1533" s="293">
        <v>2</v>
      </c>
      <c r="Y1533" s="262" t="s">
        <v>25</v>
      </c>
      <c r="Z1533" s="262" t="s">
        <v>30</v>
      </c>
      <c r="AA1533" s="295" t="s">
        <v>138</v>
      </c>
      <c r="AB1533" s="81" t="str">
        <f t="shared" si="253"/>
        <v>AckA-control1</v>
      </c>
    </row>
    <row r="1534" spans="1:28" x14ac:dyDescent="0.3">
      <c r="A1534" s="260" t="s">
        <v>114</v>
      </c>
      <c r="B1534" s="261" t="s">
        <v>188</v>
      </c>
      <c r="C1534" s="291">
        <v>-1.4182913359601099E-3</v>
      </c>
      <c r="D1534" s="291">
        <v>2.5396373429121899E-3</v>
      </c>
      <c r="E1534" s="291">
        <v>-5.9495680821939997E-2</v>
      </c>
      <c r="F1534" s="291">
        <v>7.2271426345839399E-2</v>
      </c>
      <c r="G1534" s="291">
        <v>0</v>
      </c>
      <c r="H1534" s="292">
        <f t="shared" si="254"/>
        <v>0</v>
      </c>
      <c r="I1534" s="293"/>
      <c r="J1534" s="293"/>
      <c r="K1534" s="294"/>
      <c r="L1534" s="293"/>
      <c r="M1534" s="294"/>
      <c r="N1534" s="294" t="s">
        <v>416</v>
      </c>
      <c r="O1534" s="33">
        <v>1</v>
      </c>
      <c r="P1534" s="75">
        <f t="shared" si="249"/>
        <v>0</v>
      </c>
      <c r="Q1534" s="293">
        <f t="shared" si="250"/>
        <v>0</v>
      </c>
      <c r="R1534" s="293">
        <f t="shared" si="251"/>
        <v>0</v>
      </c>
      <c r="S1534" s="293">
        <v>0</v>
      </c>
      <c r="T1534" s="293">
        <v>0</v>
      </c>
      <c r="U1534" s="293">
        <f t="shared" si="252"/>
        <v>0</v>
      </c>
      <c r="V1534" s="293">
        <v>0</v>
      </c>
      <c r="W1534" s="294">
        <v>0</v>
      </c>
      <c r="X1534" s="293">
        <v>2</v>
      </c>
      <c r="Y1534" s="262" t="s">
        <v>25</v>
      </c>
      <c r="Z1534" s="262" t="s">
        <v>30</v>
      </c>
      <c r="AA1534" s="295" t="s">
        <v>138</v>
      </c>
      <c r="AB1534" s="81" t="str">
        <f t="shared" si="253"/>
        <v>AckA-control2</v>
      </c>
    </row>
    <row r="1535" spans="1:28" x14ac:dyDescent="0.3">
      <c r="A1535" s="260" t="s">
        <v>114</v>
      </c>
      <c r="B1535" s="261" t="s">
        <v>223</v>
      </c>
      <c r="C1535" s="291">
        <v>3.0885267152357801E-2</v>
      </c>
      <c r="D1535" s="291">
        <v>2.5396373429121899E-3</v>
      </c>
      <c r="E1535" s="291">
        <v>-1.42320222481889E-2</v>
      </c>
      <c r="F1535" s="291">
        <v>0.100827295914881</v>
      </c>
      <c r="G1535" s="291">
        <v>0</v>
      </c>
      <c r="H1535" s="292">
        <f t="shared" si="254"/>
        <v>0</v>
      </c>
      <c r="I1535" s="293"/>
      <c r="J1535" s="293"/>
      <c r="K1535" s="294"/>
      <c r="L1535" s="293"/>
      <c r="M1535" s="294"/>
      <c r="N1535" s="294" t="s">
        <v>416</v>
      </c>
      <c r="O1535" s="33">
        <v>1</v>
      </c>
      <c r="P1535" s="75">
        <f t="shared" si="249"/>
        <v>0</v>
      </c>
      <c r="Q1535" s="293">
        <f t="shared" si="250"/>
        <v>0</v>
      </c>
      <c r="R1535" s="293">
        <f t="shared" si="251"/>
        <v>0</v>
      </c>
      <c r="S1535" s="293">
        <v>0</v>
      </c>
      <c r="T1535" s="293">
        <v>0</v>
      </c>
      <c r="U1535" s="293">
        <f t="shared" si="252"/>
        <v>0</v>
      </c>
      <c r="V1535" s="293">
        <v>0</v>
      </c>
      <c r="W1535" s="294">
        <v>0</v>
      </c>
      <c r="X1535" s="293">
        <v>2</v>
      </c>
      <c r="Y1535" s="262" t="s">
        <v>25</v>
      </c>
      <c r="Z1535" s="262" t="s">
        <v>30</v>
      </c>
      <c r="AA1535" s="295" t="s">
        <v>138</v>
      </c>
      <c r="AB1535" s="81" t="str">
        <f t="shared" si="253"/>
        <v>AckA-control4</v>
      </c>
    </row>
    <row r="1536" spans="1:28" x14ac:dyDescent="0.3">
      <c r="A1536" s="260" t="s">
        <v>114</v>
      </c>
      <c r="B1536" s="261" t="s">
        <v>246</v>
      </c>
      <c r="C1536" s="291">
        <v>-4.8599575353675997E-2</v>
      </c>
      <c r="D1536" s="291">
        <v>-5.9933862580189103E-2</v>
      </c>
      <c r="E1536" s="291">
        <v>-0.142574320373685</v>
      </c>
      <c r="F1536" s="291">
        <v>1.44563826627416E-2</v>
      </c>
      <c r="G1536" s="291">
        <v>0</v>
      </c>
      <c r="H1536" s="292">
        <f t="shared" si="254"/>
        <v>0</v>
      </c>
      <c r="I1536" s="293"/>
      <c r="J1536" s="293"/>
      <c r="K1536" s="294"/>
      <c r="L1536" s="293"/>
      <c r="M1536" s="294"/>
      <c r="N1536" s="294" t="s">
        <v>416</v>
      </c>
      <c r="O1536" s="33">
        <v>1</v>
      </c>
      <c r="P1536" s="75">
        <f t="shared" si="249"/>
        <v>0</v>
      </c>
      <c r="Q1536" s="293">
        <f t="shared" si="250"/>
        <v>0</v>
      </c>
      <c r="R1536" s="293">
        <f t="shared" si="251"/>
        <v>0</v>
      </c>
      <c r="S1536" s="293">
        <v>0</v>
      </c>
      <c r="T1536" s="293">
        <v>0</v>
      </c>
      <c r="U1536" s="293">
        <f t="shared" si="252"/>
        <v>0</v>
      </c>
      <c r="V1536" s="293">
        <v>0</v>
      </c>
      <c r="W1536" s="294">
        <v>0</v>
      </c>
      <c r="X1536" s="293">
        <v>2</v>
      </c>
      <c r="Y1536" s="262" t="s">
        <v>25</v>
      </c>
      <c r="Z1536" s="262" t="s">
        <v>30</v>
      </c>
      <c r="AA1536" s="295" t="s">
        <v>138</v>
      </c>
      <c r="AB1536" s="81" t="str">
        <f t="shared" si="253"/>
        <v>AckA-control5</v>
      </c>
    </row>
    <row r="1537" spans="1:28" x14ac:dyDescent="0.3">
      <c r="A1537" s="260" t="s">
        <v>114</v>
      </c>
      <c r="B1537" s="261" t="s">
        <v>283</v>
      </c>
      <c r="C1537" s="291">
        <v>-3.6451502653531302E-2</v>
      </c>
      <c r="D1537" s="291">
        <v>-5.54523683205786E-2</v>
      </c>
      <c r="E1537" s="291">
        <v>-0.11665373405982001</v>
      </c>
      <c r="F1537" s="291">
        <v>3.9247001005105697E-2</v>
      </c>
      <c r="G1537" s="291">
        <v>0</v>
      </c>
      <c r="H1537" s="292">
        <f t="shared" si="254"/>
        <v>0</v>
      </c>
      <c r="I1537" s="293"/>
      <c r="J1537" s="293"/>
      <c r="K1537" s="294"/>
      <c r="L1537" s="293"/>
      <c r="M1537" s="294"/>
      <c r="N1537" s="294" t="s">
        <v>416</v>
      </c>
      <c r="O1537" s="33">
        <v>1</v>
      </c>
      <c r="P1537" s="75">
        <f t="shared" si="249"/>
        <v>0</v>
      </c>
      <c r="Q1537" s="293">
        <f t="shared" si="250"/>
        <v>0</v>
      </c>
      <c r="R1537" s="293">
        <f t="shared" si="251"/>
        <v>0</v>
      </c>
      <c r="S1537" s="293">
        <v>0</v>
      </c>
      <c r="T1537" s="293">
        <v>0</v>
      </c>
      <c r="U1537" s="293">
        <f t="shared" si="252"/>
        <v>0</v>
      </c>
      <c r="V1537" s="293">
        <v>0</v>
      </c>
      <c r="W1537" s="294">
        <v>0</v>
      </c>
      <c r="X1537" s="293">
        <v>2</v>
      </c>
      <c r="Y1537" s="262" t="s">
        <v>25</v>
      </c>
      <c r="Z1537" s="262" t="s">
        <v>30</v>
      </c>
      <c r="AA1537" s="295" t="s">
        <v>138</v>
      </c>
      <c r="AB1537" s="81" t="str">
        <f t="shared" si="253"/>
        <v>AckA-control7</v>
      </c>
    </row>
    <row r="1538" spans="1:28" x14ac:dyDescent="0.3">
      <c r="A1538" s="260" t="s">
        <v>114</v>
      </c>
      <c r="B1538" s="261" t="s">
        <v>44</v>
      </c>
      <c r="C1538" s="291">
        <v>2.1683470840124602E-2</v>
      </c>
      <c r="D1538" s="291">
        <v>-3.9853795257657101E-2</v>
      </c>
      <c r="E1538" s="291">
        <v>-0.139190025147686</v>
      </c>
      <c r="F1538" s="291">
        <v>0.23445190111807199</v>
      </c>
      <c r="G1538" s="291">
        <v>0</v>
      </c>
      <c r="H1538" s="292">
        <f t="shared" si="254"/>
        <v>0</v>
      </c>
      <c r="I1538" s="293"/>
      <c r="J1538" s="293"/>
      <c r="K1538" s="294"/>
      <c r="L1538" s="293"/>
      <c r="M1538" s="294"/>
      <c r="N1538" s="294" t="s">
        <v>416</v>
      </c>
      <c r="O1538" s="33">
        <v>1</v>
      </c>
      <c r="P1538" s="75">
        <f t="shared" ref="P1538:P1601" si="255">IF(OR(S1538&lt;&gt;0,T1538&lt;&gt;0,U1538&lt;&gt;0),1,0)</f>
        <v>0</v>
      </c>
      <c r="Q1538" s="293">
        <f t="shared" ref="Q1538:Q1601" si="256">IF(AND(S1538&lt;&gt;0,T1538=0),1,0)</f>
        <v>0</v>
      </c>
      <c r="R1538" s="293">
        <f t="shared" ref="R1538:R1601" si="257">IF(AND(S1538=0,T1538&lt;&gt;0),1,0)</f>
        <v>0</v>
      </c>
      <c r="S1538" s="293">
        <v>0</v>
      </c>
      <c r="T1538" s="293">
        <v>0</v>
      </c>
      <c r="U1538" s="293">
        <f t="shared" ref="U1538:U1601" si="258">IF(AND(S1538&lt;&gt;0,T1538&lt;&gt;0),1,0)</f>
        <v>0</v>
      </c>
      <c r="V1538" s="293">
        <v>0</v>
      </c>
      <c r="W1538" s="294">
        <v>0</v>
      </c>
      <c r="X1538" s="293">
        <v>2</v>
      </c>
      <c r="Y1538" s="262" t="s">
        <v>25</v>
      </c>
      <c r="Z1538" s="262" t="s">
        <v>30</v>
      </c>
      <c r="AA1538" s="295" t="s">
        <v>138</v>
      </c>
      <c r="AB1538" s="81" t="str">
        <f t="shared" si="253"/>
        <v>AckA-mgcl</v>
      </c>
    </row>
    <row r="1539" spans="1:28" x14ac:dyDescent="0.3">
      <c r="A1539" s="260" t="s">
        <v>106</v>
      </c>
      <c r="B1539" s="261" t="s">
        <v>40</v>
      </c>
      <c r="C1539" s="291">
        <v>8.7866839103478603E-2</v>
      </c>
      <c r="D1539" s="291">
        <v>-9.3847320130357195E-2</v>
      </c>
      <c r="E1539" s="291">
        <v>-0.31086561280236003</v>
      </c>
      <c r="F1539" s="291">
        <v>0.54317058935040996</v>
      </c>
      <c r="G1539" s="291">
        <v>0</v>
      </c>
      <c r="H1539" s="292">
        <f t="shared" si="254"/>
        <v>0</v>
      </c>
      <c r="I1539" s="293"/>
      <c r="J1539" s="293"/>
      <c r="K1539" s="294"/>
      <c r="L1539" s="293"/>
      <c r="M1539" s="294"/>
      <c r="N1539" s="294" t="s">
        <v>425</v>
      </c>
      <c r="O1539" s="33">
        <v>1</v>
      </c>
      <c r="P1539" s="75">
        <f t="shared" si="255"/>
        <v>0</v>
      </c>
      <c r="Q1539" s="293">
        <f t="shared" si="256"/>
        <v>0</v>
      </c>
      <c r="R1539" s="293">
        <f t="shared" si="257"/>
        <v>0</v>
      </c>
      <c r="S1539" s="293">
        <v>0</v>
      </c>
      <c r="T1539" s="293">
        <v>0</v>
      </c>
      <c r="U1539" s="293">
        <f t="shared" si="258"/>
        <v>0</v>
      </c>
      <c r="V1539" s="293">
        <v>0</v>
      </c>
      <c r="W1539" s="294">
        <v>0</v>
      </c>
      <c r="X1539" s="293">
        <v>3</v>
      </c>
      <c r="Y1539" s="262" t="s">
        <v>19</v>
      </c>
      <c r="Z1539" s="262" t="s">
        <v>30</v>
      </c>
      <c r="AA1539" s="295" t="s">
        <v>138</v>
      </c>
      <c r="AB1539" s="81" t="str">
        <f t="shared" ref="AB1539:AB1602" si="259">A1539&amp;"-"&amp;B1539</f>
        <v>Acs-calc</v>
      </c>
    </row>
    <row r="1540" spans="1:28" x14ac:dyDescent="0.3">
      <c r="A1540" s="260" t="s">
        <v>106</v>
      </c>
      <c r="B1540" s="261" t="s">
        <v>172</v>
      </c>
      <c r="C1540" s="291">
        <v>-4.4469701766756903E-3</v>
      </c>
      <c r="D1540" s="291">
        <v>-1.0120134482974099E-2</v>
      </c>
      <c r="E1540" s="291">
        <v>-5.18348530724611E-2</v>
      </c>
      <c r="F1540" s="291">
        <v>3.2393428736056898E-2</v>
      </c>
      <c r="G1540" s="291">
        <v>0</v>
      </c>
      <c r="H1540" s="292">
        <f t="shared" si="254"/>
        <v>0</v>
      </c>
      <c r="I1540" s="293"/>
      <c r="J1540" s="293"/>
      <c r="K1540" s="294"/>
      <c r="L1540" s="293"/>
      <c r="M1540" s="294"/>
      <c r="N1540" s="294" t="s">
        <v>416</v>
      </c>
      <c r="O1540" s="33">
        <v>1</v>
      </c>
      <c r="P1540" s="75">
        <f t="shared" si="255"/>
        <v>0</v>
      </c>
      <c r="Q1540" s="293">
        <f t="shared" si="256"/>
        <v>0</v>
      </c>
      <c r="R1540" s="293">
        <f t="shared" si="257"/>
        <v>0</v>
      </c>
      <c r="S1540" s="293">
        <v>0</v>
      </c>
      <c r="T1540" s="293">
        <v>0</v>
      </c>
      <c r="U1540" s="293">
        <f t="shared" si="258"/>
        <v>0</v>
      </c>
      <c r="V1540" s="293">
        <v>0</v>
      </c>
      <c r="W1540" s="294">
        <v>0</v>
      </c>
      <c r="X1540" s="293">
        <v>3</v>
      </c>
      <c r="Y1540" s="262" t="s">
        <v>19</v>
      </c>
      <c r="Z1540" s="262" t="s">
        <v>30</v>
      </c>
      <c r="AA1540" s="295" t="s">
        <v>138</v>
      </c>
      <c r="AB1540" s="81" t="str">
        <f t="shared" si="259"/>
        <v>Acs-control1</v>
      </c>
    </row>
    <row r="1541" spans="1:28" x14ac:dyDescent="0.3">
      <c r="A1541" s="260" t="s">
        <v>106</v>
      </c>
      <c r="B1541" s="261" t="s">
        <v>188</v>
      </c>
      <c r="C1541" s="291">
        <v>-7.8494619358649102E-3</v>
      </c>
      <c r="D1541" s="291">
        <v>-9.3096302831363099E-4</v>
      </c>
      <c r="E1541" s="291">
        <v>-2.3383193165398101E-2</v>
      </c>
      <c r="F1541" s="291">
        <v>1.7155065094970001E-2</v>
      </c>
      <c r="G1541" s="291">
        <v>0</v>
      </c>
      <c r="H1541" s="292">
        <f t="shared" si="254"/>
        <v>0</v>
      </c>
      <c r="I1541" s="293"/>
      <c r="J1541" s="293"/>
      <c r="K1541" s="294"/>
      <c r="L1541" s="293"/>
      <c r="M1541" s="294"/>
      <c r="N1541" s="294" t="s">
        <v>416</v>
      </c>
      <c r="O1541" s="33">
        <v>1</v>
      </c>
      <c r="P1541" s="75">
        <f t="shared" si="255"/>
        <v>0</v>
      </c>
      <c r="Q1541" s="293">
        <f t="shared" si="256"/>
        <v>0</v>
      </c>
      <c r="R1541" s="293">
        <f t="shared" si="257"/>
        <v>0</v>
      </c>
      <c r="S1541" s="293">
        <v>0</v>
      </c>
      <c r="T1541" s="293">
        <v>0</v>
      </c>
      <c r="U1541" s="293">
        <f t="shared" si="258"/>
        <v>0</v>
      </c>
      <c r="V1541" s="293">
        <v>0</v>
      </c>
      <c r="W1541" s="294">
        <v>0</v>
      </c>
      <c r="X1541" s="293">
        <v>3</v>
      </c>
      <c r="Y1541" s="262" t="s">
        <v>19</v>
      </c>
      <c r="Z1541" s="262" t="s">
        <v>30</v>
      </c>
      <c r="AA1541" s="295" t="s">
        <v>138</v>
      </c>
      <c r="AB1541" s="81" t="str">
        <f t="shared" si="259"/>
        <v>Acs-control2</v>
      </c>
    </row>
    <row r="1542" spans="1:28" x14ac:dyDescent="0.3">
      <c r="A1542" s="260" t="s">
        <v>106</v>
      </c>
      <c r="B1542" s="261" t="s">
        <v>223</v>
      </c>
      <c r="C1542" s="291">
        <v>-4.6804713927342999E-2</v>
      </c>
      <c r="D1542" s="291">
        <v>-1.4839549093844599E-2</v>
      </c>
      <c r="E1542" s="291">
        <v>-5.5792157995639302E-2</v>
      </c>
      <c r="F1542" s="291">
        <v>8.04327665341306E-3</v>
      </c>
      <c r="G1542" s="291">
        <v>0</v>
      </c>
      <c r="H1542" s="292">
        <f t="shared" si="254"/>
        <v>0</v>
      </c>
      <c r="I1542" s="293"/>
      <c r="J1542" s="293"/>
      <c r="K1542" s="294"/>
      <c r="L1542" s="293"/>
      <c r="M1542" s="294"/>
      <c r="N1542" s="294" t="s">
        <v>416</v>
      </c>
      <c r="O1542" s="33">
        <v>1</v>
      </c>
      <c r="P1542" s="75">
        <f t="shared" si="255"/>
        <v>0</v>
      </c>
      <c r="Q1542" s="293">
        <f t="shared" si="256"/>
        <v>0</v>
      </c>
      <c r="R1542" s="293">
        <f t="shared" si="257"/>
        <v>0</v>
      </c>
      <c r="S1542" s="293">
        <v>0</v>
      </c>
      <c r="T1542" s="293">
        <v>0</v>
      </c>
      <c r="U1542" s="293">
        <f t="shared" si="258"/>
        <v>0</v>
      </c>
      <c r="V1542" s="293">
        <v>0</v>
      </c>
      <c r="W1542" s="294">
        <v>0</v>
      </c>
      <c r="X1542" s="293">
        <v>3</v>
      </c>
      <c r="Y1542" s="262" t="s">
        <v>19</v>
      </c>
      <c r="Z1542" s="262" t="s">
        <v>30</v>
      </c>
      <c r="AA1542" s="295" t="s">
        <v>138</v>
      </c>
      <c r="AB1542" s="81" t="str">
        <f t="shared" si="259"/>
        <v>Acs-control4</v>
      </c>
    </row>
    <row r="1543" spans="1:28" x14ac:dyDescent="0.3">
      <c r="A1543" s="260" t="s">
        <v>106</v>
      </c>
      <c r="B1543" s="261" t="s">
        <v>246</v>
      </c>
      <c r="C1543" s="291">
        <v>-2.62123953545919E-2</v>
      </c>
      <c r="D1543" s="291">
        <v>1.42903361703997E-2</v>
      </c>
      <c r="E1543" s="291">
        <v>-0.111566561694512</v>
      </c>
      <c r="F1543" s="291">
        <v>4.2133969095712702E-2</v>
      </c>
      <c r="G1543" s="291">
        <v>0</v>
      </c>
      <c r="H1543" s="292">
        <f t="shared" si="254"/>
        <v>0</v>
      </c>
      <c r="I1543" s="293"/>
      <c r="J1543" s="293"/>
      <c r="K1543" s="294"/>
      <c r="L1543" s="293"/>
      <c r="M1543" s="294"/>
      <c r="N1543" s="294" t="s">
        <v>416</v>
      </c>
      <c r="O1543" s="33">
        <v>1</v>
      </c>
      <c r="P1543" s="75">
        <f t="shared" si="255"/>
        <v>0</v>
      </c>
      <c r="Q1543" s="293">
        <f t="shared" si="256"/>
        <v>0</v>
      </c>
      <c r="R1543" s="293">
        <f t="shared" si="257"/>
        <v>0</v>
      </c>
      <c r="S1543" s="293">
        <v>0</v>
      </c>
      <c r="T1543" s="293">
        <v>0</v>
      </c>
      <c r="U1543" s="293">
        <f t="shared" si="258"/>
        <v>0</v>
      </c>
      <c r="V1543" s="293">
        <v>0</v>
      </c>
      <c r="W1543" s="294">
        <v>0</v>
      </c>
      <c r="X1543" s="293">
        <v>3</v>
      </c>
      <c r="Y1543" s="262" t="s">
        <v>19</v>
      </c>
      <c r="Z1543" s="262" t="s">
        <v>30</v>
      </c>
      <c r="AA1543" s="295" t="s">
        <v>138</v>
      </c>
      <c r="AB1543" s="81" t="str">
        <f t="shared" si="259"/>
        <v>Acs-control5</v>
      </c>
    </row>
    <row r="1544" spans="1:28" x14ac:dyDescent="0.3">
      <c r="A1544" s="260" t="s">
        <v>106</v>
      </c>
      <c r="B1544" s="261" t="s">
        <v>265</v>
      </c>
      <c r="C1544" s="291">
        <v>2.56517536590853E-2</v>
      </c>
      <c r="D1544" s="291">
        <v>2.6550428834521501E-2</v>
      </c>
      <c r="E1544" s="291">
        <v>-3.38541117914768E-2</v>
      </c>
      <c r="F1544" s="291">
        <v>0.10440960866978299</v>
      </c>
      <c r="G1544" s="291">
        <v>0</v>
      </c>
      <c r="H1544" s="292">
        <f t="shared" si="254"/>
        <v>0</v>
      </c>
      <c r="I1544" s="293"/>
      <c r="J1544" s="293"/>
      <c r="K1544" s="294"/>
      <c r="L1544" s="293"/>
      <c r="M1544" s="294"/>
      <c r="N1544" s="294" t="s">
        <v>416</v>
      </c>
      <c r="O1544" s="33">
        <v>1</v>
      </c>
      <c r="P1544" s="75">
        <f t="shared" si="255"/>
        <v>0</v>
      </c>
      <c r="Q1544" s="293">
        <f t="shared" si="256"/>
        <v>0</v>
      </c>
      <c r="R1544" s="293">
        <f t="shared" si="257"/>
        <v>0</v>
      </c>
      <c r="S1544" s="293">
        <v>0</v>
      </c>
      <c r="T1544" s="293">
        <v>0</v>
      </c>
      <c r="U1544" s="293">
        <f t="shared" si="258"/>
        <v>0</v>
      </c>
      <c r="V1544" s="293">
        <v>0</v>
      </c>
      <c r="W1544" s="294">
        <v>0</v>
      </c>
      <c r="X1544" s="293">
        <v>3</v>
      </c>
      <c r="Y1544" s="262" t="s">
        <v>19</v>
      </c>
      <c r="Z1544" s="262" t="s">
        <v>30</v>
      </c>
      <c r="AA1544" s="295" t="s">
        <v>138</v>
      </c>
      <c r="AB1544" s="81" t="str">
        <f t="shared" si="259"/>
        <v>Acs-control6</v>
      </c>
    </row>
    <row r="1545" spans="1:28" x14ac:dyDescent="0.3">
      <c r="A1545" s="260" t="s">
        <v>106</v>
      </c>
      <c r="B1545" s="261" t="s">
        <v>283</v>
      </c>
      <c r="C1545" s="291">
        <v>-0.11601057985595099</v>
      </c>
      <c r="D1545" s="291">
        <v>-0.108282410393926</v>
      </c>
      <c r="E1545" s="291">
        <v>-0.254972180036596</v>
      </c>
      <c r="F1545" s="291">
        <v>4.4344439557357798E-2</v>
      </c>
      <c r="G1545" s="291">
        <v>0</v>
      </c>
      <c r="H1545" s="292">
        <f t="shared" si="254"/>
        <v>0</v>
      </c>
      <c r="I1545" s="293"/>
      <c r="J1545" s="293"/>
      <c r="K1545" s="294"/>
      <c r="L1545" s="293"/>
      <c r="M1545" s="294"/>
      <c r="N1545" s="294" t="s">
        <v>416</v>
      </c>
      <c r="O1545" s="33">
        <v>1</v>
      </c>
      <c r="P1545" s="75">
        <f t="shared" si="255"/>
        <v>0</v>
      </c>
      <c r="Q1545" s="293">
        <f t="shared" si="256"/>
        <v>0</v>
      </c>
      <c r="R1545" s="293">
        <f t="shared" si="257"/>
        <v>0</v>
      </c>
      <c r="S1545" s="293">
        <v>0</v>
      </c>
      <c r="T1545" s="293">
        <v>0</v>
      </c>
      <c r="U1545" s="293">
        <f t="shared" si="258"/>
        <v>0</v>
      </c>
      <c r="V1545" s="293">
        <v>0</v>
      </c>
      <c r="W1545" s="294">
        <v>0</v>
      </c>
      <c r="X1545" s="293">
        <v>3</v>
      </c>
      <c r="Y1545" s="262" t="s">
        <v>19</v>
      </c>
      <c r="Z1545" s="262" t="s">
        <v>30</v>
      </c>
      <c r="AA1545" s="289" t="s">
        <v>138</v>
      </c>
      <c r="AB1545" s="81" t="str">
        <f t="shared" si="259"/>
        <v>Acs-control7</v>
      </c>
    </row>
    <row r="1546" spans="1:28" x14ac:dyDescent="0.3">
      <c r="A1546" s="260" t="s">
        <v>106</v>
      </c>
      <c r="B1546" s="261" t="s">
        <v>304</v>
      </c>
      <c r="C1546" s="291">
        <v>-1.2412163225270501E-2</v>
      </c>
      <c r="D1546" s="291">
        <v>1.0898926246817899E-2</v>
      </c>
      <c r="E1546" s="291">
        <v>-6.5595783666245397E-2</v>
      </c>
      <c r="F1546" s="291">
        <v>4.7423411852650997E-2</v>
      </c>
      <c r="G1546" s="291">
        <v>0</v>
      </c>
      <c r="H1546" s="292">
        <f t="shared" si="254"/>
        <v>0</v>
      </c>
      <c r="I1546" s="293"/>
      <c r="J1546" s="293"/>
      <c r="K1546" s="294"/>
      <c r="L1546" s="293"/>
      <c r="M1546" s="294"/>
      <c r="N1546" s="294" t="s">
        <v>416</v>
      </c>
      <c r="O1546" s="33">
        <v>1</v>
      </c>
      <c r="P1546" s="75">
        <f t="shared" si="255"/>
        <v>0</v>
      </c>
      <c r="Q1546" s="293">
        <f t="shared" si="256"/>
        <v>0</v>
      </c>
      <c r="R1546" s="293">
        <f t="shared" si="257"/>
        <v>0</v>
      </c>
      <c r="S1546" s="293">
        <v>0</v>
      </c>
      <c r="T1546" s="293">
        <v>0</v>
      </c>
      <c r="U1546" s="293">
        <f t="shared" si="258"/>
        <v>0</v>
      </c>
      <c r="V1546" s="293">
        <v>0</v>
      </c>
      <c r="W1546" s="294">
        <v>0</v>
      </c>
      <c r="X1546" s="293">
        <v>3</v>
      </c>
      <c r="Y1546" s="262" t="s">
        <v>19</v>
      </c>
      <c r="Z1546" s="262" t="s">
        <v>30</v>
      </c>
      <c r="AA1546" s="289" t="s">
        <v>138</v>
      </c>
      <c r="AB1546" s="81" t="str">
        <f t="shared" si="259"/>
        <v>Acs-control8</v>
      </c>
    </row>
    <row r="1547" spans="1:28" x14ac:dyDescent="0.3">
      <c r="A1547" s="260" t="s">
        <v>106</v>
      </c>
      <c r="B1547" s="261" t="s">
        <v>44</v>
      </c>
      <c r="C1547" s="291">
        <v>-6.4137434562872006E-2</v>
      </c>
      <c r="D1547" s="291">
        <v>-4.1331987755027699E-3</v>
      </c>
      <c r="E1547" s="291">
        <v>-0.231204821717376</v>
      </c>
      <c r="F1547" s="291">
        <v>4.9121259058780203E-2</v>
      </c>
      <c r="G1547" s="291">
        <v>0</v>
      </c>
      <c r="H1547" s="292">
        <f t="shared" si="254"/>
        <v>0</v>
      </c>
      <c r="I1547" s="293"/>
      <c r="J1547" s="293"/>
      <c r="K1547" s="294"/>
      <c r="L1547" s="293"/>
      <c r="M1547" s="294"/>
      <c r="N1547" s="294" t="s">
        <v>416</v>
      </c>
      <c r="O1547" s="33">
        <v>1</v>
      </c>
      <c r="P1547" s="75">
        <f t="shared" si="255"/>
        <v>0</v>
      </c>
      <c r="Q1547" s="293">
        <f t="shared" si="256"/>
        <v>0</v>
      </c>
      <c r="R1547" s="293">
        <f t="shared" si="257"/>
        <v>0</v>
      </c>
      <c r="S1547" s="293">
        <v>0</v>
      </c>
      <c r="T1547" s="293">
        <v>0</v>
      </c>
      <c r="U1547" s="293">
        <f t="shared" si="258"/>
        <v>0</v>
      </c>
      <c r="V1547" s="293">
        <v>0</v>
      </c>
      <c r="W1547" s="294">
        <v>0</v>
      </c>
      <c r="X1547" s="293">
        <v>3</v>
      </c>
      <c r="Y1547" s="262" t="s">
        <v>19</v>
      </c>
      <c r="Z1547" s="262" t="s">
        <v>30</v>
      </c>
      <c r="AA1547" s="289" t="s">
        <v>138</v>
      </c>
      <c r="AB1547" s="81" t="str">
        <f t="shared" si="259"/>
        <v>Acs-mgcl</v>
      </c>
    </row>
    <row r="1548" spans="1:28" x14ac:dyDescent="0.3">
      <c r="A1548" s="260" t="s">
        <v>10</v>
      </c>
      <c r="B1548" s="261" t="s">
        <v>43</v>
      </c>
      <c r="C1548" s="291">
        <v>7.2061426314900104E-2</v>
      </c>
      <c r="D1548" s="291">
        <v>0.12856114866490401</v>
      </c>
      <c r="E1548" s="291">
        <v>-9.8412244960692993E-2</v>
      </c>
      <c r="F1548" s="291">
        <v>0.291663233868386</v>
      </c>
      <c r="G1548" s="291">
        <v>0</v>
      </c>
      <c r="H1548" s="292">
        <f t="shared" si="254"/>
        <v>0</v>
      </c>
      <c r="I1548" s="293"/>
      <c r="J1548" s="293"/>
      <c r="K1548" s="294"/>
      <c r="L1548" s="293"/>
      <c r="M1548" s="294"/>
      <c r="N1548" s="294" t="s">
        <v>425</v>
      </c>
      <c r="O1548" s="33">
        <v>1</v>
      </c>
      <c r="P1548" s="75">
        <f t="shared" si="255"/>
        <v>0</v>
      </c>
      <c r="Q1548" s="293">
        <f t="shared" si="256"/>
        <v>0</v>
      </c>
      <c r="R1548" s="293">
        <f t="shared" si="257"/>
        <v>0</v>
      </c>
      <c r="S1548" s="293">
        <v>0</v>
      </c>
      <c r="T1548" s="293">
        <v>0</v>
      </c>
      <c r="U1548" s="293">
        <f t="shared" si="258"/>
        <v>0</v>
      </c>
      <c r="V1548" s="293">
        <v>0</v>
      </c>
      <c r="W1548" s="294">
        <v>0</v>
      </c>
      <c r="X1548" s="293">
        <v>1</v>
      </c>
      <c r="Y1548" s="262" t="s">
        <v>22</v>
      </c>
      <c r="Z1548" s="262" t="s">
        <v>31</v>
      </c>
      <c r="AA1548" s="289" t="s">
        <v>138</v>
      </c>
      <c r="AB1548" s="81" t="str">
        <f t="shared" si="259"/>
        <v>Eda-5nacl</v>
      </c>
    </row>
    <row r="1549" spans="1:28" x14ac:dyDescent="0.3">
      <c r="A1549" s="260" t="s">
        <v>10</v>
      </c>
      <c r="B1549" s="261" t="s">
        <v>283</v>
      </c>
      <c r="C1549" s="291">
        <v>1.81064512712816E-2</v>
      </c>
      <c r="D1549" s="291">
        <v>2.0164418240356401E-2</v>
      </c>
      <c r="E1549" s="291">
        <v>-2.1304501701618999E-2</v>
      </c>
      <c r="F1549" s="291">
        <v>5.3116737793811701E-2</v>
      </c>
      <c r="G1549" s="291">
        <v>0</v>
      </c>
      <c r="H1549" s="292">
        <f t="shared" si="254"/>
        <v>0</v>
      </c>
      <c r="I1549" s="293"/>
      <c r="J1549" s="293"/>
      <c r="K1549" s="294"/>
      <c r="L1549" s="293"/>
      <c r="M1549" s="294"/>
      <c r="N1549" s="294" t="s">
        <v>416</v>
      </c>
      <c r="O1549" s="33">
        <v>1</v>
      </c>
      <c r="P1549" s="75">
        <f t="shared" si="255"/>
        <v>0</v>
      </c>
      <c r="Q1549" s="293">
        <f t="shared" si="256"/>
        <v>0</v>
      </c>
      <c r="R1549" s="293">
        <f t="shared" si="257"/>
        <v>0</v>
      </c>
      <c r="S1549" s="293">
        <v>0</v>
      </c>
      <c r="T1549" s="293">
        <v>0</v>
      </c>
      <c r="U1549" s="293">
        <f t="shared" si="258"/>
        <v>0</v>
      </c>
      <c r="V1549" s="293">
        <v>0</v>
      </c>
      <c r="W1549" s="294">
        <v>0</v>
      </c>
      <c r="X1549" s="293">
        <v>1</v>
      </c>
      <c r="Y1549" s="262" t="s">
        <v>22</v>
      </c>
      <c r="Z1549" s="262" t="s">
        <v>31</v>
      </c>
      <c r="AA1549" s="289" t="s">
        <v>138</v>
      </c>
      <c r="AB1549" s="81" t="str">
        <f t="shared" si="259"/>
        <v>Eda-control7</v>
      </c>
    </row>
    <row r="1550" spans="1:28" x14ac:dyDescent="0.3">
      <c r="A1550" s="260" t="s">
        <v>10</v>
      </c>
      <c r="B1550" s="261" t="s">
        <v>304</v>
      </c>
      <c r="C1550" s="291">
        <v>1.8005425572049899E-2</v>
      </c>
      <c r="D1550" s="291">
        <v>3.9528542111456698E-2</v>
      </c>
      <c r="E1550" s="291">
        <v>-0.1434859457064</v>
      </c>
      <c r="F1550" s="291">
        <v>0.208005200702196</v>
      </c>
      <c r="G1550" s="291">
        <v>0</v>
      </c>
      <c r="H1550" s="292">
        <f t="shared" si="254"/>
        <v>0</v>
      </c>
      <c r="I1550" s="293"/>
      <c r="J1550" s="293"/>
      <c r="K1550" s="294"/>
      <c r="L1550" s="293"/>
      <c r="M1550" s="294"/>
      <c r="N1550" s="294" t="s">
        <v>416</v>
      </c>
      <c r="O1550" s="33">
        <v>1</v>
      </c>
      <c r="P1550" s="75">
        <f t="shared" si="255"/>
        <v>0</v>
      </c>
      <c r="Q1550" s="293">
        <f t="shared" si="256"/>
        <v>0</v>
      </c>
      <c r="R1550" s="293">
        <f t="shared" si="257"/>
        <v>0</v>
      </c>
      <c r="S1550" s="293">
        <v>0</v>
      </c>
      <c r="T1550" s="293">
        <v>0</v>
      </c>
      <c r="U1550" s="293">
        <f t="shared" si="258"/>
        <v>0</v>
      </c>
      <c r="V1550" s="293">
        <v>0</v>
      </c>
      <c r="W1550" s="294">
        <v>0</v>
      </c>
      <c r="X1550" s="293">
        <v>1</v>
      </c>
      <c r="Y1550" s="262" t="s">
        <v>22</v>
      </c>
      <c r="Z1550" s="262" t="s">
        <v>31</v>
      </c>
      <c r="AA1550" s="289" t="s">
        <v>138</v>
      </c>
      <c r="AB1550" s="81" t="str">
        <f t="shared" si="259"/>
        <v>Eda-control8</v>
      </c>
    </row>
    <row r="1551" spans="1:28" x14ac:dyDescent="0.3">
      <c r="A1551" s="260" t="s">
        <v>3</v>
      </c>
      <c r="B1551" s="261" t="s">
        <v>42</v>
      </c>
      <c r="C1551" s="291">
        <v>-2.6606199482844602E-2</v>
      </c>
      <c r="D1551" s="291">
        <v>-2.1647195209541101E-2</v>
      </c>
      <c r="E1551" s="291">
        <v>-0.12702967181159899</v>
      </c>
      <c r="F1551" s="291">
        <v>8.1726121519031802E-2</v>
      </c>
      <c r="G1551" s="291">
        <v>0</v>
      </c>
      <c r="H1551" s="292">
        <f t="shared" si="254"/>
        <v>0</v>
      </c>
      <c r="I1551" s="293"/>
      <c r="J1551" s="293"/>
      <c r="K1551" s="294"/>
      <c r="L1551" s="293"/>
      <c r="M1551" s="294"/>
      <c r="N1551" s="294" t="s">
        <v>425</v>
      </c>
      <c r="O1551" s="33">
        <v>1</v>
      </c>
      <c r="P1551" s="75">
        <f t="shared" si="255"/>
        <v>0</v>
      </c>
      <c r="Q1551" s="293">
        <f t="shared" si="256"/>
        <v>0</v>
      </c>
      <c r="R1551" s="293">
        <f t="shared" si="257"/>
        <v>0</v>
      </c>
      <c r="S1551" s="293">
        <v>0</v>
      </c>
      <c r="T1551" s="293">
        <v>0</v>
      </c>
      <c r="U1551" s="293">
        <f t="shared" si="258"/>
        <v>0</v>
      </c>
      <c r="V1551" s="293">
        <v>0</v>
      </c>
      <c r="W1551" s="294">
        <v>0</v>
      </c>
      <c r="X1551" s="293">
        <v>1</v>
      </c>
      <c r="Y1551" s="262" t="s">
        <v>21</v>
      </c>
      <c r="Z1551" s="262" t="s">
        <v>31</v>
      </c>
      <c r="AA1551" s="289" t="s">
        <v>138</v>
      </c>
      <c r="AB1551" s="81" t="str">
        <f t="shared" si="259"/>
        <v>Edd-2kcl</v>
      </c>
    </row>
    <row r="1552" spans="1:28" x14ac:dyDescent="0.3">
      <c r="A1552" s="260" t="s">
        <v>3</v>
      </c>
      <c r="B1552" s="261" t="s">
        <v>200</v>
      </c>
      <c r="C1552" s="291">
        <v>-3.7133403351040902E-3</v>
      </c>
      <c r="D1552" s="291">
        <v>-2.87238931302379E-3</v>
      </c>
      <c r="E1552" s="291">
        <v>-1.45070897964271E-2</v>
      </c>
      <c r="F1552" s="291">
        <v>8.6692325696672498E-3</v>
      </c>
      <c r="G1552" s="291">
        <v>0</v>
      </c>
      <c r="H1552" s="292">
        <f t="shared" si="254"/>
        <v>0</v>
      </c>
      <c r="I1552" s="293"/>
      <c r="J1552" s="293"/>
      <c r="K1552" s="294"/>
      <c r="L1552" s="293"/>
      <c r="M1552" s="294"/>
      <c r="N1552" s="294" t="s">
        <v>416</v>
      </c>
      <c r="O1552" s="33">
        <v>1</v>
      </c>
      <c r="P1552" s="75">
        <f t="shared" si="255"/>
        <v>0</v>
      </c>
      <c r="Q1552" s="293">
        <f t="shared" si="256"/>
        <v>0</v>
      </c>
      <c r="R1552" s="293">
        <f t="shared" si="257"/>
        <v>0</v>
      </c>
      <c r="S1552" s="293">
        <v>0</v>
      </c>
      <c r="T1552" s="293">
        <v>0</v>
      </c>
      <c r="U1552" s="293">
        <f t="shared" si="258"/>
        <v>0</v>
      </c>
      <c r="V1552" s="293">
        <v>0</v>
      </c>
      <c r="W1552" s="294">
        <v>0</v>
      </c>
      <c r="X1552" s="293">
        <v>1</v>
      </c>
      <c r="Y1552" s="262" t="s">
        <v>21</v>
      </c>
      <c r="Z1552" s="262" t="s">
        <v>31</v>
      </c>
      <c r="AA1552" s="289" t="s">
        <v>138</v>
      </c>
      <c r="AB1552" s="81" t="str">
        <f t="shared" si="259"/>
        <v>Edd-control3</v>
      </c>
    </row>
    <row r="1553" spans="1:28" x14ac:dyDescent="0.3">
      <c r="A1553" s="260" t="s">
        <v>8</v>
      </c>
      <c r="B1553" s="261" t="s">
        <v>42</v>
      </c>
      <c r="C1553" s="291">
        <v>-2.87485456267943E-3</v>
      </c>
      <c r="D1553" s="291">
        <v>-7.7100545706880602E-2</v>
      </c>
      <c r="E1553" s="291">
        <v>-8.6145685309887601E-2</v>
      </c>
      <c r="F1553" s="291">
        <v>6.3094554063645406E-2</v>
      </c>
      <c r="G1553" s="291">
        <v>0</v>
      </c>
      <c r="H1553" s="292">
        <f t="shared" si="254"/>
        <v>0</v>
      </c>
      <c r="I1553" s="293"/>
      <c r="J1553" s="293"/>
      <c r="K1553" s="294"/>
      <c r="L1553" s="293"/>
      <c r="M1553" s="294"/>
      <c r="N1553" s="294" t="s">
        <v>425</v>
      </c>
      <c r="O1553" s="33">
        <v>1</v>
      </c>
      <c r="P1553" s="75">
        <f t="shared" si="255"/>
        <v>0</v>
      </c>
      <c r="Q1553" s="293">
        <f t="shared" si="256"/>
        <v>0</v>
      </c>
      <c r="R1553" s="293">
        <f t="shared" si="257"/>
        <v>0</v>
      </c>
      <c r="S1553" s="293">
        <v>0</v>
      </c>
      <c r="T1553" s="293">
        <v>0</v>
      </c>
      <c r="U1553" s="293">
        <f t="shared" si="258"/>
        <v>0</v>
      </c>
      <c r="V1553" s="293">
        <v>0</v>
      </c>
      <c r="W1553" s="294">
        <v>0</v>
      </c>
      <c r="X1553" s="293">
        <v>2</v>
      </c>
      <c r="Y1553" s="262" t="s">
        <v>24</v>
      </c>
      <c r="Z1553" s="262" t="s">
        <v>31</v>
      </c>
      <c r="AA1553" s="289" t="s">
        <v>138</v>
      </c>
      <c r="AB1553" s="81" t="str">
        <f t="shared" si="259"/>
        <v>Eno-2kcl</v>
      </c>
    </row>
    <row r="1554" spans="1:28" x14ac:dyDescent="0.3">
      <c r="A1554" s="260" t="s">
        <v>8</v>
      </c>
      <c r="B1554" s="261" t="s">
        <v>43</v>
      </c>
      <c r="C1554" s="291">
        <v>-0.141635797041748</v>
      </c>
      <c r="D1554" s="291">
        <v>-4.4411927000706099E-2</v>
      </c>
      <c r="E1554" s="291">
        <v>-0.38321292069009899</v>
      </c>
      <c r="F1554" s="291">
        <v>0.107444245008208</v>
      </c>
      <c r="G1554" s="291">
        <v>0</v>
      </c>
      <c r="H1554" s="292">
        <f t="shared" si="254"/>
        <v>0</v>
      </c>
      <c r="I1554" s="293"/>
      <c r="J1554" s="293"/>
      <c r="K1554" s="294"/>
      <c r="L1554" s="293"/>
      <c r="M1554" s="294"/>
      <c r="N1554" s="294" t="s">
        <v>425</v>
      </c>
      <c r="O1554" s="33">
        <v>1</v>
      </c>
      <c r="P1554" s="75">
        <f t="shared" si="255"/>
        <v>0</v>
      </c>
      <c r="Q1554" s="293">
        <f t="shared" si="256"/>
        <v>0</v>
      </c>
      <c r="R1554" s="293">
        <f t="shared" si="257"/>
        <v>0</v>
      </c>
      <c r="S1554" s="293">
        <v>0</v>
      </c>
      <c r="T1554" s="293">
        <v>0</v>
      </c>
      <c r="U1554" s="293">
        <f t="shared" si="258"/>
        <v>0</v>
      </c>
      <c r="V1554" s="293">
        <v>0</v>
      </c>
      <c r="W1554" s="294">
        <v>0</v>
      </c>
      <c r="X1554" s="293">
        <v>2</v>
      </c>
      <c r="Y1554" s="262" t="s">
        <v>24</v>
      </c>
      <c r="Z1554" s="262" t="s">
        <v>31</v>
      </c>
      <c r="AA1554" s="289" t="s">
        <v>138</v>
      </c>
      <c r="AB1554" s="81" t="str">
        <f t="shared" si="259"/>
        <v>Eno-5nacl</v>
      </c>
    </row>
    <row r="1555" spans="1:28" x14ac:dyDescent="0.3">
      <c r="A1555" s="260" t="s">
        <v>8</v>
      </c>
      <c r="B1555" s="261" t="s">
        <v>172</v>
      </c>
      <c r="C1555" s="291">
        <v>5.9912196931849203E-2</v>
      </c>
      <c r="D1555" s="291">
        <v>9.60034407777451E-2</v>
      </c>
      <c r="E1555" s="291">
        <v>-8.3997964063284802E-2</v>
      </c>
      <c r="F1555" s="291">
        <v>0.24110713521055499</v>
      </c>
      <c r="G1555" s="291">
        <v>0</v>
      </c>
      <c r="H1555" s="292">
        <f t="shared" si="254"/>
        <v>0</v>
      </c>
      <c r="I1555" s="293"/>
      <c r="J1555" s="293"/>
      <c r="K1555" s="294"/>
      <c r="L1555" s="293"/>
      <c r="M1555" s="294"/>
      <c r="N1555" s="294" t="s">
        <v>416</v>
      </c>
      <c r="O1555" s="33">
        <v>1</v>
      </c>
      <c r="P1555" s="75">
        <f t="shared" si="255"/>
        <v>0</v>
      </c>
      <c r="Q1555" s="293">
        <f t="shared" si="256"/>
        <v>0</v>
      </c>
      <c r="R1555" s="293">
        <f t="shared" si="257"/>
        <v>0</v>
      </c>
      <c r="S1555" s="293">
        <v>0</v>
      </c>
      <c r="T1555" s="293">
        <v>0</v>
      </c>
      <c r="U1555" s="293">
        <f t="shared" si="258"/>
        <v>0</v>
      </c>
      <c r="V1555" s="293">
        <v>0</v>
      </c>
      <c r="W1555" s="294">
        <v>0</v>
      </c>
      <c r="X1555" s="293">
        <v>2</v>
      </c>
      <c r="Y1555" s="262" t="s">
        <v>24</v>
      </c>
      <c r="Z1555" s="262" t="s">
        <v>31</v>
      </c>
      <c r="AA1555" s="289" t="s">
        <v>138</v>
      </c>
      <c r="AB1555" s="81" t="str">
        <f t="shared" si="259"/>
        <v>Eno-control1</v>
      </c>
    </row>
    <row r="1556" spans="1:28" x14ac:dyDescent="0.3">
      <c r="A1556" s="260" t="s">
        <v>8</v>
      </c>
      <c r="B1556" s="261" t="s">
        <v>223</v>
      </c>
      <c r="C1556" s="291">
        <v>0.116079694538647</v>
      </c>
      <c r="D1556" s="291">
        <v>4.7493262597228497E-2</v>
      </c>
      <c r="E1556" s="291">
        <v>-3.4347206907584002E-3</v>
      </c>
      <c r="F1556" s="291">
        <v>0.221074234939097</v>
      </c>
      <c r="G1556" s="291">
        <v>0</v>
      </c>
      <c r="H1556" s="292">
        <f t="shared" si="254"/>
        <v>0</v>
      </c>
      <c r="I1556" s="293"/>
      <c r="J1556" s="293"/>
      <c r="K1556" s="294"/>
      <c r="L1556" s="293"/>
      <c r="M1556" s="294"/>
      <c r="N1556" s="294" t="s">
        <v>416</v>
      </c>
      <c r="O1556" s="33">
        <v>1</v>
      </c>
      <c r="P1556" s="75">
        <f t="shared" si="255"/>
        <v>0</v>
      </c>
      <c r="Q1556" s="293">
        <f t="shared" si="256"/>
        <v>0</v>
      </c>
      <c r="R1556" s="293">
        <f t="shared" si="257"/>
        <v>0</v>
      </c>
      <c r="S1556" s="293">
        <v>0</v>
      </c>
      <c r="T1556" s="293">
        <v>0</v>
      </c>
      <c r="U1556" s="293">
        <f t="shared" si="258"/>
        <v>0</v>
      </c>
      <c r="V1556" s="293">
        <v>0</v>
      </c>
      <c r="W1556" s="294">
        <v>0</v>
      </c>
      <c r="X1556" s="293">
        <v>2</v>
      </c>
      <c r="Y1556" s="262" t="s">
        <v>24</v>
      </c>
      <c r="Z1556" s="262" t="s">
        <v>31</v>
      </c>
      <c r="AA1556" s="289" t="s">
        <v>138</v>
      </c>
      <c r="AB1556" s="81" t="str">
        <f t="shared" si="259"/>
        <v>Eno-control4</v>
      </c>
    </row>
    <row r="1557" spans="1:28" x14ac:dyDescent="0.3">
      <c r="A1557" s="260" t="s">
        <v>8</v>
      </c>
      <c r="B1557" s="261" t="s">
        <v>265</v>
      </c>
      <c r="C1557" s="291">
        <v>1.7115253478400601E-2</v>
      </c>
      <c r="D1557" s="291">
        <v>2.16334078784788E-2</v>
      </c>
      <c r="E1557" s="291">
        <v>-7.3127416175352705E-2</v>
      </c>
      <c r="F1557" s="291">
        <v>0.108598700412363</v>
      </c>
      <c r="G1557" s="291">
        <v>0</v>
      </c>
      <c r="H1557" s="292">
        <f t="shared" si="254"/>
        <v>0</v>
      </c>
      <c r="I1557" s="293"/>
      <c r="J1557" s="293"/>
      <c r="K1557" s="294"/>
      <c r="L1557" s="293"/>
      <c r="M1557" s="294"/>
      <c r="N1557" s="294" t="s">
        <v>416</v>
      </c>
      <c r="O1557" s="33">
        <v>1</v>
      </c>
      <c r="P1557" s="75">
        <f t="shared" si="255"/>
        <v>0</v>
      </c>
      <c r="Q1557" s="293">
        <f t="shared" si="256"/>
        <v>0</v>
      </c>
      <c r="R1557" s="293">
        <f t="shared" si="257"/>
        <v>0</v>
      </c>
      <c r="S1557" s="293">
        <v>0</v>
      </c>
      <c r="T1557" s="293">
        <v>0</v>
      </c>
      <c r="U1557" s="293">
        <f t="shared" si="258"/>
        <v>0</v>
      </c>
      <c r="V1557" s="293">
        <v>0</v>
      </c>
      <c r="W1557" s="294">
        <v>0</v>
      </c>
      <c r="X1557" s="293">
        <v>2</v>
      </c>
      <c r="Y1557" s="262" t="s">
        <v>24</v>
      </c>
      <c r="Z1557" s="262" t="s">
        <v>31</v>
      </c>
      <c r="AA1557" s="289" t="s">
        <v>138</v>
      </c>
      <c r="AB1557" s="81" t="str">
        <f t="shared" si="259"/>
        <v>Eno-control6</v>
      </c>
    </row>
    <row r="1558" spans="1:28" x14ac:dyDescent="0.3">
      <c r="A1558" s="260" t="s">
        <v>8</v>
      </c>
      <c r="B1558" s="261" t="s">
        <v>283</v>
      </c>
      <c r="C1558" s="291">
        <v>7.4368229370033997E-2</v>
      </c>
      <c r="D1558" s="291">
        <v>0.113307918347235</v>
      </c>
      <c r="E1558" s="291">
        <v>-5.7184669199864799E-2</v>
      </c>
      <c r="F1558" s="291">
        <v>0.209534219185816</v>
      </c>
      <c r="G1558" s="291">
        <v>0</v>
      </c>
      <c r="H1558" s="292">
        <f t="shared" si="254"/>
        <v>0</v>
      </c>
      <c r="I1558" s="293"/>
      <c r="J1558" s="293"/>
      <c r="K1558" s="294"/>
      <c r="L1558" s="293"/>
      <c r="M1558" s="294"/>
      <c r="N1558" s="294" t="s">
        <v>416</v>
      </c>
      <c r="O1558" s="33">
        <v>1</v>
      </c>
      <c r="P1558" s="75">
        <f t="shared" si="255"/>
        <v>0</v>
      </c>
      <c r="Q1558" s="293">
        <f t="shared" si="256"/>
        <v>0</v>
      </c>
      <c r="R1558" s="293">
        <f t="shared" si="257"/>
        <v>0</v>
      </c>
      <c r="S1558" s="293">
        <v>0</v>
      </c>
      <c r="T1558" s="293">
        <v>0</v>
      </c>
      <c r="U1558" s="293">
        <f t="shared" si="258"/>
        <v>0</v>
      </c>
      <c r="V1558" s="293">
        <v>0</v>
      </c>
      <c r="W1558" s="294">
        <v>0</v>
      </c>
      <c r="X1558" s="293">
        <v>2</v>
      </c>
      <c r="Y1558" s="262" t="s">
        <v>24</v>
      </c>
      <c r="Z1558" s="262" t="s">
        <v>31</v>
      </c>
      <c r="AA1558" s="289" t="s">
        <v>138</v>
      </c>
      <c r="AB1558" s="81" t="str">
        <f t="shared" si="259"/>
        <v>Eno-control7</v>
      </c>
    </row>
    <row r="1559" spans="1:28" x14ac:dyDescent="0.3">
      <c r="A1559" s="260" t="s">
        <v>16</v>
      </c>
      <c r="B1559" s="261" t="s">
        <v>43</v>
      </c>
      <c r="C1559" s="291">
        <v>-8.4633038425709003E-2</v>
      </c>
      <c r="D1559" s="291">
        <v>-6.8830827081969304E-3</v>
      </c>
      <c r="E1559" s="291">
        <v>-9.2612956734080903E-2</v>
      </c>
      <c r="F1559" s="291">
        <v>2.48892633462824E-2</v>
      </c>
      <c r="G1559" s="291">
        <v>0</v>
      </c>
      <c r="H1559" s="292">
        <f t="shared" si="254"/>
        <v>0</v>
      </c>
      <c r="I1559" s="293"/>
      <c r="J1559" s="293"/>
      <c r="K1559" s="294"/>
      <c r="L1559" s="293"/>
      <c r="M1559" s="294"/>
      <c r="N1559" s="294" t="s">
        <v>425</v>
      </c>
      <c r="O1559" s="33">
        <v>1</v>
      </c>
      <c r="P1559" s="75">
        <f t="shared" si="255"/>
        <v>0</v>
      </c>
      <c r="Q1559" s="293">
        <f t="shared" si="256"/>
        <v>0</v>
      </c>
      <c r="R1559" s="293">
        <f t="shared" si="257"/>
        <v>0</v>
      </c>
      <c r="S1559" s="293">
        <v>0</v>
      </c>
      <c r="T1559" s="293">
        <v>0</v>
      </c>
      <c r="U1559" s="293">
        <f t="shared" si="258"/>
        <v>0</v>
      </c>
      <c r="V1559" s="293">
        <v>0</v>
      </c>
      <c r="W1559" s="294">
        <v>0</v>
      </c>
      <c r="X1559" s="293">
        <v>1</v>
      </c>
      <c r="Y1559" s="262" t="s">
        <v>21</v>
      </c>
      <c r="Z1559" s="262" t="s">
        <v>31</v>
      </c>
      <c r="AA1559" s="289" t="s">
        <v>138</v>
      </c>
      <c r="AB1559" s="81" t="str">
        <f t="shared" si="259"/>
        <v>Fbp-5nacl</v>
      </c>
    </row>
    <row r="1560" spans="1:28" x14ac:dyDescent="0.3">
      <c r="A1560" s="260" t="s">
        <v>16</v>
      </c>
      <c r="B1560" s="261" t="s">
        <v>200</v>
      </c>
      <c r="C1560" s="291">
        <v>0.11830376021526399</v>
      </c>
      <c r="D1560" s="291">
        <v>6.0750022979904401E-2</v>
      </c>
      <c r="E1560" s="291">
        <v>-5.8644120218298498E-2</v>
      </c>
      <c r="F1560" s="291">
        <v>0.31426156751852202</v>
      </c>
      <c r="G1560" s="291">
        <v>0</v>
      </c>
      <c r="H1560" s="292">
        <f t="shared" si="254"/>
        <v>0</v>
      </c>
      <c r="I1560" s="293"/>
      <c r="J1560" s="293"/>
      <c r="K1560" s="294"/>
      <c r="L1560" s="293"/>
      <c r="M1560" s="294"/>
      <c r="N1560" s="294" t="s">
        <v>416</v>
      </c>
      <c r="O1560" s="33">
        <v>1</v>
      </c>
      <c r="P1560" s="75">
        <f t="shared" si="255"/>
        <v>0</v>
      </c>
      <c r="Q1560" s="293">
        <f t="shared" si="256"/>
        <v>0</v>
      </c>
      <c r="R1560" s="293">
        <f t="shared" si="257"/>
        <v>0</v>
      </c>
      <c r="S1560" s="293">
        <v>0</v>
      </c>
      <c r="T1560" s="293">
        <v>0</v>
      </c>
      <c r="U1560" s="293">
        <f t="shared" si="258"/>
        <v>0</v>
      </c>
      <c r="V1560" s="293">
        <v>0</v>
      </c>
      <c r="W1560" s="294">
        <v>0</v>
      </c>
      <c r="X1560" s="293">
        <v>1</v>
      </c>
      <c r="Y1560" s="262" t="s">
        <v>21</v>
      </c>
      <c r="Z1560" s="262" t="s">
        <v>31</v>
      </c>
      <c r="AA1560" s="289" t="s">
        <v>138</v>
      </c>
      <c r="AB1560" s="81" t="str">
        <f t="shared" si="259"/>
        <v>Fbp-control3</v>
      </c>
    </row>
    <row r="1561" spans="1:28" x14ac:dyDescent="0.3">
      <c r="A1561" s="260" t="s">
        <v>16</v>
      </c>
      <c r="B1561" s="261" t="s">
        <v>246</v>
      </c>
      <c r="C1561" s="291">
        <v>-0.121380463602607</v>
      </c>
      <c r="D1561" s="291">
        <v>-4.9863309274743702E-2</v>
      </c>
      <c r="E1561" s="291">
        <v>-0.26181353948892999</v>
      </c>
      <c r="F1561" s="291">
        <v>7.9204658024438601E-2</v>
      </c>
      <c r="G1561" s="291">
        <v>0</v>
      </c>
      <c r="H1561" s="292">
        <f t="shared" si="254"/>
        <v>0</v>
      </c>
      <c r="I1561" s="293"/>
      <c r="J1561" s="293"/>
      <c r="K1561" s="294"/>
      <c r="L1561" s="293"/>
      <c r="M1561" s="294"/>
      <c r="N1561" s="294" t="s">
        <v>416</v>
      </c>
      <c r="O1561" s="33">
        <v>1</v>
      </c>
      <c r="P1561" s="75">
        <f t="shared" si="255"/>
        <v>0</v>
      </c>
      <c r="Q1561" s="293">
        <f t="shared" si="256"/>
        <v>0</v>
      </c>
      <c r="R1561" s="293">
        <f t="shared" si="257"/>
        <v>0</v>
      </c>
      <c r="S1561" s="293">
        <v>0</v>
      </c>
      <c r="T1561" s="293">
        <v>0</v>
      </c>
      <c r="U1561" s="293">
        <f t="shared" si="258"/>
        <v>0</v>
      </c>
      <c r="V1561" s="293">
        <v>0</v>
      </c>
      <c r="W1561" s="294">
        <v>0</v>
      </c>
      <c r="X1561" s="293">
        <v>1</v>
      </c>
      <c r="Y1561" s="262" t="s">
        <v>21</v>
      </c>
      <c r="Z1561" s="262" t="s">
        <v>31</v>
      </c>
      <c r="AA1561" s="289" t="s">
        <v>138</v>
      </c>
      <c r="AB1561" s="81" t="str">
        <f t="shared" si="259"/>
        <v>Fbp-control5</v>
      </c>
    </row>
    <row r="1562" spans="1:28" x14ac:dyDescent="0.3">
      <c r="A1562" s="260" t="s">
        <v>16</v>
      </c>
      <c r="B1562" s="261" t="s">
        <v>265</v>
      </c>
      <c r="C1562" s="291">
        <v>-4.6640418874006901E-3</v>
      </c>
      <c r="D1562" s="291">
        <v>4.0270094566713602E-3</v>
      </c>
      <c r="E1562" s="291">
        <v>-6.3467410352038206E-2</v>
      </c>
      <c r="F1562" s="291">
        <v>5.80721902971226E-2</v>
      </c>
      <c r="G1562" s="291">
        <v>0</v>
      </c>
      <c r="H1562" s="292">
        <f t="shared" si="254"/>
        <v>0</v>
      </c>
      <c r="I1562" s="293"/>
      <c r="J1562" s="293"/>
      <c r="K1562" s="294"/>
      <c r="L1562" s="293"/>
      <c r="M1562" s="294"/>
      <c r="N1562" s="294" t="s">
        <v>416</v>
      </c>
      <c r="O1562" s="33">
        <v>1</v>
      </c>
      <c r="P1562" s="75">
        <f t="shared" si="255"/>
        <v>0</v>
      </c>
      <c r="Q1562" s="293">
        <f t="shared" si="256"/>
        <v>0</v>
      </c>
      <c r="R1562" s="293">
        <f t="shared" si="257"/>
        <v>0</v>
      </c>
      <c r="S1562" s="293">
        <v>0</v>
      </c>
      <c r="T1562" s="293">
        <v>0</v>
      </c>
      <c r="U1562" s="293">
        <f t="shared" si="258"/>
        <v>0</v>
      </c>
      <c r="V1562" s="293">
        <v>0</v>
      </c>
      <c r="W1562" s="294">
        <v>0</v>
      </c>
      <c r="X1562" s="293">
        <v>1</v>
      </c>
      <c r="Y1562" s="262" t="s">
        <v>21</v>
      </c>
      <c r="Z1562" s="262" t="s">
        <v>31</v>
      </c>
      <c r="AA1562" s="289" t="s">
        <v>138</v>
      </c>
      <c r="AB1562" s="81" t="str">
        <f t="shared" si="259"/>
        <v>Fbp-control6</v>
      </c>
    </row>
    <row r="1563" spans="1:28" x14ac:dyDescent="0.3">
      <c r="A1563" s="260" t="s">
        <v>16</v>
      </c>
      <c r="B1563" s="261" t="s">
        <v>44</v>
      </c>
      <c r="C1563" s="291">
        <v>0.20842704044313501</v>
      </c>
      <c r="D1563" s="291">
        <v>6.0153963843285502E-2</v>
      </c>
      <c r="E1563" s="291">
        <v>-7.41363536177779E-2</v>
      </c>
      <c r="F1563" s="291">
        <v>0.26512801340235398</v>
      </c>
      <c r="G1563" s="291">
        <v>0</v>
      </c>
      <c r="H1563" s="292">
        <f t="shared" si="254"/>
        <v>0</v>
      </c>
      <c r="I1563" s="293"/>
      <c r="J1563" s="293"/>
      <c r="K1563" s="294"/>
      <c r="L1563" s="293"/>
      <c r="M1563" s="294"/>
      <c r="N1563" s="294" t="s">
        <v>416</v>
      </c>
      <c r="O1563" s="33">
        <v>1</v>
      </c>
      <c r="P1563" s="75">
        <f t="shared" si="255"/>
        <v>0</v>
      </c>
      <c r="Q1563" s="293">
        <f t="shared" si="256"/>
        <v>0</v>
      </c>
      <c r="R1563" s="293">
        <f t="shared" si="257"/>
        <v>0</v>
      </c>
      <c r="S1563" s="293">
        <v>0</v>
      </c>
      <c r="T1563" s="293">
        <v>0</v>
      </c>
      <c r="U1563" s="293">
        <f t="shared" si="258"/>
        <v>0</v>
      </c>
      <c r="V1563" s="293">
        <v>0</v>
      </c>
      <c r="W1563" s="294">
        <v>0</v>
      </c>
      <c r="X1563" s="293">
        <v>1</v>
      </c>
      <c r="Y1563" s="262" t="s">
        <v>21</v>
      </c>
      <c r="Z1563" s="262" t="s">
        <v>31</v>
      </c>
      <c r="AA1563" s="289" t="s">
        <v>138</v>
      </c>
      <c r="AB1563" s="81" t="str">
        <f t="shared" si="259"/>
        <v>Fbp-mgcl</v>
      </c>
    </row>
    <row r="1564" spans="1:28" x14ac:dyDescent="0.3">
      <c r="A1564" s="260" t="s">
        <v>6</v>
      </c>
      <c r="B1564" s="261" t="s">
        <v>41</v>
      </c>
      <c r="C1564" s="291">
        <v>-2.0902540628557401E-2</v>
      </c>
      <c r="D1564" s="291">
        <v>1.6342673732918998E-2</v>
      </c>
      <c r="E1564" s="291">
        <v>-0.10130491137436801</v>
      </c>
      <c r="F1564" s="291">
        <v>2.3850929556905001E-2</v>
      </c>
      <c r="G1564" s="291">
        <v>0</v>
      </c>
      <c r="H1564" s="292">
        <f t="shared" si="254"/>
        <v>0</v>
      </c>
      <c r="I1564" s="293"/>
      <c r="J1564" s="293"/>
      <c r="K1564" s="294"/>
      <c r="L1564" s="293"/>
      <c r="M1564" s="294"/>
      <c r="N1564" s="294" t="s">
        <v>425</v>
      </c>
      <c r="O1564" s="33">
        <v>1</v>
      </c>
      <c r="P1564" s="75">
        <f t="shared" si="255"/>
        <v>0</v>
      </c>
      <c r="Q1564" s="293">
        <f t="shared" si="256"/>
        <v>0</v>
      </c>
      <c r="R1564" s="293">
        <f t="shared" si="257"/>
        <v>0</v>
      </c>
      <c r="S1564" s="293">
        <v>0</v>
      </c>
      <c r="T1564" s="293">
        <v>0</v>
      </c>
      <c r="U1564" s="293">
        <f t="shared" si="258"/>
        <v>0</v>
      </c>
      <c r="V1564" s="293">
        <v>0</v>
      </c>
      <c r="W1564" s="294">
        <v>0</v>
      </c>
      <c r="X1564" s="293">
        <v>3</v>
      </c>
      <c r="Y1564" s="262" t="s">
        <v>23</v>
      </c>
      <c r="Z1564" s="262" t="s">
        <v>30</v>
      </c>
      <c r="AA1564" s="289" t="s">
        <v>138</v>
      </c>
      <c r="AB1564" s="81" t="str">
        <f t="shared" si="259"/>
        <v>GltA-2licl</v>
      </c>
    </row>
    <row r="1565" spans="1:28" x14ac:dyDescent="0.3">
      <c r="A1565" s="260" t="s">
        <v>6</v>
      </c>
      <c r="B1565" s="261" t="s">
        <v>172</v>
      </c>
      <c r="C1565" s="291">
        <v>2.8434427031007799E-2</v>
      </c>
      <c r="D1565" s="291">
        <v>3.5176792299812902E-2</v>
      </c>
      <c r="E1565" s="291">
        <v>-1.49191774758393E-3</v>
      </c>
      <c r="F1565" s="291">
        <v>6.3579329573623306E-2</v>
      </c>
      <c r="G1565" s="291">
        <v>0</v>
      </c>
      <c r="H1565" s="292">
        <f t="shared" si="254"/>
        <v>0</v>
      </c>
      <c r="I1565" s="293"/>
      <c r="J1565" s="293"/>
      <c r="K1565" s="294"/>
      <c r="L1565" s="293"/>
      <c r="M1565" s="294"/>
      <c r="N1565" s="294" t="s">
        <v>416</v>
      </c>
      <c r="O1565" s="33">
        <v>1</v>
      </c>
      <c r="P1565" s="75">
        <f t="shared" si="255"/>
        <v>0</v>
      </c>
      <c r="Q1565" s="293">
        <f t="shared" si="256"/>
        <v>0</v>
      </c>
      <c r="R1565" s="293">
        <f t="shared" si="257"/>
        <v>0</v>
      </c>
      <c r="S1565" s="293">
        <v>0</v>
      </c>
      <c r="T1565" s="293">
        <v>0</v>
      </c>
      <c r="U1565" s="293">
        <f t="shared" si="258"/>
        <v>0</v>
      </c>
      <c r="V1565" s="293">
        <v>0</v>
      </c>
      <c r="W1565" s="294">
        <v>0</v>
      </c>
      <c r="X1565" s="293">
        <v>3</v>
      </c>
      <c r="Y1565" s="262" t="s">
        <v>23</v>
      </c>
      <c r="Z1565" s="262" t="s">
        <v>30</v>
      </c>
      <c r="AA1565" s="289" t="s">
        <v>138</v>
      </c>
      <c r="AB1565" s="81" t="str">
        <f t="shared" si="259"/>
        <v>GltA-control1</v>
      </c>
    </row>
    <row r="1566" spans="1:28" x14ac:dyDescent="0.3">
      <c r="A1566" s="260" t="s">
        <v>6</v>
      </c>
      <c r="B1566" s="261" t="s">
        <v>223</v>
      </c>
      <c r="C1566" s="291">
        <v>6.5784512096769198E-3</v>
      </c>
      <c r="D1566" s="291">
        <v>2.01045187436159E-2</v>
      </c>
      <c r="E1566" s="291">
        <v>-9.0618463284867695E-2</v>
      </c>
      <c r="F1566" s="291">
        <v>9.1468970052258305E-2</v>
      </c>
      <c r="G1566" s="291">
        <v>0</v>
      </c>
      <c r="H1566" s="292">
        <f t="shared" si="254"/>
        <v>0</v>
      </c>
      <c r="I1566" s="293"/>
      <c r="J1566" s="293"/>
      <c r="K1566" s="294"/>
      <c r="L1566" s="293"/>
      <c r="M1566" s="294"/>
      <c r="N1566" s="294" t="s">
        <v>416</v>
      </c>
      <c r="O1566" s="33">
        <v>1</v>
      </c>
      <c r="P1566" s="75">
        <f t="shared" si="255"/>
        <v>0</v>
      </c>
      <c r="Q1566" s="293">
        <f t="shared" si="256"/>
        <v>0</v>
      </c>
      <c r="R1566" s="293">
        <f t="shared" si="257"/>
        <v>0</v>
      </c>
      <c r="S1566" s="293">
        <v>0</v>
      </c>
      <c r="T1566" s="293">
        <v>0</v>
      </c>
      <c r="U1566" s="293">
        <f t="shared" si="258"/>
        <v>0</v>
      </c>
      <c r="V1566" s="293">
        <v>0</v>
      </c>
      <c r="W1566" s="294">
        <v>0</v>
      </c>
      <c r="X1566" s="293">
        <v>3</v>
      </c>
      <c r="Y1566" s="262" t="s">
        <v>23</v>
      </c>
      <c r="Z1566" s="262" t="s">
        <v>30</v>
      </c>
      <c r="AA1566" s="289" t="s">
        <v>138</v>
      </c>
      <c r="AB1566" s="81" t="str">
        <f t="shared" si="259"/>
        <v>GltA-control4</v>
      </c>
    </row>
    <row r="1567" spans="1:28" x14ac:dyDescent="0.3">
      <c r="A1567" s="260" t="s">
        <v>6</v>
      </c>
      <c r="B1567" s="261" t="s">
        <v>283</v>
      </c>
      <c r="C1567" s="291">
        <v>2.7670910409456101E-2</v>
      </c>
      <c r="D1567" s="291">
        <v>4.12636747898808E-2</v>
      </c>
      <c r="E1567" s="291">
        <v>-8.6777717511707705E-3</v>
      </c>
      <c r="F1567" s="291">
        <v>6.9542240326801799E-2</v>
      </c>
      <c r="G1567" s="291">
        <v>0</v>
      </c>
      <c r="H1567" s="292">
        <f t="shared" si="254"/>
        <v>0</v>
      </c>
      <c r="I1567" s="293"/>
      <c r="J1567" s="293"/>
      <c r="K1567" s="294"/>
      <c r="L1567" s="293"/>
      <c r="M1567" s="294"/>
      <c r="N1567" s="294" t="s">
        <v>416</v>
      </c>
      <c r="O1567" s="33">
        <v>1</v>
      </c>
      <c r="P1567" s="75">
        <f t="shared" si="255"/>
        <v>0</v>
      </c>
      <c r="Q1567" s="293">
        <f t="shared" si="256"/>
        <v>0</v>
      </c>
      <c r="R1567" s="293">
        <f t="shared" si="257"/>
        <v>0</v>
      </c>
      <c r="S1567" s="293">
        <v>0</v>
      </c>
      <c r="T1567" s="293">
        <v>0</v>
      </c>
      <c r="U1567" s="293">
        <f t="shared" si="258"/>
        <v>0</v>
      </c>
      <c r="V1567" s="293">
        <v>0</v>
      </c>
      <c r="W1567" s="294">
        <v>0</v>
      </c>
      <c r="X1567" s="293">
        <v>3</v>
      </c>
      <c r="Y1567" s="262" t="s">
        <v>23</v>
      </c>
      <c r="Z1567" s="262" t="s">
        <v>30</v>
      </c>
      <c r="AA1567" s="289" t="s">
        <v>138</v>
      </c>
      <c r="AB1567" s="81" t="str">
        <f t="shared" si="259"/>
        <v>GltA-control7</v>
      </c>
    </row>
    <row r="1568" spans="1:28" x14ac:dyDescent="0.3">
      <c r="A1568" s="260" t="s">
        <v>58</v>
      </c>
      <c r="B1568" s="261" t="s">
        <v>42</v>
      </c>
      <c r="C1568" s="291">
        <v>-0.146449101573291</v>
      </c>
      <c r="D1568" s="291">
        <v>-0.17170422075959399</v>
      </c>
      <c r="E1568" s="291">
        <v>-0.287323772001012</v>
      </c>
      <c r="F1568" s="291">
        <v>2.70556367242024E-2</v>
      </c>
      <c r="G1568" s="291">
        <v>0</v>
      </c>
      <c r="H1568" s="292">
        <f t="shared" si="254"/>
        <v>0</v>
      </c>
      <c r="I1568" s="293"/>
      <c r="J1568" s="293"/>
      <c r="K1568" s="294"/>
      <c r="L1568" s="293"/>
      <c r="M1568" s="294"/>
      <c r="N1568" s="294" t="s">
        <v>425</v>
      </c>
      <c r="O1568" s="33">
        <v>1</v>
      </c>
      <c r="P1568" s="75">
        <f t="shared" si="255"/>
        <v>0</v>
      </c>
      <c r="Q1568" s="293">
        <f t="shared" si="256"/>
        <v>0</v>
      </c>
      <c r="R1568" s="293">
        <f t="shared" si="257"/>
        <v>0</v>
      </c>
      <c r="S1568" s="293">
        <v>0</v>
      </c>
      <c r="T1568" s="293">
        <v>0</v>
      </c>
      <c r="U1568" s="293">
        <f t="shared" si="258"/>
        <v>0</v>
      </c>
      <c r="V1568" s="293">
        <v>0</v>
      </c>
      <c r="W1568" s="294">
        <v>0</v>
      </c>
      <c r="X1568" s="293">
        <v>3</v>
      </c>
      <c r="Y1568" s="262" t="s">
        <v>19</v>
      </c>
      <c r="Z1568" s="262" t="s">
        <v>30</v>
      </c>
      <c r="AA1568" s="289" t="s">
        <v>138</v>
      </c>
      <c r="AB1568" s="81" t="str">
        <f t="shared" si="259"/>
        <v>Gnd-2kcl</v>
      </c>
    </row>
    <row r="1569" spans="1:28" x14ac:dyDescent="0.3">
      <c r="A1569" s="260" t="s">
        <v>58</v>
      </c>
      <c r="B1569" s="261" t="s">
        <v>40</v>
      </c>
      <c r="C1569" s="291">
        <v>-0.41046938963437701</v>
      </c>
      <c r="D1569" s="291">
        <v>0.17845358075881201</v>
      </c>
      <c r="E1569" s="291">
        <v>-1.1773013839481601</v>
      </c>
      <c r="F1569" s="291">
        <v>0.19201284448696601</v>
      </c>
      <c r="G1569" s="291">
        <v>0</v>
      </c>
      <c r="H1569" s="292">
        <f t="shared" ref="H1569:H1632" si="260">ABS(G1569)</f>
        <v>0</v>
      </c>
      <c r="I1569" s="293"/>
      <c r="J1569" s="293"/>
      <c r="K1569" s="294"/>
      <c r="L1569" s="293"/>
      <c r="M1569" s="294"/>
      <c r="N1569" s="294" t="s">
        <v>425</v>
      </c>
      <c r="O1569" s="33">
        <v>1</v>
      </c>
      <c r="P1569" s="75">
        <f t="shared" si="255"/>
        <v>0</v>
      </c>
      <c r="Q1569" s="293">
        <f t="shared" si="256"/>
        <v>0</v>
      </c>
      <c r="R1569" s="293">
        <f t="shared" si="257"/>
        <v>0</v>
      </c>
      <c r="S1569" s="293">
        <v>0</v>
      </c>
      <c r="T1569" s="293">
        <v>0</v>
      </c>
      <c r="U1569" s="293">
        <f t="shared" si="258"/>
        <v>0</v>
      </c>
      <c r="V1569" s="293">
        <v>0</v>
      </c>
      <c r="W1569" s="294">
        <v>0</v>
      </c>
      <c r="X1569" s="293">
        <v>3</v>
      </c>
      <c r="Y1569" s="262" t="s">
        <v>19</v>
      </c>
      <c r="Z1569" s="262" t="s">
        <v>30</v>
      </c>
      <c r="AA1569" s="289" t="s">
        <v>138</v>
      </c>
      <c r="AB1569" s="81" t="str">
        <f t="shared" si="259"/>
        <v>Gnd-calc</v>
      </c>
    </row>
    <row r="1570" spans="1:28" x14ac:dyDescent="0.3">
      <c r="A1570" s="260" t="s">
        <v>58</v>
      </c>
      <c r="B1570" s="261" t="s">
        <v>188</v>
      </c>
      <c r="C1570" s="291">
        <v>2.4887385911960401E-2</v>
      </c>
      <c r="D1570" s="291">
        <v>3.0385710123011399E-2</v>
      </c>
      <c r="E1570" s="291">
        <v>-1.1082379293344199E-3</v>
      </c>
      <c r="F1570" s="291">
        <v>7.1054440180569306E-2</v>
      </c>
      <c r="G1570" s="291">
        <v>0</v>
      </c>
      <c r="H1570" s="292">
        <f t="shared" si="260"/>
        <v>0</v>
      </c>
      <c r="I1570" s="293"/>
      <c r="J1570" s="293"/>
      <c r="K1570" s="294"/>
      <c r="L1570" s="293"/>
      <c r="M1570" s="294"/>
      <c r="N1570" s="294" t="s">
        <v>416</v>
      </c>
      <c r="O1570" s="33">
        <v>1</v>
      </c>
      <c r="P1570" s="75">
        <f t="shared" si="255"/>
        <v>0</v>
      </c>
      <c r="Q1570" s="293">
        <f t="shared" si="256"/>
        <v>0</v>
      </c>
      <c r="R1570" s="293">
        <f t="shared" si="257"/>
        <v>0</v>
      </c>
      <c r="S1570" s="293">
        <v>0</v>
      </c>
      <c r="T1570" s="293">
        <v>0</v>
      </c>
      <c r="U1570" s="293">
        <f t="shared" si="258"/>
        <v>0</v>
      </c>
      <c r="V1570" s="293">
        <v>0</v>
      </c>
      <c r="W1570" s="294">
        <v>0</v>
      </c>
      <c r="X1570" s="293">
        <v>3</v>
      </c>
      <c r="Y1570" s="262" t="s">
        <v>19</v>
      </c>
      <c r="Z1570" s="262" t="s">
        <v>30</v>
      </c>
      <c r="AA1570" s="289" t="s">
        <v>138</v>
      </c>
      <c r="AB1570" s="81" t="str">
        <f t="shared" si="259"/>
        <v>Gnd-control2</v>
      </c>
    </row>
    <row r="1571" spans="1:28" x14ac:dyDescent="0.3">
      <c r="A1571" s="260" t="s">
        <v>58</v>
      </c>
      <c r="B1571" s="261" t="s">
        <v>200</v>
      </c>
      <c r="C1571" s="291">
        <v>-2.5806221174596099E-2</v>
      </c>
      <c r="D1571" s="291">
        <v>-8.2606393413418196E-3</v>
      </c>
      <c r="E1571" s="291">
        <v>-0.100009223852031</v>
      </c>
      <c r="F1571" s="291">
        <v>3.0777187082179899E-2</v>
      </c>
      <c r="G1571" s="291">
        <v>0</v>
      </c>
      <c r="H1571" s="292">
        <f t="shared" si="260"/>
        <v>0</v>
      </c>
      <c r="I1571" s="293"/>
      <c r="J1571" s="293"/>
      <c r="K1571" s="294"/>
      <c r="L1571" s="293"/>
      <c r="M1571" s="294"/>
      <c r="N1571" s="294" t="s">
        <v>416</v>
      </c>
      <c r="O1571" s="33">
        <v>1</v>
      </c>
      <c r="P1571" s="75">
        <f t="shared" si="255"/>
        <v>0</v>
      </c>
      <c r="Q1571" s="293">
        <f t="shared" si="256"/>
        <v>0</v>
      </c>
      <c r="R1571" s="293">
        <f t="shared" si="257"/>
        <v>0</v>
      </c>
      <c r="S1571" s="293">
        <v>0</v>
      </c>
      <c r="T1571" s="293">
        <v>0</v>
      </c>
      <c r="U1571" s="293">
        <f t="shared" si="258"/>
        <v>0</v>
      </c>
      <c r="V1571" s="293">
        <v>0</v>
      </c>
      <c r="W1571" s="294">
        <v>0</v>
      </c>
      <c r="X1571" s="293">
        <v>3</v>
      </c>
      <c r="Y1571" s="262" t="s">
        <v>19</v>
      </c>
      <c r="Z1571" s="262" t="s">
        <v>30</v>
      </c>
      <c r="AA1571" s="289" t="s">
        <v>138</v>
      </c>
      <c r="AB1571" s="81" t="str">
        <f t="shared" si="259"/>
        <v>Gnd-control3</v>
      </c>
    </row>
    <row r="1572" spans="1:28" x14ac:dyDescent="0.3">
      <c r="A1572" s="260" t="s">
        <v>58</v>
      </c>
      <c r="B1572" s="261" t="s">
        <v>223</v>
      </c>
      <c r="C1572" s="291">
        <v>1.6199863735283201E-2</v>
      </c>
      <c r="D1572" s="291">
        <v>4.1130977391413602E-2</v>
      </c>
      <c r="E1572" s="291">
        <v>-4.8343202448742899E-2</v>
      </c>
      <c r="F1572" s="291">
        <v>9.3575015188128996E-2</v>
      </c>
      <c r="G1572" s="291">
        <v>0</v>
      </c>
      <c r="H1572" s="292">
        <f t="shared" si="260"/>
        <v>0</v>
      </c>
      <c r="I1572" s="293"/>
      <c r="J1572" s="293"/>
      <c r="K1572" s="294"/>
      <c r="L1572" s="293"/>
      <c r="M1572" s="294"/>
      <c r="N1572" s="294" t="s">
        <v>416</v>
      </c>
      <c r="O1572" s="33">
        <v>1</v>
      </c>
      <c r="P1572" s="75">
        <f t="shared" si="255"/>
        <v>0</v>
      </c>
      <c r="Q1572" s="293">
        <f t="shared" si="256"/>
        <v>0</v>
      </c>
      <c r="R1572" s="293">
        <f t="shared" si="257"/>
        <v>0</v>
      </c>
      <c r="S1572" s="293">
        <v>0</v>
      </c>
      <c r="T1572" s="293">
        <v>0</v>
      </c>
      <c r="U1572" s="293">
        <f t="shared" si="258"/>
        <v>0</v>
      </c>
      <c r="V1572" s="293">
        <v>0</v>
      </c>
      <c r="W1572" s="294">
        <v>0</v>
      </c>
      <c r="X1572" s="293">
        <v>3</v>
      </c>
      <c r="Y1572" s="262" t="s">
        <v>19</v>
      </c>
      <c r="Z1572" s="262" t="s">
        <v>30</v>
      </c>
      <c r="AA1572" s="289" t="s">
        <v>138</v>
      </c>
      <c r="AB1572" s="81" t="str">
        <f t="shared" si="259"/>
        <v>Gnd-control4</v>
      </c>
    </row>
    <row r="1573" spans="1:28" x14ac:dyDescent="0.3">
      <c r="A1573" s="260" t="s">
        <v>58</v>
      </c>
      <c r="B1573" s="261" t="s">
        <v>265</v>
      </c>
      <c r="C1573" s="291">
        <v>-0.100494133998072</v>
      </c>
      <c r="D1573" s="291">
        <v>-5.5245244172211001E-2</v>
      </c>
      <c r="E1573" s="291">
        <v>-5.5245244172211001E-2</v>
      </c>
      <c r="F1573" s="291">
        <v>7.6287428875511695E-2</v>
      </c>
      <c r="G1573" s="291">
        <v>0</v>
      </c>
      <c r="H1573" s="292">
        <f t="shared" si="260"/>
        <v>0</v>
      </c>
      <c r="I1573" s="293"/>
      <c r="J1573" s="293"/>
      <c r="K1573" s="294"/>
      <c r="L1573" s="293"/>
      <c r="M1573" s="294"/>
      <c r="N1573" s="294" t="s">
        <v>416</v>
      </c>
      <c r="O1573" s="33">
        <v>1</v>
      </c>
      <c r="P1573" s="75">
        <f t="shared" si="255"/>
        <v>0</v>
      </c>
      <c r="Q1573" s="293">
        <f t="shared" si="256"/>
        <v>0</v>
      </c>
      <c r="R1573" s="293">
        <f t="shared" si="257"/>
        <v>0</v>
      </c>
      <c r="S1573" s="293">
        <v>0</v>
      </c>
      <c r="T1573" s="293">
        <v>0</v>
      </c>
      <c r="U1573" s="293">
        <f t="shared" si="258"/>
        <v>0</v>
      </c>
      <c r="V1573" s="293">
        <v>0</v>
      </c>
      <c r="W1573" s="294">
        <v>0</v>
      </c>
      <c r="X1573" s="293">
        <v>3</v>
      </c>
      <c r="Y1573" s="262" t="s">
        <v>19</v>
      </c>
      <c r="Z1573" s="262" t="s">
        <v>30</v>
      </c>
      <c r="AA1573" s="289" t="s">
        <v>138</v>
      </c>
      <c r="AB1573" s="81" t="str">
        <f t="shared" si="259"/>
        <v>Gnd-control6</v>
      </c>
    </row>
    <row r="1574" spans="1:28" x14ac:dyDescent="0.3">
      <c r="A1574" s="260" t="s">
        <v>58</v>
      </c>
      <c r="B1574" s="261" t="s">
        <v>283</v>
      </c>
      <c r="C1574" s="291">
        <v>-5.2131247718370501E-2</v>
      </c>
      <c r="D1574" s="291">
        <v>-0.11374790517193301</v>
      </c>
      <c r="E1574" s="291">
        <v>-0.15105729735492801</v>
      </c>
      <c r="F1574" s="291">
        <v>0.101510260717248</v>
      </c>
      <c r="G1574" s="291">
        <v>0</v>
      </c>
      <c r="H1574" s="292">
        <f t="shared" si="260"/>
        <v>0</v>
      </c>
      <c r="I1574" s="293"/>
      <c r="J1574" s="293"/>
      <c r="K1574" s="294"/>
      <c r="L1574" s="293"/>
      <c r="M1574" s="294"/>
      <c r="N1574" s="294" t="s">
        <v>416</v>
      </c>
      <c r="O1574" s="33">
        <v>1</v>
      </c>
      <c r="P1574" s="75">
        <f t="shared" si="255"/>
        <v>0</v>
      </c>
      <c r="Q1574" s="293">
        <f t="shared" si="256"/>
        <v>0</v>
      </c>
      <c r="R1574" s="293">
        <f t="shared" si="257"/>
        <v>0</v>
      </c>
      <c r="S1574" s="293">
        <v>0</v>
      </c>
      <c r="T1574" s="293">
        <v>0</v>
      </c>
      <c r="U1574" s="293">
        <f t="shared" si="258"/>
        <v>0</v>
      </c>
      <c r="V1574" s="293">
        <v>0</v>
      </c>
      <c r="W1574" s="294">
        <v>0</v>
      </c>
      <c r="X1574" s="293">
        <v>3</v>
      </c>
      <c r="Y1574" s="262" t="s">
        <v>19</v>
      </c>
      <c r="Z1574" s="262" t="s">
        <v>30</v>
      </c>
      <c r="AA1574" s="289" t="s">
        <v>138</v>
      </c>
      <c r="AB1574" s="81" t="str">
        <f t="shared" si="259"/>
        <v>Gnd-control7</v>
      </c>
    </row>
    <row r="1575" spans="1:28" x14ac:dyDescent="0.3">
      <c r="A1575" s="260" t="s">
        <v>58</v>
      </c>
      <c r="B1575" s="261" t="s">
        <v>304</v>
      </c>
      <c r="C1575" s="291">
        <v>-4.1209144794937598E-2</v>
      </c>
      <c r="D1575" s="291">
        <v>-2.1777292562601101E-2</v>
      </c>
      <c r="E1575" s="291">
        <v>-0.140092224040193</v>
      </c>
      <c r="F1575" s="291">
        <v>9.2862712103736103E-2</v>
      </c>
      <c r="G1575" s="291">
        <v>0</v>
      </c>
      <c r="H1575" s="292">
        <f t="shared" si="260"/>
        <v>0</v>
      </c>
      <c r="I1575" s="293"/>
      <c r="J1575" s="293"/>
      <c r="K1575" s="294"/>
      <c r="L1575" s="293"/>
      <c r="M1575" s="294"/>
      <c r="N1575" s="294" t="s">
        <v>416</v>
      </c>
      <c r="O1575" s="33">
        <v>1</v>
      </c>
      <c r="P1575" s="75">
        <f t="shared" si="255"/>
        <v>0</v>
      </c>
      <c r="Q1575" s="293">
        <f t="shared" si="256"/>
        <v>0</v>
      </c>
      <c r="R1575" s="293">
        <f t="shared" si="257"/>
        <v>0</v>
      </c>
      <c r="S1575" s="293">
        <v>0</v>
      </c>
      <c r="T1575" s="293">
        <v>0</v>
      </c>
      <c r="U1575" s="293">
        <f t="shared" si="258"/>
        <v>0</v>
      </c>
      <c r="V1575" s="293">
        <v>0</v>
      </c>
      <c r="W1575" s="294">
        <v>0</v>
      </c>
      <c r="X1575" s="293">
        <v>3</v>
      </c>
      <c r="Y1575" s="262" t="s">
        <v>19</v>
      </c>
      <c r="Z1575" s="262" t="s">
        <v>30</v>
      </c>
      <c r="AA1575" s="289" t="s">
        <v>138</v>
      </c>
      <c r="AB1575" s="81" t="str">
        <f t="shared" si="259"/>
        <v>Gnd-control8</v>
      </c>
    </row>
    <row r="1576" spans="1:28" x14ac:dyDescent="0.3">
      <c r="A1576" s="260" t="s">
        <v>58</v>
      </c>
      <c r="B1576" s="261" t="s">
        <v>44</v>
      </c>
      <c r="C1576" s="291">
        <v>-0.140522171490431</v>
      </c>
      <c r="D1576" s="291">
        <v>2.2137287140152999E-2</v>
      </c>
      <c r="E1576" s="291">
        <v>-0.39278425570675202</v>
      </c>
      <c r="F1576" s="291">
        <v>5.66036908175548E-2</v>
      </c>
      <c r="G1576" s="291">
        <v>0</v>
      </c>
      <c r="H1576" s="292">
        <f t="shared" si="260"/>
        <v>0</v>
      </c>
      <c r="I1576" s="293"/>
      <c r="J1576" s="293"/>
      <c r="K1576" s="294"/>
      <c r="L1576" s="293"/>
      <c r="M1576" s="294"/>
      <c r="N1576" s="294" t="s">
        <v>416</v>
      </c>
      <c r="O1576" s="33">
        <v>1</v>
      </c>
      <c r="P1576" s="75">
        <f t="shared" si="255"/>
        <v>0</v>
      </c>
      <c r="Q1576" s="293">
        <f t="shared" si="256"/>
        <v>0</v>
      </c>
      <c r="R1576" s="293">
        <f t="shared" si="257"/>
        <v>0</v>
      </c>
      <c r="S1576" s="293">
        <v>0</v>
      </c>
      <c r="T1576" s="293">
        <v>0</v>
      </c>
      <c r="U1576" s="293">
        <f t="shared" si="258"/>
        <v>0</v>
      </c>
      <c r="V1576" s="293">
        <v>0</v>
      </c>
      <c r="W1576" s="294">
        <v>0</v>
      </c>
      <c r="X1576" s="293">
        <v>3</v>
      </c>
      <c r="Y1576" s="262" t="s">
        <v>19</v>
      </c>
      <c r="Z1576" s="262" t="s">
        <v>30</v>
      </c>
      <c r="AA1576" s="289" t="s">
        <v>138</v>
      </c>
      <c r="AB1576" s="81" t="str">
        <f t="shared" si="259"/>
        <v>Gnd-mgcl</v>
      </c>
    </row>
    <row r="1577" spans="1:28" x14ac:dyDescent="0.3">
      <c r="A1577" s="260" t="s">
        <v>130</v>
      </c>
      <c r="B1577" s="261" t="s">
        <v>43</v>
      </c>
      <c r="C1577" s="291">
        <v>2.35094746618481E-2</v>
      </c>
      <c r="D1577" s="291">
        <v>2.5519274732505801E-2</v>
      </c>
      <c r="E1577" s="291">
        <v>-1.5778172684883199E-3</v>
      </c>
      <c r="F1577" s="291">
        <v>4.7592268008848498E-2</v>
      </c>
      <c r="G1577" s="291">
        <v>0</v>
      </c>
      <c r="H1577" s="292">
        <f t="shared" si="260"/>
        <v>0</v>
      </c>
      <c r="I1577" s="293"/>
      <c r="J1577" s="293"/>
      <c r="K1577" s="294"/>
      <c r="L1577" s="293"/>
      <c r="M1577" s="294"/>
      <c r="N1577" s="294" t="s">
        <v>425</v>
      </c>
      <c r="O1577" s="33">
        <v>1</v>
      </c>
      <c r="P1577" s="75">
        <f t="shared" si="255"/>
        <v>0</v>
      </c>
      <c r="Q1577" s="293">
        <f t="shared" si="256"/>
        <v>0</v>
      </c>
      <c r="R1577" s="293">
        <f t="shared" si="257"/>
        <v>0</v>
      </c>
      <c r="S1577" s="293">
        <v>0</v>
      </c>
      <c r="T1577" s="293">
        <v>0</v>
      </c>
      <c r="U1577" s="293">
        <f t="shared" si="258"/>
        <v>0</v>
      </c>
      <c r="V1577" s="293">
        <v>0</v>
      </c>
      <c r="W1577" s="294">
        <v>0</v>
      </c>
      <c r="X1577" s="293">
        <v>1</v>
      </c>
      <c r="Y1577" s="262" t="s">
        <v>22</v>
      </c>
      <c r="Z1577" s="262" t="s">
        <v>30</v>
      </c>
      <c r="AA1577" s="289" t="s">
        <v>138</v>
      </c>
      <c r="AB1577" s="81" t="str">
        <f t="shared" si="259"/>
        <v>Icd-5nacl</v>
      </c>
    </row>
    <row r="1578" spans="1:28" x14ac:dyDescent="0.3">
      <c r="A1578" s="260" t="s">
        <v>130</v>
      </c>
      <c r="B1578" s="261" t="s">
        <v>188</v>
      </c>
      <c r="C1578" s="291">
        <v>-2.2292362381843699E-2</v>
      </c>
      <c r="D1578" s="291">
        <v>-3.0677627549718499E-2</v>
      </c>
      <c r="E1578" s="291">
        <v>-5.2922264907584803E-2</v>
      </c>
      <c r="F1578" s="291">
        <v>1.6246421945051701E-2</v>
      </c>
      <c r="G1578" s="291">
        <v>0</v>
      </c>
      <c r="H1578" s="292">
        <f t="shared" si="260"/>
        <v>0</v>
      </c>
      <c r="I1578" s="293"/>
      <c r="J1578" s="293"/>
      <c r="K1578" s="294"/>
      <c r="L1578" s="293"/>
      <c r="M1578" s="294"/>
      <c r="N1578" s="294" t="s">
        <v>416</v>
      </c>
      <c r="O1578" s="33">
        <v>1</v>
      </c>
      <c r="P1578" s="75">
        <f t="shared" si="255"/>
        <v>0</v>
      </c>
      <c r="Q1578" s="293">
        <f t="shared" si="256"/>
        <v>0</v>
      </c>
      <c r="R1578" s="293">
        <f t="shared" si="257"/>
        <v>0</v>
      </c>
      <c r="S1578" s="293">
        <v>0</v>
      </c>
      <c r="T1578" s="293">
        <v>0</v>
      </c>
      <c r="U1578" s="293">
        <f t="shared" si="258"/>
        <v>0</v>
      </c>
      <c r="V1578" s="293">
        <v>0</v>
      </c>
      <c r="W1578" s="294">
        <v>0</v>
      </c>
      <c r="X1578" s="293">
        <v>1</v>
      </c>
      <c r="Y1578" s="262" t="s">
        <v>22</v>
      </c>
      <c r="Z1578" s="262" t="s">
        <v>30</v>
      </c>
      <c r="AA1578" s="289" t="s">
        <v>138</v>
      </c>
      <c r="AB1578" s="81" t="str">
        <f t="shared" si="259"/>
        <v>Icd-control2</v>
      </c>
    </row>
    <row r="1579" spans="1:28" x14ac:dyDescent="0.3">
      <c r="A1579" s="260" t="s">
        <v>130</v>
      </c>
      <c r="B1579" s="261" t="s">
        <v>200</v>
      </c>
      <c r="C1579" s="291">
        <v>1.1999291918727201E-2</v>
      </c>
      <c r="D1579" s="291">
        <v>1.2808399953973201E-2</v>
      </c>
      <c r="E1579" s="291">
        <v>-1.57762623112573E-2</v>
      </c>
      <c r="F1579" s="291">
        <v>3.93360474700113E-2</v>
      </c>
      <c r="G1579" s="291">
        <v>0</v>
      </c>
      <c r="H1579" s="292">
        <f t="shared" si="260"/>
        <v>0</v>
      </c>
      <c r="I1579" s="293"/>
      <c r="J1579" s="293"/>
      <c r="K1579" s="294"/>
      <c r="L1579" s="293"/>
      <c r="M1579" s="294"/>
      <c r="N1579" s="294" t="s">
        <v>416</v>
      </c>
      <c r="O1579" s="33">
        <v>1</v>
      </c>
      <c r="P1579" s="75">
        <f t="shared" si="255"/>
        <v>0</v>
      </c>
      <c r="Q1579" s="293">
        <f t="shared" si="256"/>
        <v>0</v>
      </c>
      <c r="R1579" s="293">
        <f t="shared" si="257"/>
        <v>0</v>
      </c>
      <c r="S1579" s="293">
        <v>0</v>
      </c>
      <c r="T1579" s="293">
        <v>0</v>
      </c>
      <c r="U1579" s="293">
        <f t="shared" si="258"/>
        <v>0</v>
      </c>
      <c r="V1579" s="293">
        <v>0</v>
      </c>
      <c r="W1579" s="294">
        <v>0</v>
      </c>
      <c r="X1579" s="293">
        <v>1</v>
      </c>
      <c r="Y1579" s="262" t="s">
        <v>22</v>
      </c>
      <c r="Z1579" s="262" t="s">
        <v>30</v>
      </c>
      <c r="AA1579" s="289" t="s">
        <v>138</v>
      </c>
      <c r="AB1579" s="81" t="str">
        <f t="shared" si="259"/>
        <v>Icd-control3</v>
      </c>
    </row>
    <row r="1580" spans="1:28" x14ac:dyDescent="0.3">
      <c r="A1580" s="260" t="s">
        <v>130</v>
      </c>
      <c r="B1580" s="261" t="s">
        <v>282</v>
      </c>
      <c r="C1580" s="291">
        <v>9.2311063000123893E-3</v>
      </c>
      <c r="D1580" s="291">
        <v>6.9932358408498997E-3</v>
      </c>
      <c r="E1580" s="291">
        <v>-1.5613498205053398E-5</v>
      </c>
      <c r="F1580" s="291">
        <v>1.70578998607363E-2</v>
      </c>
      <c r="G1580" s="291">
        <v>0</v>
      </c>
      <c r="H1580" s="292">
        <f t="shared" si="260"/>
        <v>0</v>
      </c>
      <c r="I1580" s="293"/>
      <c r="J1580" s="293"/>
      <c r="K1580" s="294"/>
      <c r="L1580" s="293"/>
      <c r="M1580" s="294"/>
      <c r="N1580" s="294" t="s">
        <v>416</v>
      </c>
      <c r="O1580" s="33">
        <v>1</v>
      </c>
      <c r="P1580" s="75">
        <f t="shared" si="255"/>
        <v>0</v>
      </c>
      <c r="Q1580" s="293">
        <f t="shared" si="256"/>
        <v>0</v>
      </c>
      <c r="R1580" s="293">
        <f t="shared" si="257"/>
        <v>0</v>
      </c>
      <c r="S1580" s="293">
        <v>0</v>
      </c>
      <c r="T1580" s="293">
        <v>0</v>
      </c>
      <c r="U1580" s="293">
        <f t="shared" si="258"/>
        <v>0</v>
      </c>
      <c r="V1580" s="293">
        <v>0</v>
      </c>
      <c r="W1580" s="294">
        <v>0</v>
      </c>
      <c r="X1580" s="293">
        <v>1</v>
      </c>
      <c r="Y1580" s="262" t="s">
        <v>22</v>
      </c>
      <c r="Z1580" s="262" t="s">
        <v>30</v>
      </c>
      <c r="AA1580" s="289" t="s">
        <v>138</v>
      </c>
      <c r="AB1580" s="81" t="str">
        <f t="shared" si="259"/>
        <v>Icd-noenz</v>
      </c>
    </row>
    <row r="1581" spans="1:28" x14ac:dyDescent="0.3">
      <c r="A1581" s="260" t="s">
        <v>1</v>
      </c>
      <c r="B1581" s="261" t="s">
        <v>200</v>
      </c>
      <c r="C1581" s="291">
        <v>0.116181214277533</v>
      </c>
      <c r="D1581" s="291">
        <v>2.66032199956594E-2</v>
      </c>
      <c r="E1581" s="291">
        <v>-1.44938717159973E-2</v>
      </c>
      <c r="F1581" s="291">
        <v>0.25636091757205798</v>
      </c>
      <c r="G1581" s="291">
        <v>0</v>
      </c>
      <c r="H1581" s="292">
        <f t="shared" si="260"/>
        <v>0</v>
      </c>
      <c r="I1581" s="293"/>
      <c r="J1581" s="293"/>
      <c r="K1581" s="294"/>
      <c r="L1581" s="293"/>
      <c r="M1581" s="294"/>
      <c r="N1581" s="294" t="s">
        <v>416</v>
      </c>
      <c r="O1581" s="33">
        <v>1</v>
      </c>
      <c r="P1581" s="75">
        <f t="shared" si="255"/>
        <v>0</v>
      </c>
      <c r="Q1581" s="293">
        <f t="shared" si="256"/>
        <v>0</v>
      </c>
      <c r="R1581" s="293">
        <f t="shared" si="257"/>
        <v>0</v>
      </c>
      <c r="S1581" s="293">
        <v>0</v>
      </c>
      <c r="T1581" s="293">
        <v>0</v>
      </c>
      <c r="U1581" s="293">
        <f t="shared" si="258"/>
        <v>0</v>
      </c>
      <c r="V1581" s="293">
        <v>0</v>
      </c>
      <c r="W1581" s="294">
        <v>0</v>
      </c>
      <c r="X1581" s="293">
        <v>2</v>
      </c>
      <c r="Y1581" s="262" t="s">
        <v>20</v>
      </c>
      <c r="Z1581" s="262" t="s">
        <v>30</v>
      </c>
      <c r="AA1581" s="289" t="s">
        <v>138</v>
      </c>
      <c r="AB1581" s="81" t="str">
        <f t="shared" si="259"/>
        <v>MaeA-control3</v>
      </c>
    </row>
    <row r="1582" spans="1:28" x14ac:dyDescent="0.3">
      <c r="A1582" s="260" t="s">
        <v>1</v>
      </c>
      <c r="B1582" s="261" t="s">
        <v>223</v>
      </c>
      <c r="C1582" s="291">
        <v>9.6496937779925795E-2</v>
      </c>
      <c r="D1582" s="291">
        <v>9.7194261550094502E-2</v>
      </c>
      <c r="E1582" s="291">
        <v>-5.1000696346153299E-2</v>
      </c>
      <c r="F1582" s="291">
        <v>0.23540446610469901</v>
      </c>
      <c r="G1582" s="291">
        <v>0</v>
      </c>
      <c r="H1582" s="292">
        <f t="shared" si="260"/>
        <v>0</v>
      </c>
      <c r="I1582" s="293"/>
      <c r="J1582" s="293"/>
      <c r="K1582" s="294"/>
      <c r="L1582" s="293"/>
      <c r="M1582" s="294"/>
      <c r="N1582" s="294" t="s">
        <v>416</v>
      </c>
      <c r="O1582" s="33">
        <v>1</v>
      </c>
      <c r="P1582" s="75">
        <f t="shared" si="255"/>
        <v>0</v>
      </c>
      <c r="Q1582" s="293">
        <f t="shared" si="256"/>
        <v>0</v>
      </c>
      <c r="R1582" s="293">
        <f t="shared" si="257"/>
        <v>0</v>
      </c>
      <c r="S1582" s="293">
        <v>0</v>
      </c>
      <c r="T1582" s="293">
        <v>0</v>
      </c>
      <c r="U1582" s="293">
        <f t="shared" si="258"/>
        <v>0</v>
      </c>
      <c r="V1582" s="293">
        <v>0</v>
      </c>
      <c r="W1582" s="294">
        <v>0</v>
      </c>
      <c r="X1582" s="293">
        <v>2</v>
      </c>
      <c r="Y1582" s="262" t="s">
        <v>20</v>
      </c>
      <c r="Z1582" s="262" t="s">
        <v>30</v>
      </c>
      <c r="AA1582" s="289" t="s">
        <v>138</v>
      </c>
      <c r="AB1582" s="81" t="str">
        <f t="shared" si="259"/>
        <v>MaeA-control4</v>
      </c>
    </row>
    <row r="1583" spans="1:28" x14ac:dyDescent="0.3">
      <c r="A1583" s="260" t="s">
        <v>1</v>
      </c>
      <c r="B1583" s="261" t="s">
        <v>265</v>
      </c>
      <c r="C1583" s="291">
        <v>-4.0074799621532004E-3</v>
      </c>
      <c r="D1583" s="291">
        <v>1.95240677002563E-2</v>
      </c>
      <c r="E1583" s="291">
        <v>-0.17050639296227799</v>
      </c>
      <c r="F1583" s="291">
        <v>0.152729769628799</v>
      </c>
      <c r="G1583" s="291">
        <v>0</v>
      </c>
      <c r="H1583" s="292">
        <f t="shared" si="260"/>
        <v>0</v>
      </c>
      <c r="I1583" s="293"/>
      <c r="J1583" s="293"/>
      <c r="K1583" s="294"/>
      <c r="L1583" s="293"/>
      <c r="M1583" s="294"/>
      <c r="N1583" s="294" t="s">
        <v>416</v>
      </c>
      <c r="O1583" s="33">
        <v>1</v>
      </c>
      <c r="P1583" s="75">
        <f t="shared" si="255"/>
        <v>0</v>
      </c>
      <c r="Q1583" s="293">
        <f t="shared" si="256"/>
        <v>0</v>
      </c>
      <c r="R1583" s="293">
        <f t="shared" si="257"/>
        <v>0</v>
      </c>
      <c r="S1583" s="293">
        <v>0</v>
      </c>
      <c r="T1583" s="293">
        <v>0</v>
      </c>
      <c r="U1583" s="293">
        <f t="shared" si="258"/>
        <v>0</v>
      </c>
      <c r="V1583" s="293">
        <v>0</v>
      </c>
      <c r="W1583" s="294">
        <v>0</v>
      </c>
      <c r="X1583" s="293">
        <v>2</v>
      </c>
      <c r="Y1583" s="262" t="s">
        <v>20</v>
      </c>
      <c r="Z1583" s="262" t="s">
        <v>30</v>
      </c>
      <c r="AA1583" s="289" t="s">
        <v>138</v>
      </c>
      <c r="AB1583" s="81" t="str">
        <f t="shared" si="259"/>
        <v>MaeA-control6</v>
      </c>
    </row>
    <row r="1584" spans="1:28" x14ac:dyDescent="0.3">
      <c r="A1584" s="260" t="s">
        <v>1</v>
      </c>
      <c r="B1584" s="261" t="s">
        <v>283</v>
      </c>
      <c r="C1584" s="291">
        <v>3.0876283264412299E-2</v>
      </c>
      <c r="D1584" s="291">
        <v>4.9256643925057998E-2</v>
      </c>
      <c r="E1584" s="291">
        <v>-2.7376826815680402E-2</v>
      </c>
      <c r="F1584" s="291">
        <v>6.3540869931305796E-2</v>
      </c>
      <c r="G1584" s="291">
        <v>0</v>
      </c>
      <c r="H1584" s="292">
        <f t="shared" si="260"/>
        <v>0</v>
      </c>
      <c r="I1584" s="293"/>
      <c r="J1584" s="293"/>
      <c r="K1584" s="294"/>
      <c r="L1584" s="293"/>
      <c r="M1584" s="294"/>
      <c r="N1584" s="294" t="s">
        <v>416</v>
      </c>
      <c r="O1584" s="33">
        <v>1</v>
      </c>
      <c r="P1584" s="75">
        <f t="shared" si="255"/>
        <v>0</v>
      </c>
      <c r="Q1584" s="293">
        <f t="shared" si="256"/>
        <v>0</v>
      </c>
      <c r="R1584" s="293">
        <f t="shared" si="257"/>
        <v>0</v>
      </c>
      <c r="S1584" s="293">
        <v>0</v>
      </c>
      <c r="T1584" s="293">
        <v>0</v>
      </c>
      <c r="U1584" s="293">
        <f t="shared" si="258"/>
        <v>0</v>
      </c>
      <c r="V1584" s="293">
        <v>0</v>
      </c>
      <c r="W1584" s="294">
        <v>0</v>
      </c>
      <c r="X1584" s="293">
        <v>2</v>
      </c>
      <c r="Y1584" s="262" t="s">
        <v>20</v>
      </c>
      <c r="Z1584" s="262" t="s">
        <v>30</v>
      </c>
      <c r="AA1584" s="289" t="s">
        <v>138</v>
      </c>
      <c r="AB1584" s="81" t="str">
        <f t="shared" si="259"/>
        <v>MaeA-control7</v>
      </c>
    </row>
    <row r="1585" spans="1:28" x14ac:dyDescent="0.3">
      <c r="A1585" s="260" t="s">
        <v>134</v>
      </c>
      <c r="B1585" s="261" t="s">
        <v>172</v>
      </c>
      <c r="C1585" s="291">
        <v>-9.5893421566578003E-3</v>
      </c>
      <c r="D1585" s="291">
        <v>-1.4340897229443801E-2</v>
      </c>
      <c r="E1585" s="291">
        <v>-4.20858877123481E-2</v>
      </c>
      <c r="F1585" s="291">
        <v>1.7927906242897002E-2</v>
      </c>
      <c r="G1585" s="291">
        <v>0</v>
      </c>
      <c r="H1585" s="292">
        <f t="shared" si="260"/>
        <v>0</v>
      </c>
      <c r="I1585" s="293"/>
      <c r="J1585" s="293"/>
      <c r="K1585" s="294"/>
      <c r="L1585" s="293"/>
      <c r="M1585" s="294"/>
      <c r="N1585" s="294" t="s">
        <v>416</v>
      </c>
      <c r="O1585" s="33">
        <v>1</v>
      </c>
      <c r="P1585" s="75">
        <f t="shared" si="255"/>
        <v>0</v>
      </c>
      <c r="Q1585" s="293">
        <f t="shared" si="256"/>
        <v>0</v>
      </c>
      <c r="R1585" s="293">
        <f t="shared" si="257"/>
        <v>0</v>
      </c>
      <c r="S1585" s="293">
        <v>0</v>
      </c>
      <c r="T1585" s="293">
        <v>0</v>
      </c>
      <c r="U1585" s="293">
        <f t="shared" si="258"/>
        <v>0</v>
      </c>
      <c r="V1585" s="293">
        <v>0</v>
      </c>
      <c r="W1585" s="294">
        <v>0</v>
      </c>
      <c r="X1585" s="293">
        <v>1</v>
      </c>
      <c r="Y1585" s="262" t="s">
        <v>29</v>
      </c>
      <c r="Z1585" s="262" t="s">
        <v>30</v>
      </c>
      <c r="AA1585" s="289" t="s">
        <v>138</v>
      </c>
      <c r="AB1585" s="81" t="str">
        <f t="shared" si="259"/>
        <v>MaeB-control1</v>
      </c>
    </row>
    <row r="1586" spans="1:28" x14ac:dyDescent="0.3">
      <c r="A1586" s="260" t="s">
        <v>134</v>
      </c>
      <c r="B1586" s="261" t="s">
        <v>246</v>
      </c>
      <c r="C1586" s="291">
        <v>-6.7539750574408704E-3</v>
      </c>
      <c r="D1586" s="291">
        <v>3.2970635305130301E-2</v>
      </c>
      <c r="E1586" s="291">
        <v>-5.4269662528120197E-2</v>
      </c>
      <c r="F1586" s="291">
        <v>4.36337280302685E-2</v>
      </c>
      <c r="G1586" s="291">
        <v>0</v>
      </c>
      <c r="H1586" s="292">
        <f t="shared" si="260"/>
        <v>0</v>
      </c>
      <c r="I1586" s="293"/>
      <c r="J1586" s="293"/>
      <c r="K1586" s="294"/>
      <c r="L1586" s="293"/>
      <c r="M1586" s="294"/>
      <c r="N1586" s="294" t="s">
        <v>416</v>
      </c>
      <c r="O1586" s="33">
        <v>1</v>
      </c>
      <c r="P1586" s="75">
        <f t="shared" si="255"/>
        <v>0</v>
      </c>
      <c r="Q1586" s="293">
        <f t="shared" si="256"/>
        <v>0</v>
      </c>
      <c r="R1586" s="293">
        <f t="shared" si="257"/>
        <v>0</v>
      </c>
      <c r="S1586" s="293">
        <v>0</v>
      </c>
      <c r="T1586" s="293">
        <v>0</v>
      </c>
      <c r="U1586" s="293">
        <f t="shared" si="258"/>
        <v>0</v>
      </c>
      <c r="V1586" s="293">
        <v>0</v>
      </c>
      <c r="W1586" s="294">
        <v>0</v>
      </c>
      <c r="X1586" s="293">
        <v>1</v>
      </c>
      <c r="Y1586" s="262" t="s">
        <v>29</v>
      </c>
      <c r="Z1586" s="262" t="s">
        <v>30</v>
      </c>
      <c r="AA1586" s="289" t="s">
        <v>138</v>
      </c>
      <c r="AB1586" s="81" t="str">
        <f t="shared" si="259"/>
        <v>MaeB-control5</v>
      </c>
    </row>
    <row r="1587" spans="1:28" x14ac:dyDescent="0.3">
      <c r="A1587" s="260" t="s">
        <v>134</v>
      </c>
      <c r="B1587" s="261" t="s">
        <v>283</v>
      </c>
      <c r="C1587" s="291">
        <v>-2.2491557283511199E-2</v>
      </c>
      <c r="D1587" s="291">
        <v>-1.8006118541348801E-2</v>
      </c>
      <c r="E1587" s="291">
        <v>-4.2080253520206203E-2</v>
      </c>
      <c r="F1587" s="291">
        <v>3.1758265419493501E-3</v>
      </c>
      <c r="G1587" s="291">
        <v>0</v>
      </c>
      <c r="H1587" s="292">
        <f t="shared" si="260"/>
        <v>0</v>
      </c>
      <c r="I1587" s="293"/>
      <c r="J1587" s="293"/>
      <c r="K1587" s="294"/>
      <c r="L1587" s="293"/>
      <c r="M1587" s="294"/>
      <c r="N1587" s="294" t="s">
        <v>416</v>
      </c>
      <c r="O1587" s="33">
        <v>1</v>
      </c>
      <c r="P1587" s="75">
        <f t="shared" si="255"/>
        <v>0</v>
      </c>
      <c r="Q1587" s="293">
        <f t="shared" si="256"/>
        <v>0</v>
      </c>
      <c r="R1587" s="293">
        <f t="shared" si="257"/>
        <v>0</v>
      </c>
      <c r="S1587" s="293">
        <v>0</v>
      </c>
      <c r="T1587" s="293">
        <v>0</v>
      </c>
      <c r="U1587" s="293">
        <f t="shared" si="258"/>
        <v>0</v>
      </c>
      <c r="V1587" s="293">
        <v>0</v>
      </c>
      <c r="W1587" s="294">
        <v>0</v>
      </c>
      <c r="X1587" s="293">
        <v>1</v>
      </c>
      <c r="Y1587" s="262" t="s">
        <v>29</v>
      </c>
      <c r="Z1587" s="262" t="s">
        <v>30</v>
      </c>
      <c r="AA1587" s="289" t="s">
        <v>138</v>
      </c>
      <c r="AB1587" s="81" t="str">
        <f t="shared" si="259"/>
        <v>MaeB-control7</v>
      </c>
    </row>
    <row r="1588" spans="1:28" x14ac:dyDescent="0.3">
      <c r="A1588" s="260" t="s">
        <v>134</v>
      </c>
      <c r="B1588" s="261" t="s">
        <v>304</v>
      </c>
      <c r="C1588" s="291">
        <v>-2.7990035794804399E-2</v>
      </c>
      <c r="D1588" s="291">
        <v>-4.9904733325998402E-2</v>
      </c>
      <c r="E1588" s="291">
        <v>-0.115843682207229</v>
      </c>
      <c r="F1588" s="291">
        <v>6.6443306738077093E-2</v>
      </c>
      <c r="G1588" s="291">
        <v>0</v>
      </c>
      <c r="H1588" s="292">
        <f t="shared" si="260"/>
        <v>0</v>
      </c>
      <c r="I1588" s="293"/>
      <c r="J1588" s="293"/>
      <c r="K1588" s="294"/>
      <c r="L1588" s="293"/>
      <c r="M1588" s="294"/>
      <c r="N1588" s="294" t="s">
        <v>416</v>
      </c>
      <c r="O1588" s="33">
        <v>1</v>
      </c>
      <c r="P1588" s="75">
        <f t="shared" si="255"/>
        <v>0</v>
      </c>
      <c r="Q1588" s="293">
        <f t="shared" si="256"/>
        <v>0</v>
      </c>
      <c r="R1588" s="293">
        <f t="shared" si="257"/>
        <v>0</v>
      </c>
      <c r="S1588" s="293">
        <v>0</v>
      </c>
      <c r="T1588" s="293">
        <v>0</v>
      </c>
      <c r="U1588" s="293">
        <f t="shared" si="258"/>
        <v>0</v>
      </c>
      <c r="V1588" s="293">
        <v>0</v>
      </c>
      <c r="W1588" s="294">
        <v>0</v>
      </c>
      <c r="X1588" s="293">
        <v>1</v>
      </c>
      <c r="Y1588" s="262" t="s">
        <v>29</v>
      </c>
      <c r="Z1588" s="262" t="s">
        <v>30</v>
      </c>
      <c r="AA1588" s="289" t="s">
        <v>138</v>
      </c>
      <c r="AB1588" s="81" t="str">
        <f t="shared" si="259"/>
        <v>MaeB-control8</v>
      </c>
    </row>
    <row r="1589" spans="1:28" x14ac:dyDescent="0.3">
      <c r="A1589" s="260" t="s">
        <v>15</v>
      </c>
      <c r="B1589" s="261" t="s">
        <v>42</v>
      </c>
      <c r="C1589" s="291">
        <v>0.19394082360088399</v>
      </c>
      <c r="D1589" s="291">
        <v>0.115533022198574</v>
      </c>
      <c r="E1589" s="291">
        <v>-4.6852152829173502E-2</v>
      </c>
      <c r="F1589" s="291">
        <v>0.43860880197715801</v>
      </c>
      <c r="G1589" s="291">
        <v>0</v>
      </c>
      <c r="H1589" s="292">
        <f t="shared" si="260"/>
        <v>0</v>
      </c>
      <c r="I1589" s="293"/>
      <c r="J1589" s="293"/>
      <c r="K1589" s="294"/>
      <c r="L1589" s="293"/>
      <c r="M1589" s="294"/>
      <c r="N1589" s="294" t="s">
        <v>425</v>
      </c>
      <c r="O1589" s="33">
        <v>1</v>
      </c>
      <c r="P1589" s="75">
        <f t="shared" si="255"/>
        <v>0</v>
      </c>
      <c r="Q1589" s="293">
        <f t="shared" si="256"/>
        <v>0</v>
      </c>
      <c r="R1589" s="293">
        <f t="shared" si="257"/>
        <v>0</v>
      </c>
      <c r="S1589" s="293">
        <v>0</v>
      </c>
      <c r="T1589" s="293">
        <v>0</v>
      </c>
      <c r="U1589" s="293">
        <f t="shared" si="258"/>
        <v>0</v>
      </c>
      <c r="V1589" s="293">
        <v>0</v>
      </c>
      <c r="W1589" s="294">
        <v>0</v>
      </c>
      <c r="X1589" s="293">
        <v>2</v>
      </c>
      <c r="Y1589" s="262" t="s">
        <v>28</v>
      </c>
      <c r="Z1589" s="262" t="s">
        <v>30</v>
      </c>
      <c r="AA1589" s="289" t="s">
        <v>138</v>
      </c>
      <c r="AB1589" s="81" t="str">
        <f t="shared" si="259"/>
        <v>PckA-2kcl</v>
      </c>
    </row>
    <row r="1590" spans="1:28" x14ac:dyDescent="0.3">
      <c r="A1590" s="260" t="s">
        <v>15</v>
      </c>
      <c r="B1590" s="261" t="s">
        <v>172</v>
      </c>
      <c r="C1590" s="291">
        <v>-5.1681627339441198E-2</v>
      </c>
      <c r="D1590" s="291">
        <v>-5.6736576360344598E-2</v>
      </c>
      <c r="E1590" s="291">
        <v>-0.12593409515197601</v>
      </c>
      <c r="F1590" s="291">
        <v>1.4767579031831001E-2</v>
      </c>
      <c r="G1590" s="291">
        <v>0</v>
      </c>
      <c r="H1590" s="292">
        <f t="shared" si="260"/>
        <v>0</v>
      </c>
      <c r="I1590" s="293"/>
      <c r="J1590" s="293"/>
      <c r="K1590" s="294"/>
      <c r="L1590" s="293"/>
      <c r="M1590" s="294"/>
      <c r="N1590" s="294" t="s">
        <v>416</v>
      </c>
      <c r="O1590" s="33">
        <v>1</v>
      </c>
      <c r="P1590" s="75">
        <f t="shared" si="255"/>
        <v>0</v>
      </c>
      <c r="Q1590" s="293">
        <f t="shared" si="256"/>
        <v>0</v>
      </c>
      <c r="R1590" s="293">
        <f t="shared" si="257"/>
        <v>0</v>
      </c>
      <c r="S1590" s="293">
        <v>0</v>
      </c>
      <c r="T1590" s="293">
        <v>0</v>
      </c>
      <c r="U1590" s="293">
        <f t="shared" si="258"/>
        <v>0</v>
      </c>
      <c r="V1590" s="293">
        <v>0</v>
      </c>
      <c r="W1590" s="294">
        <v>0</v>
      </c>
      <c r="X1590" s="293">
        <v>2</v>
      </c>
      <c r="Y1590" s="262" t="s">
        <v>28</v>
      </c>
      <c r="Z1590" s="262" t="s">
        <v>30</v>
      </c>
      <c r="AA1590" s="289" t="s">
        <v>138</v>
      </c>
      <c r="AB1590" s="81" t="str">
        <f t="shared" si="259"/>
        <v>PckA-control1</v>
      </c>
    </row>
    <row r="1591" spans="1:28" x14ac:dyDescent="0.3">
      <c r="A1591" s="260" t="s">
        <v>15</v>
      </c>
      <c r="B1591" s="261" t="s">
        <v>265</v>
      </c>
      <c r="C1591" s="291">
        <v>-5.7320844465478298E-2</v>
      </c>
      <c r="D1591" s="291">
        <v>-2.34278152272599E-2</v>
      </c>
      <c r="E1591" s="291">
        <v>-0.15228571985613701</v>
      </c>
      <c r="F1591" s="291">
        <v>0.100607723943847</v>
      </c>
      <c r="G1591" s="291">
        <v>0</v>
      </c>
      <c r="H1591" s="292">
        <f t="shared" si="260"/>
        <v>0</v>
      </c>
      <c r="I1591" s="293"/>
      <c r="J1591" s="293"/>
      <c r="K1591" s="294"/>
      <c r="L1591" s="293"/>
      <c r="M1591" s="294"/>
      <c r="N1591" s="294" t="s">
        <v>416</v>
      </c>
      <c r="O1591" s="33">
        <v>1</v>
      </c>
      <c r="P1591" s="75">
        <f t="shared" si="255"/>
        <v>0</v>
      </c>
      <c r="Q1591" s="293">
        <f t="shared" si="256"/>
        <v>0</v>
      </c>
      <c r="R1591" s="293">
        <f t="shared" si="257"/>
        <v>0</v>
      </c>
      <c r="S1591" s="293">
        <v>0</v>
      </c>
      <c r="T1591" s="293">
        <v>0</v>
      </c>
      <c r="U1591" s="293">
        <f t="shared" si="258"/>
        <v>0</v>
      </c>
      <c r="V1591" s="293">
        <v>0</v>
      </c>
      <c r="W1591" s="294">
        <v>0</v>
      </c>
      <c r="X1591" s="293">
        <v>2</v>
      </c>
      <c r="Y1591" s="262" t="s">
        <v>28</v>
      </c>
      <c r="Z1591" s="262" t="s">
        <v>30</v>
      </c>
      <c r="AA1591" s="289" t="s">
        <v>138</v>
      </c>
      <c r="AB1591" s="81" t="str">
        <f t="shared" si="259"/>
        <v>PckA-control6</v>
      </c>
    </row>
    <row r="1592" spans="1:28" x14ac:dyDescent="0.3">
      <c r="A1592" s="260" t="s">
        <v>15</v>
      </c>
      <c r="B1592" s="261" t="s">
        <v>44</v>
      </c>
      <c r="C1592" s="291">
        <v>-7.7056029350482405E-2</v>
      </c>
      <c r="D1592" s="291">
        <v>-1.04306771667273E-4</v>
      </c>
      <c r="E1592" s="291">
        <v>-0.16028322546483001</v>
      </c>
      <c r="F1592" s="291">
        <v>4.2507367309470398E-2</v>
      </c>
      <c r="G1592" s="291">
        <v>0</v>
      </c>
      <c r="H1592" s="292">
        <f t="shared" si="260"/>
        <v>0</v>
      </c>
      <c r="I1592" s="293"/>
      <c r="J1592" s="293"/>
      <c r="K1592" s="294"/>
      <c r="L1592" s="293"/>
      <c r="M1592" s="294"/>
      <c r="N1592" s="294" t="s">
        <v>416</v>
      </c>
      <c r="O1592" s="33">
        <v>1</v>
      </c>
      <c r="P1592" s="75">
        <f t="shared" si="255"/>
        <v>0</v>
      </c>
      <c r="Q1592" s="293">
        <f t="shared" si="256"/>
        <v>0</v>
      </c>
      <c r="R1592" s="293">
        <f t="shared" si="257"/>
        <v>0</v>
      </c>
      <c r="S1592" s="293">
        <v>0</v>
      </c>
      <c r="T1592" s="293">
        <v>0</v>
      </c>
      <c r="U1592" s="293">
        <f t="shared" si="258"/>
        <v>0</v>
      </c>
      <c r="V1592" s="293">
        <v>0</v>
      </c>
      <c r="W1592" s="294">
        <v>0</v>
      </c>
      <c r="X1592" s="293">
        <v>2</v>
      </c>
      <c r="Y1592" s="262" t="s">
        <v>28</v>
      </c>
      <c r="Z1592" s="262" t="s">
        <v>30</v>
      </c>
      <c r="AA1592" s="289" t="s">
        <v>138</v>
      </c>
      <c r="AB1592" s="81" t="str">
        <f t="shared" si="259"/>
        <v>PckA-mgcl</v>
      </c>
    </row>
    <row r="1593" spans="1:28" x14ac:dyDescent="0.3">
      <c r="A1593" s="260" t="s">
        <v>14</v>
      </c>
      <c r="B1593" s="261" t="s">
        <v>41</v>
      </c>
      <c r="C1593" s="291">
        <v>3.2665337120449903E-2</v>
      </c>
      <c r="D1593" s="291">
        <v>-4.7379190066630704E-3</v>
      </c>
      <c r="E1593" s="291">
        <v>-0.24318787213461199</v>
      </c>
      <c r="F1593" s="291">
        <v>0.31466526583992199</v>
      </c>
      <c r="G1593" s="291">
        <v>0</v>
      </c>
      <c r="H1593" s="292">
        <f t="shared" si="260"/>
        <v>0</v>
      </c>
      <c r="I1593" s="293"/>
      <c r="J1593" s="293"/>
      <c r="K1593" s="294"/>
      <c r="L1593" s="293"/>
      <c r="M1593" s="294"/>
      <c r="N1593" s="294" t="s">
        <v>425</v>
      </c>
      <c r="O1593" s="33">
        <v>1</v>
      </c>
      <c r="P1593" s="75">
        <f t="shared" si="255"/>
        <v>0</v>
      </c>
      <c r="Q1593" s="293">
        <f t="shared" si="256"/>
        <v>0</v>
      </c>
      <c r="R1593" s="293">
        <f t="shared" si="257"/>
        <v>0</v>
      </c>
      <c r="S1593" s="293">
        <v>0</v>
      </c>
      <c r="T1593" s="293">
        <v>0</v>
      </c>
      <c r="U1593" s="293">
        <f t="shared" si="258"/>
        <v>0</v>
      </c>
      <c r="V1593" s="293">
        <v>0</v>
      </c>
      <c r="W1593" s="294">
        <v>0</v>
      </c>
      <c r="X1593" s="293">
        <v>3</v>
      </c>
      <c r="Y1593" s="262" t="s">
        <v>27</v>
      </c>
      <c r="Z1593" s="262" t="s">
        <v>30</v>
      </c>
      <c r="AA1593" s="289" t="s">
        <v>138</v>
      </c>
      <c r="AB1593" s="81" t="str">
        <f t="shared" si="259"/>
        <v>PfkA-2licl</v>
      </c>
    </row>
    <row r="1594" spans="1:28" x14ac:dyDescent="0.3">
      <c r="A1594" s="260" t="s">
        <v>14</v>
      </c>
      <c r="B1594" s="261" t="s">
        <v>172</v>
      </c>
      <c r="C1594" s="291">
        <v>7.1085657903203897E-2</v>
      </c>
      <c r="D1594" s="291">
        <v>4.4641208495981299E-2</v>
      </c>
      <c r="E1594" s="291">
        <v>-1.7991609701287201E-2</v>
      </c>
      <c r="F1594" s="291">
        <v>0.16111118979293501</v>
      </c>
      <c r="G1594" s="291">
        <v>0</v>
      </c>
      <c r="H1594" s="292">
        <f t="shared" si="260"/>
        <v>0</v>
      </c>
      <c r="I1594" s="293"/>
      <c r="J1594" s="293"/>
      <c r="K1594" s="294"/>
      <c r="L1594" s="293"/>
      <c r="M1594" s="294"/>
      <c r="N1594" s="294" t="s">
        <v>416</v>
      </c>
      <c r="O1594" s="33">
        <v>1</v>
      </c>
      <c r="P1594" s="75">
        <f t="shared" si="255"/>
        <v>0</v>
      </c>
      <c r="Q1594" s="293">
        <f t="shared" si="256"/>
        <v>0</v>
      </c>
      <c r="R1594" s="293">
        <f t="shared" si="257"/>
        <v>0</v>
      </c>
      <c r="S1594" s="293">
        <v>0</v>
      </c>
      <c r="T1594" s="293">
        <v>0</v>
      </c>
      <c r="U1594" s="293">
        <f t="shared" si="258"/>
        <v>0</v>
      </c>
      <c r="V1594" s="293">
        <v>0</v>
      </c>
      <c r="W1594" s="294">
        <v>0</v>
      </c>
      <c r="X1594" s="293">
        <v>3</v>
      </c>
      <c r="Y1594" s="262" t="s">
        <v>27</v>
      </c>
      <c r="Z1594" s="262" t="s">
        <v>30</v>
      </c>
      <c r="AA1594" s="289" t="s">
        <v>138</v>
      </c>
      <c r="AB1594" s="81" t="str">
        <f t="shared" si="259"/>
        <v>PfkA-control1</v>
      </c>
    </row>
    <row r="1595" spans="1:28" x14ac:dyDescent="0.3">
      <c r="A1595" s="260" t="s">
        <v>14</v>
      </c>
      <c r="B1595" s="261" t="s">
        <v>283</v>
      </c>
      <c r="C1595" s="291">
        <v>1.8992001665218299E-2</v>
      </c>
      <c r="D1595" s="291">
        <v>1.7838774588473098E-2</v>
      </c>
      <c r="E1595" s="291">
        <v>-4.0326675777723801E-2</v>
      </c>
      <c r="F1595" s="291">
        <v>5.9354232768023298E-2</v>
      </c>
      <c r="G1595" s="291">
        <v>0</v>
      </c>
      <c r="H1595" s="292">
        <f t="shared" si="260"/>
        <v>0</v>
      </c>
      <c r="I1595" s="293"/>
      <c r="J1595" s="293"/>
      <c r="K1595" s="294"/>
      <c r="L1595" s="293"/>
      <c r="M1595" s="294"/>
      <c r="N1595" s="294" t="s">
        <v>416</v>
      </c>
      <c r="O1595" s="33">
        <v>1</v>
      </c>
      <c r="P1595" s="75">
        <f t="shared" si="255"/>
        <v>0</v>
      </c>
      <c r="Q1595" s="293">
        <f t="shared" si="256"/>
        <v>0</v>
      </c>
      <c r="R1595" s="293">
        <f t="shared" si="257"/>
        <v>0</v>
      </c>
      <c r="S1595" s="293">
        <v>0</v>
      </c>
      <c r="T1595" s="293">
        <v>0</v>
      </c>
      <c r="U1595" s="293">
        <f t="shared" si="258"/>
        <v>0</v>
      </c>
      <c r="V1595" s="293">
        <v>0</v>
      </c>
      <c r="W1595" s="294">
        <v>0</v>
      </c>
      <c r="X1595" s="293">
        <v>3</v>
      </c>
      <c r="Y1595" s="262" t="s">
        <v>27</v>
      </c>
      <c r="Z1595" s="262" t="s">
        <v>30</v>
      </c>
      <c r="AA1595" s="289" t="s">
        <v>138</v>
      </c>
      <c r="AB1595" s="81" t="str">
        <f t="shared" si="259"/>
        <v>PfkA-control7</v>
      </c>
    </row>
    <row r="1596" spans="1:28" x14ac:dyDescent="0.3">
      <c r="A1596" s="260" t="s">
        <v>92</v>
      </c>
      <c r="B1596" s="261" t="s">
        <v>172</v>
      </c>
      <c r="C1596" s="291">
        <v>-3.0361127478875101E-2</v>
      </c>
      <c r="D1596" s="291">
        <v>-4.84685050003789E-2</v>
      </c>
      <c r="E1596" s="291">
        <v>-0.12823850857575</v>
      </c>
      <c r="F1596" s="291">
        <v>4.3434128061108301E-2</v>
      </c>
      <c r="G1596" s="291">
        <v>0</v>
      </c>
      <c r="H1596" s="292">
        <f t="shared" si="260"/>
        <v>0</v>
      </c>
      <c r="I1596" s="293"/>
      <c r="J1596" s="293"/>
      <c r="K1596" s="294"/>
      <c r="L1596" s="293"/>
      <c r="M1596" s="294"/>
      <c r="N1596" s="294" t="s">
        <v>416</v>
      </c>
      <c r="O1596" s="33">
        <v>1</v>
      </c>
      <c r="P1596" s="75">
        <f t="shared" si="255"/>
        <v>0</v>
      </c>
      <c r="Q1596" s="293">
        <f t="shared" si="256"/>
        <v>0</v>
      </c>
      <c r="R1596" s="293">
        <f t="shared" si="257"/>
        <v>0</v>
      </c>
      <c r="S1596" s="293">
        <v>0</v>
      </c>
      <c r="T1596" s="293">
        <v>0</v>
      </c>
      <c r="U1596" s="293">
        <f t="shared" si="258"/>
        <v>0</v>
      </c>
      <c r="V1596" s="293">
        <v>0</v>
      </c>
      <c r="W1596" s="294">
        <v>0</v>
      </c>
      <c r="X1596" s="293">
        <v>1</v>
      </c>
      <c r="Y1596" s="262" t="s">
        <v>22</v>
      </c>
      <c r="Z1596" s="262" t="s">
        <v>30</v>
      </c>
      <c r="AA1596" s="289" t="s">
        <v>138</v>
      </c>
      <c r="AB1596" s="81" t="str">
        <f t="shared" si="259"/>
        <v>Ppc-control1</v>
      </c>
    </row>
    <row r="1597" spans="1:28" x14ac:dyDescent="0.3">
      <c r="A1597" s="260" t="s">
        <v>92</v>
      </c>
      <c r="B1597" s="261" t="s">
        <v>188</v>
      </c>
      <c r="C1597" s="291">
        <v>-8.9180603968278399E-2</v>
      </c>
      <c r="D1597" s="291">
        <v>-0.12866208086152101</v>
      </c>
      <c r="E1597" s="291">
        <v>-0.19032113784461199</v>
      </c>
      <c r="F1597" s="291">
        <v>5.2046776391537E-3</v>
      </c>
      <c r="G1597" s="291">
        <v>0</v>
      </c>
      <c r="H1597" s="292">
        <f t="shared" si="260"/>
        <v>0</v>
      </c>
      <c r="I1597" s="293"/>
      <c r="J1597" s="293"/>
      <c r="K1597" s="294"/>
      <c r="L1597" s="293"/>
      <c r="M1597" s="294"/>
      <c r="N1597" s="294" t="s">
        <v>416</v>
      </c>
      <c r="O1597" s="33">
        <v>1</v>
      </c>
      <c r="P1597" s="75">
        <f t="shared" si="255"/>
        <v>0</v>
      </c>
      <c r="Q1597" s="293">
        <f t="shared" si="256"/>
        <v>0</v>
      </c>
      <c r="R1597" s="293">
        <f t="shared" si="257"/>
        <v>0</v>
      </c>
      <c r="S1597" s="293">
        <v>0</v>
      </c>
      <c r="T1597" s="293">
        <v>0</v>
      </c>
      <c r="U1597" s="293">
        <f t="shared" si="258"/>
        <v>0</v>
      </c>
      <c r="V1597" s="293">
        <v>0</v>
      </c>
      <c r="W1597" s="294">
        <v>0</v>
      </c>
      <c r="X1597" s="293">
        <v>1</v>
      </c>
      <c r="Y1597" s="262" t="s">
        <v>22</v>
      </c>
      <c r="Z1597" s="262" t="s">
        <v>30</v>
      </c>
      <c r="AA1597" s="289" t="s">
        <v>138</v>
      </c>
      <c r="AB1597" s="81" t="str">
        <f t="shared" si="259"/>
        <v>Ppc-control2</v>
      </c>
    </row>
    <row r="1598" spans="1:28" x14ac:dyDescent="0.3">
      <c r="A1598" s="260" t="s">
        <v>92</v>
      </c>
      <c r="B1598" s="261" t="s">
        <v>223</v>
      </c>
      <c r="C1598" s="291">
        <v>1.9860353463129501E-2</v>
      </c>
      <c r="D1598" s="291">
        <v>2.5974104315498101E-2</v>
      </c>
      <c r="E1598" s="291">
        <v>-4.6058209791843101E-2</v>
      </c>
      <c r="F1598" s="291">
        <v>7.62579750325936E-2</v>
      </c>
      <c r="G1598" s="291">
        <v>0</v>
      </c>
      <c r="H1598" s="292">
        <f t="shared" si="260"/>
        <v>0</v>
      </c>
      <c r="I1598" s="293"/>
      <c r="J1598" s="293"/>
      <c r="K1598" s="294"/>
      <c r="L1598" s="293"/>
      <c r="M1598" s="294"/>
      <c r="N1598" s="294" t="s">
        <v>416</v>
      </c>
      <c r="O1598" s="33">
        <v>1</v>
      </c>
      <c r="P1598" s="75">
        <f t="shared" si="255"/>
        <v>0</v>
      </c>
      <c r="Q1598" s="293">
        <f t="shared" si="256"/>
        <v>0</v>
      </c>
      <c r="R1598" s="293">
        <f t="shared" si="257"/>
        <v>0</v>
      </c>
      <c r="S1598" s="293">
        <v>0</v>
      </c>
      <c r="T1598" s="293">
        <v>0</v>
      </c>
      <c r="U1598" s="293">
        <f t="shared" si="258"/>
        <v>0</v>
      </c>
      <c r="V1598" s="293">
        <v>0</v>
      </c>
      <c r="W1598" s="294">
        <v>0</v>
      </c>
      <c r="X1598" s="293">
        <v>1</v>
      </c>
      <c r="Y1598" s="262" t="s">
        <v>22</v>
      </c>
      <c r="Z1598" s="262" t="s">
        <v>30</v>
      </c>
      <c r="AA1598" s="289" t="s">
        <v>138</v>
      </c>
      <c r="AB1598" s="81" t="str">
        <f t="shared" si="259"/>
        <v>Ppc-control4</v>
      </c>
    </row>
    <row r="1599" spans="1:28" x14ac:dyDescent="0.3">
      <c r="A1599" s="260" t="s">
        <v>12</v>
      </c>
      <c r="B1599" s="261" t="s">
        <v>188</v>
      </c>
      <c r="C1599" s="291">
        <v>2.3391473757154401E-2</v>
      </c>
      <c r="D1599" s="291">
        <v>2.6132700756010499E-2</v>
      </c>
      <c r="E1599" s="291">
        <v>-1.16397556393421E-2</v>
      </c>
      <c r="F1599" s="291">
        <v>6.11627772414279E-2</v>
      </c>
      <c r="G1599" s="291">
        <v>0</v>
      </c>
      <c r="H1599" s="292">
        <f t="shared" si="260"/>
        <v>0</v>
      </c>
      <c r="I1599" s="293"/>
      <c r="J1599" s="293"/>
      <c r="K1599" s="294"/>
      <c r="L1599" s="293"/>
      <c r="M1599" s="294"/>
      <c r="N1599" s="294" t="s">
        <v>416</v>
      </c>
      <c r="O1599" s="33">
        <v>1</v>
      </c>
      <c r="P1599" s="75">
        <f t="shared" si="255"/>
        <v>0</v>
      </c>
      <c r="Q1599" s="293">
        <f t="shared" si="256"/>
        <v>0</v>
      </c>
      <c r="R1599" s="293">
        <f t="shared" si="257"/>
        <v>0</v>
      </c>
      <c r="S1599" s="293">
        <v>0</v>
      </c>
      <c r="T1599" s="293">
        <v>0</v>
      </c>
      <c r="U1599" s="293">
        <f t="shared" si="258"/>
        <v>0</v>
      </c>
      <c r="V1599" s="293">
        <v>0</v>
      </c>
      <c r="W1599" s="294">
        <v>0</v>
      </c>
      <c r="X1599" s="293">
        <v>2</v>
      </c>
      <c r="Y1599" s="262" t="s">
        <v>25</v>
      </c>
      <c r="Z1599" s="262" t="s">
        <v>30</v>
      </c>
      <c r="AA1599" s="289" t="s">
        <v>138</v>
      </c>
      <c r="AB1599" s="81" t="str">
        <f t="shared" si="259"/>
        <v>Pta-control2</v>
      </c>
    </row>
    <row r="1600" spans="1:28" x14ac:dyDescent="0.3">
      <c r="A1600" s="260" t="s">
        <v>2</v>
      </c>
      <c r="B1600" s="261" t="s">
        <v>42</v>
      </c>
      <c r="C1600" s="291">
        <v>-0.11675399333037099</v>
      </c>
      <c r="D1600" s="291">
        <v>-0.19171369020759901</v>
      </c>
      <c r="E1600" s="291">
        <v>-0.215429759181407</v>
      </c>
      <c r="F1600" s="291">
        <v>1.4563981009755899E-2</v>
      </c>
      <c r="G1600" s="291">
        <v>0</v>
      </c>
      <c r="H1600" s="292">
        <f t="shared" si="260"/>
        <v>0</v>
      </c>
      <c r="I1600" s="293"/>
      <c r="J1600" s="293"/>
      <c r="K1600" s="294"/>
      <c r="L1600" s="293"/>
      <c r="M1600" s="294"/>
      <c r="N1600" s="294" t="s">
        <v>425</v>
      </c>
      <c r="O1600" s="33">
        <v>1</v>
      </c>
      <c r="P1600" s="75">
        <f t="shared" si="255"/>
        <v>0</v>
      </c>
      <c r="Q1600" s="293">
        <f t="shared" si="256"/>
        <v>0</v>
      </c>
      <c r="R1600" s="293">
        <f t="shared" si="257"/>
        <v>0</v>
      </c>
      <c r="S1600" s="293">
        <v>0</v>
      </c>
      <c r="T1600" s="293">
        <v>0</v>
      </c>
      <c r="U1600" s="293">
        <f t="shared" si="258"/>
        <v>0</v>
      </c>
      <c r="V1600" s="293">
        <v>0</v>
      </c>
      <c r="W1600" s="294">
        <v>0</v>
      </c>
      <c r="X1600" s="293">
        <v>2</v>
      </c>
      <c r="Y1600" s="262" t="s">
        <v>20</v>
      </c>
      <c r="Z1600" s="262" t="s">
        <v>30</v>
      </c>
      <c r="AA1600" s="289" t="s">
        <v>138</v>
      </c>
      <c r="AB1600" s="81" t="str">
        <f t="shared" si="259"/>
        <v>PykA-2kcl</v>
      </c>
    </row>
    <row r="1601" spans="1:28" x14ac:dyDescent="0.3">
      <c r="A1601" s="260" t="s">
        <v>2</v>
      </c>
      <c r="B1601" s="261" t="s">
        <v>223</v>
      </c>
      <c r="C1601" s="291">
        <v>-6.2820756803023903E-2</v>
      </c>
      <c r="D1601" s="291">
        <v>-3.4463522145747202E-2</v>
      </c>
      <c r="E1601" s="291">
        <v>-0.102767154994041</v>
      </c>
      <c r="F1601" s="291">
        <v>1.44378479653111E-2</v>
      </c>
      <c r="G1601" s="291">
        <v>0</v>
      </c>
      <c r="H1601" s="292">
        <f t="shared" si="260"/>
        <v>0</v>
      </c>
      <c r="I1601" s="293"/>
      <c r="J1601" s="293"/>
      <c r="K1601" s="294"/>
      <c r="L1601" s="293"/>
      <c r="M1601" s="294"/>
      <c r="N1601" s="294" t="s">
        <v>416</v>
      </c>
      <c r="O1601" s="33">
        <v>1</v>
      </c>
      <c r="P1601" s="75">
        <f t="shared" si="255"/>
        <v>0</v>
      </c>
      <c r="Q1601" s="293">
        <f t="shared" si="256"/>
        <v>0</v>
      </c>
      <c r="R1601" s="293">
        <f t="shared" si="257"/>
        <v>0</v>
      </c>
      <c r="S1601" s="293">
        <v>0</v>
      </c>
      <c r="T1601" s="293">
        <v>0</v>
      </c>
      <c r="U1601" s="293">
        <f t="shared" si="258"/>
        <v>0</v>
      </c>
      <c r="V1601" s="293">
        <v>0</v>
      </c>
      <c r="W1601" s="294">
        <v>0</v>
      </c>
      <c r="X1601" s="293">
        <v>2</v>
      </c>
      <c r="Y1601" s="262" t="s">
        <v>20</v>
      </c>
      <c r="Z1601" s="262" t="s">
        <v>30</v>
      </c>
      <c r="AA1601" s="289" t="s">
        <v>138</v>
      </c>
      <c r="AB1601" s="81" t="str">
        <f t="shared" si="259"/>
        <v>PykA-control4</v>
      </c>
    </row>
    <row r="1602" spans="1:28" x14ac:dyDescent="0.3">
      <c r="A1602" s="260" t="s">
        <v>2</v>
      </c>
      <c r="B1602" s="261" t="s">
        <v>304</v>
      </c>
      <c r="C1602" s="291">
        <v>6.9576054608599197E-2</v>
      </c>
      <c r="D1602" s="291">
        <v>1.53643096521791E-2</v>
      </c>
      <c r="E1602" s="291">
        <v>-1.6223802247763E-2</v>
      </c>
      <c r="F1602" s="291">
        <v>0.13411133629722399</v>
      </c>
      <c r="G1602" s="291">
        <v>0</v>
      </c>
      <c r="H1602" s="292">
        <f t="shared" si="260"/>
        <v>0</v>
      </c>
      <c r="I1602" s="293"/>
      <c r="J1602" s="293"/>
      <c r="K1602" s="294"/>
      <c r="L1602" s="293"/>
      <c r="M1602" s="294"/>
      <c r="N1602" s="294" t="s">
        <v>416</v>
      </c>
      <c r="O1602" s="33">
        <v>1</v>
      </c>
      <c r="P1602" s="75">
        <f t="shared" ref="P1602:P1665" si="261">IF(OR(S1602&lt;&gt;0,T1602&lt;&gt;0,U1602&lt;&gt;0),1,0)</f>
        <v>0</v>
      </c>
      <c r="Q1602" s="293">
        <f t="shared" ref="Q1602:Q1665" si="262">IF(AND(S1602&lt;&gt;0,T1602=0),1,0)</f>
        <v>0</v>
      </c>
      <c r="R1602" s="293">
        <f t="shared" ref="R1602:R1665" si="263">IF(AND(S1602=0,T1602&lt;&gt;0),1,0)</f>
        <v>0</v>
      </c>
      <c r="S1602" s="293">
        <v>0</v>
      </c>
      <c r="T1602" s="293">
        <v>0</v>
      </c>
      <c r="U1602" s="293">
        <f t="shared" ref="U1602:U1665" si="264">IF(AND(S1602&lt;&gt;0,T1602&lt;&gt;0),1,0)</f>
        <v>0</v>
      </c>
      <c r="V1602" s="293">
        <v>0</v>
      </c>
      <c r="W1602" s="294">
        <v>0</v>
      </c>
      <c r="X1602" s="293">
        <v>2</v>
      </c>
      <c r="Y1602" s="262" t="s">
        <v>20</v>
      </c>
      <c r="Z1602" s="262" t="s">
        <v>30</v>
      </c>
      <c r="AA1602" s="289" t="s">
        <v>138</v>
      </c>
      <c r="AB1602" s="81" t="str">
        <f t="shared" si="259"/>
        <v>PykA-control8</v>
      </c>
    </row>
    <row r="1603" spans="1:28" x14ac:dyDescent="0.3">
      <c r="A1603" s="260" t="s">
        <v>2</v>
      </c>
      <c r="B1603" s="261" t="s">
        <v>197</v>
      </c>
      <c r="C1603" s="291">
        <v>-0.20876322633265901</v>
      </c>
      <c r="D1603" s="291">
        <v>-0.286306956852454</v>
      </c>
      <c r="E1603" s="291">
        <v>-0.51813871182828197</v>
      </c>
      <c r="F1603" s="291">
        <v>9.6365994386182194E-2</v>
      </c>
      <c r="G1603" s="291">
        <v>0</v>
      </c>
      <c r="H1603" s="292">
        <f t="shared" si="260"/>
        <v>0</v>
      </c>
      <c r="I1603" s="293"/>
      <c r="J1603" s="293"/>
      <c r="K1603" s="294"/>
      <c r="L1603" s="293"/>
      <c r="M1603" s="294"/>
      <c r="N1603" s="294" t="s">
        <v>424</v>
      </c>
      <c r="O1603" s="33">
        <v>1</v>
      </c>
      <c r="P1603" s="75">
        <f t="shared" si="261"/>
        <v>0</v>
      </c>
      <c r="Q1603" s="293">
        <f t="shared" si="262"/>
        <v>0</v>
      </c>
      <c r="R1603" s="293">
        <f t="shared" si="263"/>
        <v>0</v>
      </c>
      <c r="S1603" s="293">
        <v>0</v>
      </c>
      <c r="T1603" s="293">
        <v>0</v>
      </c>
      <c r="U1603" s="293">
        <f t="shared" si="264"/>
        <v>0</v>
      </c>
      <c r="V1603" s="293">
        <v>0</v>
      </c>
      <c r="W1603" s="294">
        <v>1</v>
      </c>
      <c r="X1603" s="293">
        <v>2</v>
      </c>
      <c r="Y1603" s="262" t="s">
        <v>20</v>
      </c>
      <c r="Z1603" s="262" t="s">
        <v>30</v>
      </c>
      <c r="AA1603" s="289" t="s">
        <v>138</v>
      </c>
      <c r="AB1603" s="81" t="str">
        <f t="shared" ref="AB1603:AB1666" si="265">A1603&amp;"-"&amp;B1603</f>
        <v>PykA-gdp</v>
      </c>
    </row>
    <row r="1604" spans="1:28" x14ac:dyDescent="0.3">
      <c r="A1604" s="260" t="s">
        <v>7</v>
      </c>
      <c r="B1604" s="261" t="s">
        <v>265</v>
      </c>
      <c r="C1604" s="291">
        <v>-2.45426744500029E-2</v>
      </c>
      <c r="D1604" s="291">
        <v>-5.81592270470087E-3</v>
      </c>
      <c r="E1604" s="291">
        <v>-0.123340645100126</v>
      </c>
      <c r="F1604" s="291">
        <v>7.2123843935271298E-2</v>
      </c>
      <c r="G1604" s="291">
        <v>0</v>
      </c>
      <c r="H1604" s="292">
        <f t="shared" si="260"/>
        <v>0</v>
      </c>
      <c r="I1604" s="293"/>
      <c r="J1604" s="293"/>
      <c r="K1604" s="294"/>
      <c r="L1604" s="293"/>
      <c r="M1604" s="294"/>
      <c r="N1604" s="294" t="s">
        <v>416</v>
      </c>
      <c r="O1604" s="33">
        <v>1</v>
      </c>
      <c r="P1604" s="75">
        <f t="shared" si="261"/>
        <v>0</v>
      </c>
      <c r="Q1604" s="293">
        <f t="shared" si="262"/>
        <v>0</v>
      </c>
      <c r="R1604" s="293">
        <f t="shared" si="263"/>
        <v>0</v>
      </c>
      <c r="S1604" s="293">
        <v>0</v>
      </c>
      <c r="T1604" s="293">
        <v>0</v>
      </c>
      <c r="U1604" s="293">
        <f t="shared" si="264"/>
        <v>0</v>
      </c>
      <c r="V1604" s="293">
        <v>0</v>
      </c>
      <c r="W1604" s="294">
        <v>0</v>
      </c>
      <c r="X1604" s="293">
        <v>2</v>
      </c>
      <c r="Y1604" s="262" t="s">
        <v>20</v>
      </c>
      <c r="Z1604" s="262" t="s">
        <v>30</v>
      </c>
      <c r="AA1604" s="289" t="s">
        <v>138</v>
      </c>
      <c r="AB1604" s="81" t="str">
        <f t="shared" si="265"/>
        <v>PykF-control6</v>
      </c>
    </row>
    <row r="1605" spans="1:28" x14ac:dyDescent="0.3">
      <c r="A1605" s="260" t="s">
        <v>7</v>
      </c>
      <c r="B1605" s="261" t="s">
        <v>275</v>
      </c>
      <c r="C1605" s="291">
        <v>-9.5467139220952194E-2</v>
      </c>
      <c r="D1605" s="291">
        <v>-0.14066012130015301</v>
      </c>
      <c r="E1605" s="291">
        <v>-0.31254663907575098</v>
      </c>
      <c r="F1605" s="291">
        <v>0.164484732134423</v>
      </c>
      <c r="G1605" s="291">
        <v>0</v>
      </c>
      <c r="H1605" s="292">
        <f t="shared" si="260"/>
        <v>0</v>
      </c>
      <c r="I1605" s="293"/>
      <c r="J1605" s="293"/>
      <c r="K1605" s="294"/>
      <c r="L1605" s="293"/>
      <c r="M1605" s="294"/>
      <c r="N1605" s="294" t="s">
        <v>425</v>
      </c>
      <c r="O1605" s="33">
        <v>1</v>
      </c>
      <c r="P1605" s="75">
        <f t="shared" si="261"/>
        <v>0</v>
      </c>
      <c r="Q1605" s="293">
        <f t="shared" si="262"/>
        <v>0</v>
      </c>
      <c r="R1605" s="293">
        <f t="shared" si="263"/>
        <v>0</v>
      </c>
      <c r="S1605" s="293">
        <v>0</v>
      </c>
      <c r="T1605" s="293">
        <v>0</v>
      </c>
      <c r="U1605" s="293">
        <f t="shared" si="264"/>
        <v>0</v>
      </c>
      <c r="V1605" s="293">
        <v>0</v>
      </c>
      <c r="W1605" s="294">
        <v>0</v>
      </c>
      <c r="X1605" s="293">
        <v>2</v>
      </c>
      <c r="Y1605" s="262" t="s">
        <v>20</v>
      </c>
      <c r="Z1605" s="262" t="s">
        <v>30</v>
      </c>
      <c r="AA1605" s="289" t="s">
        <v>138</v>
      </c>
      <c r="AB1605" s="81" t="str">
        <f t="shared" si="265"/>
        <v>PykF-glyc3p</v>
      </c>
    </row>
    <row r="1606" spans="1:28" x14ac:dyDescent="0.3">
      <c r="A1606" s="260" t="s">
        <v>7</v>
      </c>
      <c r="B1606" s="261" t="s">
        <v>91</v>
      </c>
      <c r="C1606" s="291">
        <v>5.8669936789094802E-2</v>
      </c>
      <c r="D1606" s="291">
        <v>4.1183151789000699E-2</v>
      </c>
      <c r="E1606" s="291">
        <v>-0.83273752290549996</v>
      </c>
      <c r="F1606" s="291">
        <v>0.76962244609610497</v>
      </c>
      <c r="G1606" s="291">
        <v>0</v>
      </c>
      <c r="H1606" s="292">
        <f t="shared" si="260"/>
        <v>0</v>
      </c>
      <c r="I1606" s="293"/>
      <c r="J1606" s="293"/>
      <c r="K1606" s="294"/>
      <c r="L1606" s="293"/>
      <c r="M1606" s="294"/>
      <c r="N1606" s="294" t="s">
        <v>425</v>
      </c>
      <c r="O1606" s="33">
        <v>1</v>
      </c>
      <c r="P1606" s="75">
        <f t="shared" si="261"/>
        <v>0</v>
      </c>
      <c r="Q1606" s="293">
        <f t="shared" si="262"/>
        <v>0</v>
      </c>
      <c r="R1606" s="293">
        <f t="shared" si="263"/>
        <v>0</v>
      </c>
      <c r="S1606" s="293">
        <v>0</v>
      </c>
      <c r="T1606" s="293">
        <v>0</v>
      </c>
      <c r="U1606" s="293">
        <f t="shared" si="264"/>
        <v>0</v>
      </c>
      <c r="V1606" s="293">
        <v>0</v>
      </c>
      <c r="W1606" s="294">
        <v>0</v>
      </c>
      <c r="X1606" s="293">
        <v>2</v>
      </c>
      <c r="Y1606" s="262" t="s">
        <v>20</v>
      </c>
      <c r="Z1606" s="262" t="s">
        <v>30</v>
      </c>
      <c r="AA1606" s="289" t="s">
        <v>138</v>
      </c>
      <c r="AB1606" s="81" t="str">
        <f t="shared" si="265"/>
        <v>PykF-kdpg</v>
      </c>
    </row>
    <row r="1607" spans="1:28" x14ac:dyDescent="0.3">
      <c r="A1607" s="260" t="s">
        <v>622</v>
      </c>
      <c r="B1607" s="261" t="s">
        <v>43</v>
      </c>
      <c r="C1607" s="291">
        <v>-6.9982890799216102E-2</v>
      </c>
      <c r="D1607" s="291"/>
      <c r="E1607" s="291">
        <v>-0.16013767431554221</v>
      </c>
      <c r="F1607" s="291">
        <v>2.0171892717109993E-2</v>
      </c>
      <c r="G1607" s="291">
        <v>0</v>
      </c>
      <c r="H1607" s="292">
        <f t="shared" si="260"/>
        <v>0</v>
      </c>
      <c r="I1607" s="293"/>
      <c r="J1607" s="293"/>
      <c r="K1607" s="294"/>
      <c r="L1607" s="294"/>
      <c r="M1607" s="294"/>
      <c r="N1607" s="294" t="s">
        <v>425</v>
      </c>
      <c r="O1607" s="33">
        <v>1</v>
      </c>
      <c r="P1607" s="75">
        <f t="shared" si="261"/>
        <v>0</v>
      </c>
      <c r="Q1607" s="293">
        <f t="shared" si="262"/>
        <v>0</v>
      </c>
      <c r="R1607" s="293">
        <f t="shared" si="263"/>
        <v>0</v>
      </c>
      <c r="S1607" s="293">
        <v>0</v>
      </c>
      <c r="T1607" s="293">
        <v>0</v>
      </c>
      <c r="U1607" s="293">
        <f t="shared" si="264"/>
        <v>0</v>
      </c>
      <c r="V1607" s="293">
        <v>0</v>
      </c>
      <c r="W1607" s="294">
        <v>0</v>
      </c>
      <c r="X1607" s="293" t="s">
        <v>651</v>
      </c>
      <c r="Y1607" s="262" t="s">
        <v>651</v>
      </c>
      <c r="Z1607" s="262" t="s">
        <v>30</v>
      </c>
      <c r="AA1607" s="289" t="s">
        <v>138</v>
      </c>
      <c r="AB1607" s="81" t="str">
        <f t="shared" si="265"/>
        <v>Zwf*-5nacl</v>
      </c>
    </row>
    <row r="1608" spans="1:28" x14ac:dyDescent="0.3">
      <c r="A1608" s="260" t="s">
        <v>622</v>
      </c>
      <c r="B1608" s="261" t="s">
        <v>65</v>
      </c>
      <c r="C1608" s="291">
        <v>-5.6456098375136203E-2</v>
      </c>
      <c r="D1608" s="291"/>
      <c r="E1608" s="291">
        <v>-0.1201860611274943</v>
      </c>
      <c r="F1608" s="291">
        <v>7.2738643772218906E-3</v>
      </c>
      <c r="G1608" s="291">
        <v>0</v>
      </c>
      <c r="H1608" s="292">
        <f t="shared" si="260"/>
        <v>0</v>
      </c>
      <c r="I1608" s="293"/>
      <c r="J1608" s="293"/>
      <c r="K1608" s="294"/>
      <c r="L1608" s="294"/>
      <c r="M1608" s="294"/>
      <c r="N1608" s="294" t="s">
        <v>417</v>
      </c>
      <c r="O1608" s="33">
        <v>1</v>
      </c>
      <c r="P1608" s="75">
        <f t="shared" si="261"/>
        <v>0</v>
      </c>
      <c r="Q1608" s="293">
        <f t="shared" si="262"/>
        <v>0</v>
      </c>
      <c r="R1608" s="293">
        <f t="shared" si="263"/>
        <v>0</v>
      </c>
      <c r="S1608" s="293">
        <v>0</v>
      </c>
      <c r="T1608" s="293">
        <v>0</v>
      </c>
      <c r="U1608" s="293">
        <f t="shared" si="264"/>
        <v>0</v>
      </c>
      <c r="V1608" s="293">
        <v>0</v>
      </c>
      <c r="W1608" s="294">
        <v>0</v>
      </c>
      <c r="X1608" s="293" t="s">
        <v>651</v>
      </c>
      <c r="Y1608" s="262" t="s">
        <v>651</v>
      </c>
      <c r="Z1608" s="262" t="s">
        <v>30</v>
      </c>
      <c r="AA1608" s="289" t="s">
        <v>138</v>
      </c>
      <c r="AB1608" s="81" t="str">
        <f t="shared" si="265"/>
        <v>Zwf*-6pgc</v>
      </c>
    </row>
    <row r="1609" spans="1:28" x14ac:dyDescent="0.3">
      <c r="A1609" s="260" t="s">
        <v>622</v>
      </c>
      <c r="B1609" s="261" t="s">
        <v>188</v>
      </c>
      <c r="C1609" s="291">
        <v>5.4801094214750896E-3</v>
      </c>
      <c r="D1609" s="291"/>
      <c r="E1609" s="291">
        <v>-4.3674683574912949E-2</v>
      </c>
      <c r="F1609" s="291">
        <v>5.4634902417863125E-2</v>
      </c>
      <c r="G1609" s="291">
        <v>0</v>
      </c>
      <c r="H1609" s="292">
        <f t="shared" si="260"/>
        <v>0</v>
      </c>
      <c r="I1609" s="293"/>
      <c r="J1609" s="293"/>
      <c r="K1609" s="294"/>
      <c r="L1609" s="294"/>
      <c r="M1609" s="294"/>
      <c r="N1609" s="294" t="s">
        <v>416</v>
      </c>
      <c r="O1609" s="33">
        <v>1</v>
      </c>
      <c r="P1609" s="75">
        <f t="shared" si="261"/>
        <v>0</v>
      </c>
      <c r="Q1609" s="293">
        <f t="shared" si="262"/>
        <v>0</v>
      </c>
      <c r="R1609" s="293">
        <f t="shared" si="263"/>
        <v>0</v>
      </c>
      <c r="S1609" s="293">
        <v>0</v>
      </c>
      <c r="T1609" s="293">
        <v>0</v>
      </c>
      <c r="U1609" s="293">
        <f t="shared" si="264"/>
        <v>0</v>
      </c>
      <c r="V1609" s="293">
        <v>0</v>
      </c>
      <c r="W1609" s="294">
        <v>0</v>
      </c>
      <c r="X1609" s="293" t="s">
        <v>651</v>
      </c>
      <c r="Y1609" s="262" t="s">
        <v>651</v>
      </c>
      <c r="Z1609" s="262" t="s">
        <v>30</v>
      </c>
      <c r="AA1609" s="289" t="s">
        <v>138</v>
      </c>
      <c r="AB1609" s="81" t="str">
        <f t="shared" si="265"/>
        <v>Zwf*-control2</v>
      </c>
    </row>
    <row r="1610" spans="1:28" x14ac:dyDescent="0.3">
      <c r="A1610" s="260" t="s">
        <v>622</v>
      </c>
      <c r="B1610" s="261" t="s">
        <v>200</v>
      </c>
      <c r="C1610" s="291">
        <v>-4.9494046423313502E-2</v>
      </c>
      <c r="D1610" s="291"/>
      <c r="E1610" s="291">
        <v>-0.10500088002747424</v>
      </c>
      <c r="F1610" s="291">
        <v>6.0127871808472247E-3</v>
      </c>
      <c r="G1610" s="291">
        <v>0</v>
      </c>
      <c r="H1610" s="292">
        <f t="shared" si="260"/>
        <v>0</v>
      </c>
      <c r="I1610" s="293"/>
      <c r="J1610" s="293"/>
      <c r="K1610" s="294"/>
      <c r="L1610" s="294"/>
      <c r="M1610" s="294"/>
      <c r="N1610" s="294" t="s">
        <v>416</v>
      </c>
      <c r="O1610" s="33">
        <v>1</v>
      </c>
      <c r="P1610" s="75">
        <f t="shared" si="261"/>
        <v>0</v>
      </c>
      <c r="Q1610" s="293">
        <f t="shared" si="262"/>
        <v>0</v>
      </c>
      <c r="R1610" s="293">
        <f t="shared" si="263"/>
        <v>0</v>
      </c>
      <c r="S1610" s="293">
        <v>0</v>
      </c>
      <c r="T1610" s="293">
        <v>0</v>
      </c>
      <c r="U1610" s="293">
        <f t="shared" si="264"/>
        <v>0</v>
      </c>
      <c r="V1610" s="293">
        <v>0</v>
      </c>
      <c r="W1610" s="294">
        <v>0</v>
      </c>
      <c r="X1610" s="293" t="s">
        <v>651</v>
      </c>
      <c r="Y1610" s="262" t="s">
        <v>651</v>
      </c>
      <c r="Z1610" s="262" t="s">
        <v>30</v>
      </c>
      <c r="AA1610" s="289" t="s">
        <v>138</v>
      </c>
      <c r="AB1610" s="81" t="str">
        <f t="shared" si="265"/>
        <v>Zwf*-control3</v>
      </c>
    </row>
    <row r="1611" spans="1:28" x14ac:dyDescent="0.3">
      <c r="A1611" s="260" t="s">
        <v>622</v>
      </c>
      <c r="B1611" s="261" t="s">
        <v>44</v>
      </c>
      <c r="C1611" s="291">
        <v>-3.3601645915724399E-2</v>
      </c>
      <c r="D1611" s="291"/>
      <c r="E1611" s="291">
        <v>-7.8175480437727804E-2</v>
      </c>
      <c r="F1611" s="291">
        <v>1.0972188606279007E-2</v>
      </c>
      <c r="G1611" s="291">
        <v>0</v>
      </c>
      <c r="H1611" s="292">
        <f t="shared" si="260"/>
        <v>0</v>
      </c>
      <c r="I1611" s="293"/>
      <c r="J1611" s="293"/>
      <c r="K1611" s="294"/>
      <c r="L1611" s="294"/>
      <c r="M1611" s="294"/>
      <c r="N1611" s="294" t="s">
        <v>416</v>
      </c>
      <c r="O1611" s="33">
        <v>1</v>
      </c>
      <c r="P1611" s="75">
        <f t="shared" si="261"/>
        <v>0</v>
      </c>
      <c r="Q1611" s="293">
        <f t="shared" si="262"/>
        <v>0</v>
      </c>
      <c r="R1611" s="293">
        <f t="shared" si="263"/>
        <v>0</v>
      </c>
      <c r="S1611" s="293">
        <v>0</v>
      </c>
      <c r="T1611" s="293">
        <v>0</v>
      </c>
      <c r="U1611" s="293">
        <f t="shared" si="264"/>
        <v>0</v>
      </c>
      <c r="V1611" s="293">
        <v>0</v>
      </c>
      <c r="W1611" s="294">
        <v>0</v>
      </c>
      <c r="X1611" s="293" t="s">
        <v>651</v>
      </c>
      <c r="Y1611" s="262" t="s">
        <v>651</v>
      </c>
      <c r="Z1611" s="262" t="s">
        <v>30</v>
      </c>
      <c r="AA1611" s="289" t="s">
        <v>138</v>
      </c>
      <c r="AB1611" s="81" t="str">
        <f t="shared" si="265"/>
        <v>Zwf*-mgcl</v>
      </c>
    </row>
    <row r="1612" spans="1:28" x14ac:dyDescent="0.3">
      <c r="A1612" s="260" t="s">
        <v>3</v>
      </c>
      <c r="B1612" s="261" t="s">
        <v>41</v>
      </c>
      <c r="C1612" s="291">
        <v>3.3887292190548099E-3</v>
      </c>
      <c r="D1612" s="291">
        <v>3.2653747559466201E-3</v>
      </c>
      <c r="E1612" s="291">
        <v>3.5671441406102001E-4</v>
      </c>
      <c r="F1612" s="291">
        <v>6.1681826585838198E-3</v>
      </c>
      <c r="G1612" s="291">
        <v>3.5671441406102001E-4</v>
      </c>
      <c r="H1612" s="292">
        <f t="shared" si="260"/>
        <v>3.5671441406102001E-4</v>
      </c>
      <c r="I1612" s="293"/>
      <c r="J1612" s="293"/>
      <c r="K1612" s="294"/>
      <c r="L1612" s="293"/>
      <c r="M1612" s="294"/>
      <c r="N1612" s="294" t="s">
        <v>425</v>
      </c>
      <c r="O1612" s="33">
        <v>1</v>
      </c>
      <c r="P1612" s="75">
        <f t="shared" si="261"/>
        <v>0</v>
      </c>
      <c r="Q1612" s="293">
        <f t="shared" si="262"/>
        <v>0</v>
      </c>
      <c r="R1612" s="293">
        <f t="shared" si="263"/>
        <v>0</v>
      </c>
      <c r="S1612" s="293">
        <v>0</v>
      </c>
      <c r="T1612" s="293">
        <v>0</v>
      </c>
      <c r="U1612" s="293">
        <f t="shared" si="264"/>
        <v>0</v>
      </c>
      <c r="V1612" s="293">
        <v>0</v>
      </c>
      <c r="W1612" s="294">
        <v>0</v>
      </c>
      <c r="X1612" s="293">
        <v>1</v>
      </c>
      <c r="Y1612" s="262" t="s">
        <v>21</v>
      </c>
      <c r="Z1612" s="262" t="s">
        <v>31</v>
      </c>
      <c r="AA1612" s="289" t="s">
        <v>138</v>
      </c>
      <c r="AB1612" s="81" t="str">
        <f t="shared" si="265"/>
        <v>Edd-2licl</v>
      </c>
    </row>
    <row r="1613" spans="1:28" x14ac:dyDescent="0.3">
      <c r="A1613" s="260" t="s">
        <v>5</v>
      </c>
      <c r="B1613" s="261" t="s">
        <v>40</v>
      </c>
      <c r="C1613" s="291">
        <v>3.0890356929786901E-2</v>
      </c>
      <c r="D1613" s="291">
        <v>6.0968539904865497E-2</v>
      </c>
      <c r="E1613" s="291">
        <v>1.37634839804416E-3</v>
      </c>
      <c r="F1613" s="291">
        <v>7.5470216022102493E-2</v>
      </c>
      <c r="G1613" s="291">
        <v>1.37634839804416E-3</v>
      </c>
      <c r="H1613" s="292">
        <f t="shared" si="260"/>
        <v>1.37634839804416E-3</v>
      </c>
      <c r="I1613" s="293"/>
      <c r="J1613" s="293"/>
      <c r="K1613" s="294"/>
      <c r="L1613" s="293"/>
      <c r="M1613" s="294"/>
      <c r="N1613" s="294" t="s">
        <v>425</v>
      </c>
      <c r="O1613" s="33">
        <v>1</v>
      </c>
      <c r="P1613" s="75">
        <f t="shared" si="261"/>
        <v>0</v>
      </c>
      <c r="Q1613" s="293">
        <f t="shared" si="262"/>
        <v>0</v>
      </c>
      <c r="R1613" s="293">
        <f t="shared" si="263"/>
        <v>0</v>
      </c>
      <c r="S1613" s="293">
        <v>0</v>
      </c>
      <c r="T1613" s="293">
        <v>0</v>
      </c>
      <c r="U1613" s="293">
        <f t="shared" si="264"/>
        <v>0</v>
      </c>
      <c r="V1613" s="293">
        <v>0</v>
      </c>
      <c r="W1613" s="294">
        <v>0</v>
      </c>
      <c r="X1613" s="293">
        <v>3</v>
      </c>
      <c r="Y1613" s="262" t="s">
        <v>23</v>
      </c>
      <c r="Z1613" s="262" t="s">
        <v>30</v>
      </c>
      <c r="AA1613" s="289" t="s">
        <v>138</v>
      </c>
      <c r="AB1613" s="81" t="str">
        <f t="shared" si="265"/>
        <v>AceB-calc</v>
      </c>
    </row>
    <row r="1614" spans="1:28" x14ac:dyDescent="0.3">
      <c r="A1614" s="260" t="s">
        <v>58</v>
      </c>
      <c r="B1614" s="261" t="s">
        <v>246</v>
      </c>
      <c r="C1614" s="291">
        <v>5.6227435400253198E-2</v>
      </c>
      <c r="D1614" s="291">
        <v>4.5846085602248898E-2</v>
      </c>
      <c r="E1614" s="291">
        <v>1.87194442566232E-3</v>
      </c>
      <c r="F1614" s="291">
        <v>0.104327733910609</v>
      </c>
      <c r="G1614" s="291">
        <v>1.87194442566232E-3</v>
      </c>
      <c r="H1614" s="292">
        <f t="shared" si="260"/>
        <v>1.87194442566232E-3</v>
      </c>
      <c r="I1614" s="293"/>
      <c r="J1614" s="293"/>
      <c r="K1614" s="294"/>
      <c r="L1614" s="293"/>
      <c r="M1614" s="294"/>
      <c r="N1614" s="294" t="s">
        <v>416</v>
      </c>
      <c r="O1614" s="33">
        <v>1</v>
      </c>
      <c r="P1614" s="75">
        <f t="shared" si="261"/>
        <v>0</v>
      </c>
      <c r="Q1614" s="293">
        <f t="shared" si="262"/>
        <v>0</v>
      </c>
      <c r="R1614" s="293">
        <f t="shared" si="263"/>
        <v>0</v>
      </c>
      <c r="S1614" s="293">
        <v>0</v>
      </c>
      <c r="T1614" s="293">
        <v>0</v>
      </c>
      <c r="U1614" s="293">
        <f t="shared" si="264"/>
        <v>0</v>
      </c>
      <c r="V1614" s="293">
        <v>0</v>
      </c>
      <c r="W1614" s="294">
        <v>0</v>
      </c>
      <c r="X1614" s="293">
        <v>3</v>
      </c>
      <c r="Y1614" s="262" t="s">
        <v>19</v>
      </c>
      <c r="Z1614" s="262" t="s">
        <v>30</v>
      </c>
      <c r="AA1614" s="289" t="s">
        <v>138</v>
      </c>
      <c r="AB1614" s="81" t="str">
        <f t="shared" si="265"/>
        <v>Gnd-control5</v>
      </c>
    </row>
    <row r="1615" spans="1:28" x14ac:dyDescent="0.3">
      <c r="A1615" s="260" t="s">
        <v>6</v>
      </c>
      <c r="B1615" s="261" t="s">
        <v>265</v>
      </c>
      <c r="C1615" s="291">
        <v>6.3451071500920803E-2</v>
      </c>
      <c r="D1615" s="291">
        <v>6.0108982292977002E-2</v>
      </c>
      <c r="E1615" s="291">
        <v>2.3606324891101201E-3</v>
      </c>
      <c r="F1615" s="291">
        <v>0.109357317677449</v>
      </c>
      <c r="G1615" s="291">
        <v>2.3606324891101201E-3</v>
      </c>
      <c r="H1615" s="292">
        <f t="shared" si="260"/>
        <v>2.3606324891101201E-3</v>
      </c>
      <c r="I1615" s="293"/>
      <c r="J1615" s="293"/>
      <c r="K1615" s="294"/>
      <c r="L1615" s="293"/>
      <c r="M1615" s="294"/>
      <c r="N1615" s="294" t="s">
        <v>416</v>
      </c>
      <c r="O1615" s="33">
        <v>1</v>
      </c>
      <c r="P1615" s="75">
        <f t="shared" si="261"/>
        <v>0</v>
      </c>
      <c r="Q1615" s="293">
        <f t="shared" si="262"/>
        <v>0</v>
      </c>
      <c r="R1615" s="293">
        <f t="shared" si="263"/>
        <v>0</v>
      </c>
      <c r="S1615" s="293">
        <v>0</v>
      </c>
      <c r="T1615" s="293">
        <v>0</v>
      </c>
      <c r="U1615" s="293">
        <f t="shared" si="264"/>
        <v>0</v>
      </c>
      <c r="V1615" s="293">
        <v>0</v>
      </c>
      <c r="W1615" s="294">
        <v>0</v>
      </c>
      <c r="X1615" s="293">
        <v>3</v>
      </c>
      <c r="Y1615" s="262" t="s">
        <v>23</v>
      </c>
      <c r="Z1615" s="262" t="s">
        <v>30</v>
      </c>
      <c r="AA1615" s="289" t="s">
        <v>138</v>
      </c>
      <c r="AB1615" s="81" t="str">
        <f t="shared" si="265"/>
        <v>GltA-control6</v>
      </c>
    </row>
    <row r="1616" spans="1:28" x14ac:dyDescent="0.3">
      <c r="A1616" s="260" t="s">
        <v>16</v>
      </c>
      <c r="B1616" s="261" t="s">
        <v>188</v>
      </c>
      <c r="C1616" s="291">
        <v>1.27574693757752E-2</v>
      </c>
      <c r="D1616" s="291">
        <v>1.0173255118016301E-2</v>
      </c>
      <c r="E1616" s="291">
        <v>3.0063499624312798E-3</v>
      </c>
      <c r="F1616" s="291">
        <v>2.2984642087354699E-2</v>
      </c>
      <c r="G1616" s="291">
        <v>3.0063499624312798E-3</v>
      </c>
      <c r="H1616" s="292">
        <f t="shared" si="260"/>
        <v>3.0063499624312798E-3</v>
      </c>
      <c r="I1616" s="293"/>
      <c r="J1616" s="293"/>
      <c r="K1616" s="294"/>
      <c r="L1616" s="293"/>
      <c r="M1616" s="294"/>
      <c r="N1616" s="294" t="s">
        <v>416</v>
      </c>
      <c r="O1616" s="33">
        <v>1</v>
      </c>
      <c r="P1616" s="75">
        <f t="shared" si="261"/>
        <v>0</v>
      </c>
      <c r="Q1616" s="293">
        <f t="shared" si="262"/>
        <v>0</v>
      </c>
      <c r="R1616" s="293">
        <f t="shared" si="263"/>
        <v>0</v>
      </c>
      <c r="S1616" s="293">
        <v>0</v>
      </c>
      <c r="T1616" s="293">
        <v>0</v>
      </c>
      <c r="U1616" s="293">
        <f t="shared" si="264"/>
        <v>0</v>
      </c>
      <c r="V1616" s="293">
        <v>0</v>
      </c>
      <c r="W1616" s="294">
        <v>0</v>
      </c>
      <c r="X1616" s="293">
        <v>1</v>
      </c>
      <c r="Y1616" s="262" t="s">
        <v>21</v>
      </c>
      <c r="Z1616" s="262" t="s">
        <v>31</v>
      </c>
      <c r="AA1616" s="289" t="s">
        <v>138</v>
      </c>
      <c r="AB1616" s="81" t="str">
        <f t="shared" si="265"/>
        <v>Fbp-control2</v>
      </c>
    </row>
    <row r="1617" spans="1:28" x14ac:dyDescent="0.3">
      <c r="A1617" s="260" t="s">
        <v>2</v>
      </c>
      <c r="B1617" s="261" t="s">
        <v>172</v>
      </c>
      <c r="C1617" s="291">
        <v>2.2713734428964599E-2</v>
      </c>
      <c r="D1617" s="291">
        <v>3.2861809268348703E-2</v>
      </c>
      <c r="E1617" s="291">
        <v>3.1362396921111998E-3</v>
      </c>
      <c r="F1617" s="291">
        <v>5.8535112128306997E-2</v>
      </c>
      <c r="G1617" s="291">
        <v>3.1362396921111998E-3</v>
      </c>
      <c r="H1617" s="292">
        <f t="shared" si="260"/>
        <v>3.1362396921111998E-3</v>
      </c>
      <c r="I1617" s="293"/>
      <c r="J1617" s="293"/>
      <c r="K1617" s="294"/>
      <c r="L1617" s="293"/>
      <c r="M1617" s="294"/>
      <c r="N1617" s="294" t="s">
        <v>416</v>
      </c>
      <c r="O1617" s="33">
        <v>1</v>
      </c>
      <c r="P1617" s="75">
        <f t="shared" si="261"/>
        <v>0</v>
      </c>
      <c r="Q1617" s="293">
        <f t="shared" si="262"/>
        <v>0</v>
      </c>
      <c r="R1617" s="293">
        <f t="shared" si="263"/>
        <v>0</v>
      </c>
      <c r="S1617" s="293">
        <v>0</v>
      </c>
      <c r="T1617" s="293">
        <v>0</v>
      </c>
      <c r="U1617" s="293">
        <f t="shared" si="264"/>
        <v>0</v>
      </c>
      <c r="V1617" s="293">
        <v>0</v>
      </c>
      <c r="W1617" s="294">
        <v>0</v>
      </c>
      <c r="X1617" s="293">
        <v>2</v>
      </c>
      <c r="Y1617" s="262" t="s">
        <v>20</v>
      </c>
      <c r="Z1617" s="262" t="s">
        <v>30</v>
      </c>
      <c r="AA1617" s="289" t="s">
        <v>138</v>
      </c>
      <c r="AB1617" s="81" t="str">
        <f t="shared" si="265"/>
        <v>PykA-control1</v>
      </c>
    </row>
    <row r="1618" spans="1:28" x14ac:dyDescent="0.3">
      <c r="A1618" s="260" t="s">
        <v>622</v>
      </c>
      <c r="B1618" s="261" t="s">
        <v>40</v>
      </c>
      <c r="C1618" s="291">
        <v>9.0007808924174995E-2</v>
      </c>
      <c r="D1618" s="291"/>
      <c r="E1618" s="291">
        <v>3.1551119058677524E-2</v>
      </c>
      <c r="F1618" s="291">
        <v>0.14846449878967247</v>
      </c>
      <c r="G1618" s="291">
        <v>3.4053054197343002E-3</v>
      </c>
      <c r="H1618" s="292">
        <f t="shared" si="260"/>
        <v>3.4053054197343002E-3</v>
      </c>
      <c r="I1618" s="293"/>
      <c r="J1618" s="293"/>
      <c r="K1618" s="294"/>
      <c r="L1618" s="294"/>
      <c r="M1618" s="294"/>
      <c r="N1618" s="294" t="s">
        <v>425</v>
      </c>
      <c r="O1618" s="33">
        <v>1</v>
      </c>
      <c r="P1618" s="75">
        <f t="shared" si="261"/>
        <v>0</v>
      </c>
      <c r="Q1618" s="293">
        <f t="shared" si="262"/>
        <v>0</v>
      </c>
      <c r="R1618" s="293">
        <f t="shared" si="263"/>
        <v>0</v>
      </c>
      <c r="S1618" s="293">
        <v>0</v>
      </c>
      <c r="T1618" s="293">
        <v>0</v>
      </c>
      <c r="U1618" s="293">
        <f t="shared" si="264"/>
        <v>0</v>
      </c>
      <c r="V1618" s="293">
        <v>0</v>
      </c>
      <c r="W1618" s="294">
        <v>0</v>
      </c>
      <c r="X1618" s="293" t="s">
        <v>651</v>
      </c>
      <c r="Y1618" s="262" t="s">
        <v>651</v>
      </c>
      <c r="Z1618" s="262" t="s">
        <v>30</v>
      </c>
      <c r="AA1618" s="289" t="s">
        <v>138</v>
      </c>
      <c r="AB1618" s="81" t="str">
        <f t="shared" si="265"/>
        <v>Zwf*-calc</v>
      </c>
    </row>
    <row r="1619" spans="1:28" x14ac:dyDescent="0.3">
      <c r="A1619" s="260" t="s">
        <v>7</v>
      </c>
      <c r="B1619" s="261" t="s">
        <v>246</v>
      </c>
      <c r="C1619" s="291">
        <v>5.4579120339503198E-2</v>
      </c>
      <c r="D1619" s="291">
        <v>7.1239926218652994E-2</v>
      </c>
      <c r="E1619" s="291">
        <v>4.12672574753123E-3</v>
      </c>
      <c r="F1619" s="291">
        <v>0.11275919565692</v>
      </c>
      <c r="G1619" s="291">
        <v>4.12672574753123E-3</v>
      </c>
      <c r="H1619" s="292">
        <f t="shared" si="260"/>
        <v>4.12672574753123E-3</v>
      </c>
      <c r="I1619" s="293"/>
      <c r="J1619" s="293"/>
      <c r="K1619" s="294"/>
      <c r="L1619" s="293"/>
      <c r="M1619" s="294"/>
      <c r="N1619" s="294" t="s">
        <v>416</v>
      </c>
      <c r="O1619" s="33">
        <v>1</v>
      </c>
      <c r="P1619" s="75">
        <f t="shared" si="261"/>
        <v>0</v>
      </c>
      <c r="Q1619" s="293">
        <f t="shared" si="262"/>
        <v>0</v>
      </c>
      <c r="R1619" s="293">
        <f t="shared" si="263"/>
        <v>0</v>
      </c>
      <c r="S1619" s="293">
        <v>0</v>
      </c>
      <c r="T1619" s="293">
        <v>0</v>
      </c>
      <c r="U1619" s="293">
        <f t="shared" si="264"/>
        <v>0</v>
      </c>
      <c r="V1619" s="293">
        <v>0</v>
      </c>
      <c r="W1619" s="294">
        <v>0</v>
      </c>
      <c r="X1619" s="293">
        <v>2</v>
      </c>
      <c r="Y1619" s="262" t="s">
        <v>20</v>
      </c>
      <c r="Z1619" s="262" t="s">
        <v>30</v>
      </c>
      <c r="AA1619" s="289" t="s">
        <v>138</v>
      </c>
      <c r="AB1619" s="81" t="str">
        <f t="shared" si="265"/>
        <v>PykF-control5</v>
      </c>
    </row>
    <row r="1620" spans="1:28" x14ac:dyDescent="0.3">
      <c r="A1620" s="260" t="s">
        <v>16</v>
      </c>
      <c r="B1620" s="261" t="s">
        <v>42</v>
      </c>
      <c r="C1620" s="291">
        <v>4.4750999963356297E-2</v>
      </c>
      <c r="D1620" s="291">
        <v>7.5416821954066904E-2</v>
      </c>
      <c r="E1620" s="291">
        <v>4.7516177752062599E-3</v>
      </c>
      <c r="F1620" s="291">
        <v>0.100370941111318</v>
      </c>
      <c r="G1620" s="291">
        <v>4.7516177752062599E-3</v>
      </c>
      <c r="H1620" s="292">
        <f t="shared" si="260"/>
        <v>4.7516177752062599E-3</v>
      </c>
      <c r="I1620" s="293"/>
      <c r="J1620" s="293"/>
      <c r="K1620" s="294"/>
      <c r="L1620" s="293"/>
      <c r="M1620" s="294"/>
      <c r="N1620" s="294" t="s">
        <v>425</v>
      </c>
      <c r="O1620" s="33">
        <v>1</v>
      </c>
      <c r="P1620" s="75">
        <f t="shared" si="261"/>
        <v>0</v>
      </c>
      <c r="Q1620" s="293">
        <f t="shared" si="262"/>
        <v>0</v>
      </c>
      <c r="R1620" s="293">
        <f t="shared" si="263"/>
        <v>0</v>
      </c>
      <c r="S1620" s="293">
        <v>0</v>
      </c>
      <c r="T1620" s="293">
        <v>0</v>
      </c>
      <c r="U1620" s="293">
        <f t="shared" si="264"/>
        <v>0</v>
      </c>
      <c r="V1620" s="293">
        <v>0</v>
      </c>
      <c r="W1620" s="294">
        <v>0</v>
      </c>
      <c r="X1620" s="293">
        <v>1</v>
      </c>
      <c r="Y1620" s="262" t="s">
        <v>21</v>
      </c>
      <c r="Z1620" s="262" t="s">
        <v>31</v>
      </c>
      <c r="AA1620" s="289" t="s">
        <v>138</v>
      </c>
      <c r="AB1620" s="81" t="str">
        <f t="shared" si="265"/>
        <v>Fbp-2kcl</v>
      </c>
    </row>
    <row r="1621" spans="1:28" x14ac:dyDescent="0.3">
      <c r="A1621" s="260" t="s">
        <v>622</v>
      </c>
      <c r="B1621" s="261" t="s">
        <v>265</v>
      </c>
      <c r="C1621" s="291">
        <v>-0.106906528895023</v>
      </c>
      <c r="D1621" s="291"/>
      <c r="E1621" s="291">
        <v>-0.18629161564612468</v>
      </c>
      <c r="F1621" s="291">
        <v>-2.752144214392134E-2</v>
      </c>
      <c r="G1621" s="291">
        <v>1.0701007032535001E-2</v>
      </c>
      <c r="H1621" s="292">
        <f t="shared" si="260"/>
        <v>1.0701007032535001E-2</v>
      </c>
      <c r="I1621" s="293"/>
      <c r="J1621" s="293"/>
      <c r="K1621" s="294"/>
      <c r="L1621" s="294"/>
      <c r="M1621" s="294"/>
      <c r="N1621" s="294" t="s">
        <v>416</v>
      </c>
      <c r="O1621" s="33">
        <v>1</v>
      </c>
      <c r="P1621" s="75">
        <f t="shared" si="261"/>
        <v>0</v>
      </c>
      <c r="Q1621" s="293">
        <f t="shared" si="262"/>
        <v>0</v>
      </c>
      <c r="R1621" s="293">
        <f t="shared" si="263"/>
        <v>0</v>
      </c>
      <c r="S1621" s="293">
        <v>0</v>
      </c>
      <c r="T1621" s="293">
        <v>0</v>
      </c>
      <c r="U1621" s="293">
        <f t="shared" si="264"/>
        <v>0</v>
      </c>
      <c r="V1621" s="293">
        <v>0</v>
      </c>
      <c r="W1621" s="294">
        <v>0</v>
      </c>
      <c r="X1621" s="293" t="s">
        <v>651</v>
      </c>
      <c r="Y1621" s="262" t="s">
        <v>651</v>
      </c>
      <c r="Z1621" s="262" t="s">
        <v>30</v>
      </c>
      <c r="AA1621" s="289" t="s">
        <v>138</v>
      </c>
      <c r="AB1621" s="81" t="str">
        <f t="shared" si="265"/>
        <v>Zwf*-control6</v>
      </c>
    </row>
    <row r="1622" spans="1:28" x14ac:dyDescent="0.3">
      <c r="A1622" s="260" t="s">
        <v>130</v>
      </c>
      <c r="B1622" s="261" t="s">
        <v>44</v>
      </c>
      <c r="C1622" s="291">
        <v>2.8553153838985299E-2</v>
      </c>
      <c r="D1622" s="291">
        <v>2.4752291650737199E-2</v>
      </c>
      <c r="E1622" s="291">
        <v>1.0872702644531201E-2</v>
      </c>
      <c r="F1622" s="291">
        <v>4.3810428694680201E-2</v>
      </c>
      <c r="G1622" s="291">
        <v>1.0872702644531201E-2</v>
      </c>
      <c r="H1622" s="292">
        <f t="shared" si="260"/>
        <v>1.0872702644531201E-2</v>
      </c>
      <c r="I1622" s="293"/>
      <c r="J1622" s="293"/>
      <c r="K1622" s="294"/>
      <c r="L1622" s="293"/>
      <c r="M1622" s="294"/>
      <c r="N1622" s="294" t="s">
        <v>416</v>
      </c>
      <c r="O1622" s="33">
        <v>1</v>
      </c>
      <c r="P1622" s="75">
        <f t="shared" si="261"/>
        <v>0</v>
      </c>
      <c r="Q1622" s="293">
        <f t="shared" si="262"/>
        <v>0</v>
      </c>
      <c r="R1622" s="293">
        <f t="shared" si="263"/>
        <v>0</v>
      </c>
      <c r="S1622" s="293">
        <v>0</v>
      </c>
      <c r="T1622" s="293">
        <v>0</v>
      </c>
      <c r="U1622" s="293">
        <f t="shared" si="264"/>
        <v>0</v>
      </c>
      <c r="V1622" s="293">
        <v>0</v>
      </c>
      <c r="W1622" s="294">
        <v>0</v>
      </c>
      <c r="X1622" s="293">
        <v>1</v>
      </c>
      <c r="Y1622" s="262" t="s">
        <v>22</v>
      </c>
      <c r="Z1622" s="262" t="s">
        <v>30</v>
      </c>
      <c r="AA1622" s="289" t="s">
        <v>138</v>
      </c>
      <c r="AB1622" s="81" t="str">
        <f t="shared" si="265"/>
        <v>Icd-mgcl</v>
      </c>
    </row>
    <row r="1623" spans="1:28" x14ac:dyDescent="0.3">
      <c r="A1623" s="260" t="s">
        <v>130</v>
      </c>
      <c r="B1623" s="261" t="s">
        <v>246</v>
      </c>
      <c r="C1623" s="291">
        <v>5.87109474166174E-2</v>
      </c>
      <c r="D1623" s="291">
        <v>5.7378197357633699E-2</v>
      </c>
      <c r="E1623" s="291">
        <v>1.39677872677085E-2</v>
      </c>
      <c r="F1623" s="291">
        <v>9.9520060052709206E-2</v>
      </c>
      <c r="G1623" s="291">
        <v>1.39677872677085E-2</v>
      </c>
      <c r="H1623" s="292">
        <f t="shared" si="260"/>
        <v>1.39677872677085E-2</v>
      </c>
      <c r="I1623" s="293"/>
      <c r="J1623" s="293"/>
      <c r="K1623" s="294"/>
      <c r="L1623" s="293"/>
      <c r="M1623" s="294"/>
      <c r="N1623" s="294" t="s">
        <v>416</v>
      </c>
      <c r="O1623" s="33">
        <v>1</v>
      </c>
      <c r="P1623" s="75">
        <f t="shared" si="261"/>
        <v>0</v>
      </c>
      <c r="Q1623" s="293">
        <f t="shared" si="262"/>
        <v>0</v>
      </c>
      <c r="R1623" s="293">
        <f t="shared" si="263"/>
        <v>0</v>
      </c>
      <c r="S1623" s="293">
        <v>0</v>
      </c>
      <c r="T1623" s="293">
        <v>0</v>
      </c>
      <c r="U1623" s="293">
        <f t="shared" si="264"/>
        <v>0</v>
      </c>
      <c r="V1623" s="293">
        <v>0</v>
      </c>
      <c r="W1623" s="294">
        <v>0</v>
      </c>
      <c r="X1623" s="293">
        <v>1</v>
      </c>
      <c r="Y1623" s="262" t="s">
        <v>22</v>
      </c>
      <c r="Z1623" s="262" t="s">
        <v>30</v>
      </c>
      <c r="AA1623" s="289" t="s">
        <v>138</v>
      </c>
      <c r="AB1623" s="81" t="str">
        <f t="shared" si="265"/>
        <v>Icd-control5</v>
      </c>
    </row>
    <row r="1624" spans="1:28" x14ac:dyDescent="0.3">
      <c r="A1624" s="260" t="s">
        <v>130</v>
      </c>
      <c r="B1624" s="261" t="s">
        <v>283</v>
      </c>
      <c r="C1624" s="291">
        <v>3.0842363327437901E-2</v>
      </c>
      <c r="D1624" s="291">
        <v>2.9349305760833999E-2</v>
      </c>
      <c r="E1624" s="291">
        <v>1.39686159374961E-2</v>
      </c>
      <c r="F1624" s="291">
        <v>4.7592268008848498E-2</v>
      </c>
      <c r="G1624" s="291">
        <v>1.39686159374961E-2</v>
      </c>
      <c r="H1624" s="292">
        <f t="shared" si="260"/>
        <v>1.39686159374961E-2</v>
      </c>
      <c r="I1624" s="293"/>
      <c r="J1624" s="293"/>
      <c r="K1624" s="294"/>
      <c r="L1624" s="293"/>
      <c r="M1624" s="294"/>
      <c r="N1624" s="294" t="s">
        <v>416</v>
      </c>
      <c r="O1624" s="33">
        <v>1</v>
      </c>
      <c r="P1624" s="75">
        <f t="shared" si="261"/>
        <v>0</v>
      </c>
      <c r="Q1624" s="293">
        <f t="shared" si="262"/>
        <v>0</v>
      </c>
      <c r="R1624" s="293">
        <f t="shared" si="263"/>
        <v>0</v>
      </c>
      <c r="S1624" s="293">
        <v>0</v>
      </c>
      <c r="T1624" s="293">
        <v>0</v>
      </c>
      <c r="U1624" s="293">
        <f t="shared" si="264"/>
        <v>0</v>
      </c>
      <c r="V1624" s="293">
        <v>0</v>
      </c>
      <c r="W1624" s="294">
        <v>0</v>
      </c>
      <c r="X1624" s="293">
        <v>1</v>
      </c>
      <c r="Y1624" s="262" t="s">
        <v>22</v>
      </c>
      <c r="Z1624" s="262" t="s">
        <v>30</v>
      </c>
      <c r="AA1624" s="289" t="s">
        <v>138</v>
      </c>
      <c r="AB1624" s="81" t="str">
        <f t="shared" si="265"/>
        <v>Icd-control7</v>
      </c>
    </row>
    <row r="1625" spans="1:28" x14ac:dyDescent="0.3">
      <c r="A1625" s="260" t="s">
        <v>13</v>
      </c>
      <c r="B1625" s="261" t="s">
        <v>98</v>
      </c>
      <c r="C1625" s="291">
        <v>0.325297492367569</v>
      </c>
      <c r="D1625" s="291">
        <v>0.17985603402797801</v>
      </c>
      <c r="E1625" s="291">
        <v>1.4546277749862601E-2</v>
      </c>
      <c r="F1625" s="291">
        <v>0.57823359363601301</v>
      </c>
      <c r="G1625" s="291">
        <v>1.4546277749862601E-2</v>
      </c>
      <c r="H1625" s="292">
        <f t="shared" si="260"/>
        <v>1.4546277749862601E-2</v>
      </c>
      <c r="I1625" s="293"/>
      <c r="J1625" s="293"/>
      <c r="K1625" s="294"/>
      <c r="L1625" s="293"/>
      <c r="M1625" s="294"/>
      <c r="N1625" s="294" t="s">
        <v>425</v>
      </c>
      <c r="O1625" s="33">
        <v>1</v>
      </c>
      <c r="P1625" s="75">
        <f t="shared" si="261"/>
        <v>0</v>
      </c>
      <c r="Q1625" s="293">
        <f t="shared" si="262"/>
        <v>0</v>
      </c>
      <c r="R1625" s="293">
        <f t="shared" si="263"/>
        <v>0</v>
      </c>
      <c r="S1625" s="293">
        <v>0</v>
      </c>
      <c r="T1625" s="293">
        <v>0</v>
      </c>
      <c r="U1625" s="293">
        <f t="shared" si="264"/>
        <v>0</v>
      </c>
      <c r="V1625" s="293">
        <v>0</v>
      </c>
      <c r="W1625" s="294">
        <v>0</v>
      </c>
      <c r="X1625" s="293">
        <v>2</v>
      </c>
      <c r="Y1625" s="262" t="s">
        <v>26</v>
      </c>
      <c r="Z1625" s="262" t="s">
        <v>31</v>
      </c>
      <c r="AA1625" s="289" t="s">
        <v>138</v>
      </c>
      <c r="AB1625" s="81" t="str">
        <f t="shared" si="265"/>
        <v>AceA-accoa</v>
      </c>
    </row>
    <row r="1626" spans="1:28" x14ac:dyDescent="0.3">
      <c r="A1626" s="260" t="s">
        <v>134</v>
      </c>
      <c r="B1626" s="261" t="s">
        <v>200</v>
      </c>
      <c r="C1626" s="291">
        <v>6.4558220107582595E-2</v>
      </c>
      <c r="D1626" s="291">
        <v>6.6641322694371397E-2</v>
      </c>
      <c r="E1626" s="291">
        <v>1.45649792169333E-2</v>
      </c>
      <c r="F1626" s="291">
        <v>0.120036525533771</v>
      </c>
      <c r="G1626" s="291">
        <v>1.45649792169333E-2</v>
      </c>
      <c r="H1626" s="292">
        <f t="shared" si="260"/>
        <v>1.45649792169333E-2</v>
      </c>
      <c r="I1626" s="293"/>
      <c r="J1626" s="293"/>
      <c r="K1626" s="294"/>
      <c r="L1626" s="293"/>
      <c r="M1626" s="294"/>
      <c r="N1626" s="294" t="s">
        <v>416</v>
      </c>
      <c r="O1626" s="33">
        <v>1</v>
      </c>
      <c r="P1626" s="75">
        <f t="shared" si="261"/>
        <v>0</v>
      </c>
      <c r="Q1626" s="293">
        <f t="shared" si="262"/>
        <v>0</v>
      </c>
      <c r="R1626" s="293">
        <f t="shared" si="263"/>
        <v>0</v>
      </c>
      <c r="S1626" s="293">
        <v>0</v>
      </c>
      <c r="T1626" s="293">
        <v>0</v>
      </c>
      <c r="U1626" s="293">
        <f t="shared" si="264"/>
        <v>0</v>
      </c>
      <c r="V1626" s="293">
        <v>0</v>
      </c>
      <c r="W1626" s="294">
        <v>0</v>
      </c>
      <c r="X1626" s="293">
        <v>1</v>
      </c>
      <c r="Y1626" s="262" t="s">
        <v>29</v>
      </c>
      <c r="Z1626" s="262" t="s">
        <v>30</v>
      </c>
      <c r="AA1626" s="289" t="s">
        <v>138</v>
      </c>
      <c r="AB1626" s="81" t="str">
        <f t="shared" si="265"/>
        <v>MaeB-control3</v>
      </c>
    </row>
    <row r="1627" spans="1:28" x14ac:dyDescent="0.3">
      <c r="A1627" s="260" t="s">
        <v>3</v>
      </c>
      <c r="B1627" s="261" t="s">
        <v>283</v>
      </c>
      <c r="C1627" s="291">
        <v>2.0789078729765299E-2</v>
      </c>
      <c r="D1627" s="291">
        <v>2.05952532938634E-2</v>
      </c>
      <c r="E1627" s="291">
        <v>1.48417260635662E-2</v>
      </c>
      <c r="F1627" s="291">
        <v>2.63259263339298E-2</v>
      </c>
      <c r="G1627" s="291">
        <v>1.48417260635662E-2</v>
      </c>
      <c r="H1627" s="292">
        <f t="shared" si="260"/>
        <v>1.48417260635662E-2</v>
      </c>
      <c r="I1627" s="293"/>
      <c r="J1627" s="293"/>
      <c r="K1627" s="294"/>
      <c r="L1627" s="293"/>
      <c r="M1627" s="294"/>
      <c r="N1627" s="294" t="s">
        <v>416</v>
      </c>
      <c r="O1627" s="33">
        <v>1</v>
      </c>
      <c r="P1627" s="75">
        <f t="shared" si="261"/>
        <v>0</v>
      </c>
      <c r="Q1627" s="293">
        <f t="shared" si="262"/>
        <v>0</v>
      </c>
      <c r="R1627" s="293">
        <f t="shared" si="263"/>
        <v>0</v>
      </c>
      <c r="S1627" s="293">
        <v>0</v>
      </c>
      <c r="T1627" s="293">
        <v>0</v>
      </c>
      <c r="U1627" s="293">
        <f t="shared" si="264"/>
        <v>0</v>
      </c>
      <c r="V1627" s="293">
        <v>0</v>
      </c>
      <c r="W1627" s="294">
        <v>0</v>
      </c>
      <c r="X1627" s="293">
        <v>1</v>
      </c>
      <c r="Y1627" s="262" t="s">
        <v>21</v>
      </c>
      <c r="Z1627" s="262" t="s">
        <v>31</v>
      </c>
      <c r="AA1627" s="289" t="s">
        <v>138</v>
      </c>
      <c r="AB1627" s="81" t="str">
        <f t="shared" si="265"/>
        <v>Edd-control7</v>
      </c>
    </row>
    <row r="1628" spans="1:28" x14ac:dyDescent="0.3">
      <c r="A1628" s="260" t="s">
        <v>134</v>
      </c>
      <c r="B1628" s="261" t="s">
        <v>265</v>
      </c>
      <c r="C1628" s="291">
        <v>5.5810438392875798E-2</v>
      </c>
      <c r="D1628" s="291">
        <v>4.5382587730133102E-2</v>
      </c>
      <c r="E1628" s="291">
        <v>1.4869796964107399E-2</v>
      </c>
      <c r="F1628" s="291">
        <v>9.7298029167346894E-2</v>
      </c>
      <c r="G1628" s="291">
        <v>1.4869796964107399E-2</v>
      </c>
      <c r="H1628" s="292">
        <f t="shared" si="260"/>
        <v>1.4869796964107399E-2</v>
      </c>
      <c r="I1628" s="293"/>
      <c r="J1628" s="293"/>
      <c r="K1628" s="294"/>
      <c r="L1628" s="293"/>
      <c r="M1628" s="294"/>
      <c r="N1628" s="294" t="s">
        <v>416</v>
      </c>
      <c r="O1628" s="33">
        <v>1</v>
      </c>
      <c r="P1628" s="75">
        <f t="shared" si="261"/>
        <v>0</v>
      </c>
      <c r="Q1628" s="293">
        <f t="shared" si="262"/>
        <v>0</v>
      </c>
      <c r="R1628" s="293">
        <f t="shared" si="263"/>
        <v>0</v>
      </c>
      <c r="S1628" s="293">
        <v>0</v>
      </c>
      <c r="T1628" s="293">
        <v>0</v>
      </c>
      <c r="U1628" s="293">
        <f t="shared" si="264"/>
        <v>0</v>
      </c>
      <c r="V1628" s="293">
        <v>0</v>
      </c>
      <c r="W1628" s="294">
        <v>0</v>
      </c>
      <c r="X1628" s="293">
        <v>1</v>
      </c>
      <c r="Y1628" s="262" t="s">
        <v>29</v>
      </c>
      <c r="Z1628" s="262" t="s">
        <v>30</v>
      </c>
      <c r="AA1628" s="289" t="s">
        <v>138</v>
      </c>
      <c r="AB1628" s="81" t="str">
        <f t="shared" si="265"/>
        <v>MaeB-control6</v>
      </c>
    </row>
    <row r="1629" spans="1:28" x14ac:dyDescent="0.3">
      <c r="A1629" s="260" t="s">
        <v>3</v>
      </c>
      <c r="B1629" s="261" t="s">
        <v>172</v>
      </c>
      <c r="C1629" s="291">
        <v>2.13923733884374E-2</v>
      </c>
      <c r="D1629" s="291">
        <v>2.0119253313205399E-2</v>
      </c>
      <c r="E1629" s="291">
        <v>1.5836137725252501E-2</v>
      </c>
      <c r="F1629" s="291">
        <v>2.43896906914341E-2</v>
      </c>
      <c r="G1629" s="291">
        <v>1.5836137725252501E-2</v>
      </c>
      <c r="H1629" s="292">
        <f t="shared" si="260"/>
        <v>1.5836137725252501E-2</v>
      </c>
      <c r="I1629" s="293"/>
      <c r="J1629" s="293"/>
      <c r="K1629" s="294"/>
      <c r="L1629" s="293"/>
      <c r="M1629" s="294"/>
      <c r="N1629" s="294" t="s">
        <v>416</v>
      </c>
      <c r="O1629" s="33">
        <v>1</v>
      </c>
      <c r="P1629" s="75">
        <f t="shared" si="261"/>
        <v>0</v>
      </c>
      <c r="Q1629" s="293">
        <f t="shared" si="262"/>
        <v>0</v>
      </c>
      <c r="R1629" s="293">
        <f t="shared" si="263"/>
        <v>0</v>
      </c>
      <c r="S1629" s="293">
        <v>0</v>
      </c>
      <c r="T1629" s="293">
        <v>0</v>
      </c>
      <c r="U1629" s="293">
        <f t="shared" si="264"/>
        <v>0</v>
      </c>
      <c r="V1629" s="293">
        <v>0</v>
      </c>
      <c r="W1629" s="294">
        <v>0</v>
      </c>
      <c r="X1629" s="293">
        <v>1</v>
      </c>
      <c r="Y1629" s="262" t="s">
        <v>21</v>
      </c>
      <c r="Z1629" s="262" t="s">
        <v>31</v>
      </c>
      <c r="AA1629" s="289" t="s">
        <v>138</v>
      </c>
      <c r="AB1629" s="81" t="str">
        <f t="shared" si="265"/>
        <v>Edd-control1</v>
      </c>
    </row>
    <row r="1630" spans="1:28" x14ac:dyDescent="0.3">
      <c r="A1630" s="260" t="s">
        <v>622</v>
      </c>
      <c r="B1630" s="261" t="s">
        <v>283</v>
      </c>
      <c r="C1630" s="291">
        <v>-0.11617681284489501</v>
      </c>
      <c r="D1630" s="291"/>
      <c r="E1630" s="291">
        <v>-0.20679299812465282</v>
      </c>
      <c r="F1630" s="291">
        <v>-2.5560627565137189E-2</v>
      </c>
      <c r="G1630" s="291">
        <v>1.8069387569561002E-2</v>
      </c>
      <c r="H1630" s="292">
        <f t="shared" si="260"/>
        <v>1.8069387569561002E-2</v>
      </c>
      <c r="I1630" s="293"/>
      <c r="J1630" s="293"/>
      <c r="K1630" s="294"/>
      <c r="L1630" s="294"/>
      <c r="M1630" s="294"/>
      <c r="N1630" s="294" t="s">
        <v>416</v>
      </c>
      <c r="O1630" s="33">
        <v>1</v>
      </c>
      <c r="P1630" s="75">
        <f t="shared" si="261"/>
        <v>0</v>
      </c>
      <c r="Q1630" s="293">
        <f t="shared" si="262"/>
        <v>0</v>
      </c>
      <c r="R1630" s="293">
        <f t="shared" si="263"/>
        <v>0</v>
      </c>
      <c r="S1630" s="293">
        <v>0</v>
      </c>
      <c r="T1630" s="293">
        <v>0</v>
      </c>
      <c r="U1630" s="293">
        <f t="shared" si="264"/>
        <v>0</v>
      </c>
      <c r="V1630" s="293">
        <v>0</v>
      </c>
      <c r="W1630" s="294">
        <v>0</v>
      </c>
      <c r="X1630" s="293" t="s">
        <v>651</v>
      </c>
      <c r="Y1630" s="262" t="s">
        <v>651</v>
      </c>
      <c r="Z1630" s="262" t="s">
        <v>30</v>
      </c>
      <c r="AA1630" s="289" t="s">
        <v>138</v>
      </c>
      <c r="AB1630" s="81" t="str">
        <f t="shared" si="265"/>
        <v>Zwf*-control7</v>
      </c>
    </row>
    <row r="1631" spans="1:28" x14ac:dyDescent="0.3">
      <c r="A1631" s="260" t="s">
        <v>16</v>
      </c>
      <c r="B1631" s="261" t="s">
        <v>304</v>
      </c>
      <c r="C1631" s="291">
        <v>0.15450924978969699</v>
      </c>
      <c r="D1631" s="291">
        <v>0.13948703993935599</v>
      </c>
      <c r="E1631" s="291">
        <v>1.8445446685903599E-2</v>
      </c>
      <c r="F1631" s="291">
        <v>0.27416924880788301</v>
      </c>
      <c r="G1631" s="291">
        <v>1.8445446685903599E-2</v>
      </c>
      <c r="H1631" s="292">
        <f t="shared" si="260"/>
        <v>1.8445446685903599E-2</v>
      </c>
      <c r="I1631" s="293"/>
      <c r="J1631" s="293"/>
      <c r="K1631" s="294"/>
      <c r="L1631" s="293"/>
      <c r="M1631" s="294"/>
      <c r="N1631" s="294" t="s">
        <v>416</v>
      </c>
      <c r="O1631" s="33">
        <v>1</v>
      </c>
      <c r="P1631" s="75">
        <f t="shared" si="261"/>
        <v>0</v>
      </c>
      <c r="Q1631" s="293">
        <f t="shared" si="262"/>
        <v>0</v>
      </c>
      <c r="R1631" s="293">
        <f t="shared" si="263"/>
        <v>0</v>
      </c>
      <c r="S1631" s="293">
        <v>0</v>
      </c>
      <c r="T1631" s="293">
        <v>0</v>
      </c>
      <c r="U1631" s="293">
        <f t="shared" si="264"/>
        <v>0</v>
      </c>
      <c r="V1631" s="293">
        <v>0</v>
      </c>
      <c r="W1631" s="294">
        <v>0</v>
      </c>
      <c r="X1631" s="293">
        <v>1</v>
      </c>
      <c r="Y1631" s="262" t="s">
        <v>21</v>
      </c>
      <c r="Z1631" s="262" t="s">
        <v>31</v>
      </c>
      <c r="AA1631" s="289" t="s">
        <v>138</v>
      </c>
      <c r="AB1631" s="81" t="str">
        <f t="shared" si="265"/>
        <v>Fbp-control8</v>
      </c>
    </row>
    <row r="1632" spans="1:28" x14ac:dyDescent="0.3">
      <c r="A1632" s="260" t="s">
        <v>1</v>
      </c>
      <c r="B1632" s="261" t="s">
        <v>304</v>
      </c>
      <c r="C1632" s="291">
        <v>7.78029113459799E-2</v>
      </c>
      <c r="D1632" s="291">
        <v>7.2183637349446703E-2</v>
      </c>
      <c r="E1632" s="291">
        <v>2.0729908380091599E-2</v>
      </c>
      <c r="F1632" s="291">
        <v>0.13697215713122499</v>
      </c>
      <c r="G1632" s="291">
        <v>2.0729908380091599E-2</v>
      </c>
      <c r="H1632" s="292">
        <f t="shared" si="260"/>
        <v>2.0729908380091599E-2</v>
      </c>
      <c r="I1632" s="293"/>
      <c r="J1632" s="293"/>
      <c r="K1632" s="294"/>
      <c r="L1632" s="293"/>
      <c r="M1632" s="294"/>
      <c r="N1632" s="294" t="s">
        <v>416</v>
      </c>
      <c r="O1632" s="33">
        <v>1</v>
      </c>
      <c r="P1632" s="75">
        <f t="shared" si="261"/>
        <v>0</v>
      </c>
      <c r="Q1632" s="293">
        <f t="shared" si="262"/>
        <v>0</v>
      </c>
      <c r="R1632" s="293">
        <f t="shared" si="263"/>
        <v>0</v>
      </c>
      <c r="S1632" s="293">
        <v>0</v>
      </c>
      <c r="T1632" s="293">
        <v>0</v>
      </c>
      <c r="U1632" s="293">
        <f t="shared" si="264"/>
        <v>0</v>
      </c>
      <c r="V1632" s="293">
        <v>0</v>
      </c>
      <c r="W1632" s="294">
        <v>0</v>
      </c>
      <c r="X1632" s="293">
        <v>2</v>
      </c>
      <c r="Y1632" s="262" t="s">
        <v>20</v>
      </c>
      <c r="Z1632" s="262" t="s">
        <v>30</v>
      </c>
      <c r="AA1632" s="289" t="s">
        <v>138</v>
      </c>
      <c r="AB1632" s="81" t="str">
        <f t="shared" si="265"/>
        <v>MaeA-control8</v>
      </c>
    </row>
    <row r="1633" spans="1:28" x14ac:dyDescent="0.3">
      <c r="A1633" s="260" t="s">
        <v>8</v>
      </c>
      <c r="B1633" s="261" t="s">
        <v>304</v>
      </c>
      <c r="C1633" s="291">
        <v>7.8953588626442306E-2</v>
      </c>
      <c r="D1633" s="291">
        <v>6.6856594743507594E-2</v>
      </c>
      <c r="E1633" s="291">
        <v>2.16334078784788E-2</v>
      </c>
      <c r="F1633" s="291">
        <v>0.13362505284672699</v>
      </c>
      <c r="G1633" s="291">
        <v>2.16334078784788E-2</v>
      </c>
      <c r="H1633" s="292">
        <f t="shared" ref="H1633:H1696" si="266">ABS(G1633)</f>
        <v>2.16334078784788E-2</v>
      </c>
      <c r="I1633" s="293"/>
      <c r="J1633" s="293"/>
      <c r="K1633" s="294"/>
      <c r="L1633" s="293"/>
      <c r="M1633" s="294"/>
      <c r="N1633" s="294" t="s">
        <v>416</v>
      </c>
      <c r="O1633" s="33">
        <v>1</v>
      </c>
      <c r="P1633" s="75">
        <f t="shared" si="261"/>
        <v>0</v>
      </c>
      <c r="Q1633" s="293">
        <f t="shared" si="262"/>
        <v>0</v>
      </c>
      <c r="R1633" s="293">
        <f t="shared" si="263"/>
        <v>0</v>
      </c>
      <c r="S1633" s="293">
        <v>0</v>
      </c>
      <c r="T1633" s="293">
        <v>0</v>
      </c>
      <c r="U1633" s="293">
        <f t="shared" si="264"/>
        <v>0</v>
      </c>
      <c r="V1633" s="293">
        <v>0</v>
      </c>
      <c r="W1633" s="294">
        <v>0</v>
      </c>
      <c r="X1633" s="293">
        <v>2</v>
      </c>
      <c r="Y1633" s="262" t="s">
        <v>24</v>
      </c>
      <c r="Z1633" s="262" t="s">
        <v>31</v>
      </c>
      <c r="AA1633" s="289" t="s">
        <v>138</v>
      </c>
      <c r="AB1633" s="81" t="str">
        <f t="shared" si="265"/>
        <v>Eno-control8</v>
      </c>
    </row>
    <row r="1634" spans="1:28" x14ac:dyDescent="0.3">
      <c r="A1634" s="260" t="s">
        <v>2</v>
      </c>
      <c r="B1634" s="261" t="s">
        <v>200</v>
      </c>
      <c r="C1634" s="291">
        <v>3.1248971397733701E-2</v>
      </c>
      <c r="D1634" s="291">
        <v>2.89505573664538E-2</v>
      </c>
      <c r="E1634" s="291">
        <v>2.18261229330723E-2</v>
      </c>
      <c r="F1634" s="291">
        <v>4.0276975039244101E-2</v>
      </c>
      <c r="G1634" s="291">
        <v>2.18261229330723E-2</v>
      </c>
      <c r="H1634" s="292">
        <f t="shared" si="266"/>
        <v>2.18261229330723E-2</v>
      </c>
      <c r="I1634" s="293"/>
      <c r="J1634" s="293"/>
      <c r="K1634" s="294"/>
      <c r="L1634" s="293"/>
      <c r="M1634" s="294"/>
      <c r="N1634" s="294" t="s">
        <v>416</v>
      </c>
      <c r="O1634" s="33">
        <v>1</v>
      </c>
      <c r="P1634" s="75">
        <f t="shared" si="261"/>
        <v>0</v>
      </c>
      <c r="Q1634" s="293">
        <f t="shared" si="262"/>
        <v>0</v>
      </c>
      <c r="R1634" s="293">
        <f t="shared" si="263"/>
        <v>0</v>
      </c>
      <c r="S1634" s="293">
        <v>0</v>
      </c>
      <c r="T1634" s="293">
        <v>0</v>
      </c>
      <c r="U1634" s="293">
        <f t="shared" si="264"/>
        <v>0</v>
      </c>
      <c r="V1634" s="293">
        <v>0</v>
      </c>
      <c r="W1634" s="294">
        <v>0</v>
      </c>
      <c r="X1634" s="293">
        <v>2</v>
      </c>
      <c r="Y1634" s="262" t="s">
        <v>20</v>
      </c>
      <c r="Z1634" s="262" t="s">
        <v>30</v>
      </c>
      <c r="AA1634" s="289" t="s">
        <v>138</v>
      </c>
      <c r="AB1634" s="81" t="str">
        <f t="shared" si="265"/>
        <v>PykA-control3</v>
      </c>
    </row>
    <row r="1635" spans="1:28" x14ac:dyDescent="0.3">
      <c r="A1635" s="260" t="s">
        <v>2</v>
      </c>
      <c r="B1635" s="261" t="s">
        <v>44</v>
      </c>
      <c r="C1635" s="291">
        <v>6.6338801128840594E-2</v>
      </c>
      <c r="D1635" s="291">
        <v>3.6937721600531E-2</v>
      </c>
      <c r="E1635" s="291">
        <v>2.3492190535579299E-2</v>
      </c>
      <c r="F1635" s="291">
        <v>0.109508377873757</v>
      </c>
      <c r="G1635" s="291">
        <v>2.3492190535579299E-2</v>
      </c>
      <c r="H1635" s="292">
        <f t="shared" si="266"/>
        <v>2.3492190535579299E-2</v>
      </c>
      <c r="I1635" s="293"/>
      <c r="J1635" s="293"/>
      <c r="K1635" s="294"/>
      <c r="L1635" s="293"/>
      <c r="M1635" s="294"/>
      <c r="N1635" s="294" t="s">
        <v>416</v>
      </c>
      <c r="O1635" s="33">
        <v>1</v>
      </c>
      <c r="P1635" s="75">
        <f t="shared" si="261"/>
        <v>0</v>
      </c>
      <c r="Q1635" s="293">
        <f t="shared" si="262"/>
        <v>0</v>
      </c>
      <c r="R1635" s="293">
        <f t="shared" si="263"/>
        <v>0</v>
      </c>
      <c r="S1635" s="293">
        <v>0</v>
      </c>
      <c r="T1635" s="293">
        <v>0</v>
      </c>
      <c r="U1635" s="293">
        <f t="shared" si="264"/>
        <v>0</v>
      </c>
      <c r="V1635" s="293">
        <v>0</v>
      </c>
      <c r="W1635" s="294">
        <v>0</v>
      </c>
      <c r="X1635" s="293">
        <v>2</v>
      </c>
      <c r="Y1635" s="262" t="s">
        <v>20</v>
      </c>
      <c r="Z1635" s="262" t="s">
        <v>30</v>
      </c>
      <c r="AA1635" s="289" t="s">
        <v>138</v>
      </c>
      <c r="AB1635" s="81" t="str">
        <f t="shared" si="265"/>
        <v>PykA-mgcl</v>
      </c>
    </row>
    <row r="1636" spans="1:28" x14ac:dyDescent="0.3">
      <c r="A1636" s="260" t="s">
        <v>12</v>
      </c>
      <c r="B1636" s="261" t="s">
        <v>172</v>
      </c>
      <c r="C1636" s="291">
        <v>7.7210210393732201E-2</v>
      </c>
      <c r="D1636" s="291">
        <v>3.7459118428800599E-2</v>
      </c>
      <c r="E1636" s="291">
        <v>2.6132700756010499E-2</v>
      </c>
      <c r="F1636" s="291">
        <v>0.15267473586675101</v>
      </c>
      <c r="G1636" s="291">
        <v>2.6132700756010499E-2</v>
      </c>
      <c r="H1636" s="292">
        <f t="shared" si="266"/>
        <v>2.6132700756010499E-2</v>
      </c>
      <c r="I1636" s="293"/>
      <c r="J1636" s="293"/>
      <c r="K1636" s="294"/>
      <c r="L1636" s="293"/>
      <c r="M1636" s="294"/>
      <c r="N1636" s="294" t="s">
        <v>416</v>
      </c>
      <c r="O1636" s="33">
        <v>1</v>
      </c>
      <c r="P1636" s="75">
        <f t="shared" si="261"/>
        <v>0</v>
      </c>
      <c r="Q1636" s="293">
        <f t="shared" si="262"/>
        <v>0</v>
      </c>
      <c r="R1636" s="293">
        <f t="shared" si="263"/>
        <v>0</v>
      </c>
      <c r="S1636" s="293">
        <v>0</v>
      </c>
      <c r="T1636" s="293">
        <v>0</v>
      </c>
      <c r="U1636" s="293">
        <f t="shared" si="264"/>
        <v>0</v>
      </c>
      <c r="V1636" s="293">
        <v>0</v>
      </c>
      <c r="W1636" s="294">
        <v>0</v>
      </c>
      <c r="X1636" s="293">
        <v>2</v>
      </c>
      <c r="Y1636" s="262" t="s">
        <v>25</v>
      </c>
      <c r="Z1636" s="262" t="s">
        <v>30</v>
      </c>
      <c r="AA1636" s="289" t="s">
        <v>138</v>
      </c>
      <c r="AB1636" s="81" t="str">
        <f t="shared" si="265"/>
        <v>Pta-control1</v>
      </c>
    </row>
    <row r="1637" spans="1:28" x14ac:dyDescent="0.3">
      <c r="A1637" s="260" t="s">
        <v>15</v>
      </c>
      <c r="B1637" s="261" t="s">
        <v>304</v>
      </c>
      <c r="C1637" s="291">
        <v>5.1948587617327201E-2</v>
      </c>
      <c r="D1637" s="291">
        <v>5.19045323681658E-2</v>
      </c>
      <c r="E1637" s="291">
        <v>2.6134248348059799E-2</v>
      </c>
      <c r="F1637" s="291">
        <v>7.6756929262380702E-2</v>
      </c>
      <c r="G1637" s="291">
        <v>2.6134248348059799E-2</v>
      </c>
      <c r="H1637" s="292">
        <f t="shared" si="266"/>
        <v>2.6134248348059799E-2</v>
      </c>
      <c r="I1637" s="293"/>
      <c r="J1637" s="293"/>
      <c r="K1637" s="294"/>
      <c r="L1637" s="293"/>
      <c r="M1637" s="294"/>
      <c r="N1637" s="294" t="s">
        <v>416</v>
      </c>
      <c r="O1637" s="33">
        <v>1</v>
      </c>
      <c r="P1637" s="75">
        <f t="shared" si="261"/>
        <v>0</v>
      </c>
      <c r="Q1637" s="293">
        <f t="shared" si="262"/>
        <v>0</v>
      </c>
      <c r="R1637" s="293">
        <f t="shared" si="263"/>
        <v>0</v>
      </c>
      <c r="S1637" s="293">
        <v>0</v>
      </c>
      <c r="T1637" s="293">
        <v>0</v>
      </c>
      <c r="U1637" s="293">
        <f t="shared" si="264"/>
        <v>0</v>
      </c>
      <c r="V1637" s="293">
        <v>0</v>
      </c>
      <c r="W1637" s="294">
        <v>0</v>
      </c>
      <c r="X1637" s="293">
        <v>2</v>
      </c>
      <c r="Y1637" s="262" t="s">
        <v>28</v>
      </c>
      <c r="Z1637" s="262" t="s">
        <v>30</v>
      </c>
      <c r="AA1637" s="289" t="s">
        <v>138</v>
      </c>
      <c r="AB1637" s="81" t="str">
        <f t="shared" si="265"/>
        <v>PckA-control8</v>
      </c>
    </row>
    <row r="1638" spans="1:28" x14ac:dyDescent="0.3">
      <c r="A1638" s="260" t="s">
        <v>3</v>
      </c>
      <c r="B1638" s="261" t="s">
        <v>265</v>
      </c>
      <c r="C1638" s="291">
        <v>3.7002049898280598E-2</v>
      </c>
      <c r="D1638" s="291">
        <v>3.4879479300111503E-2</v>
      </c>
      <c r="E1638" s="291">
        <v>2.63259263339298E-2</v>
      </c>
      <c r="F1638" s="291">
        <v>4.76154672275729E-2</v>
      </c>
      <c r="G1638" s="291">
        <v>2.63259263339298E-2</v>
      </c>
      <c r="H1638" s="292">
        <f t="shared" si="266"/>
        <v>2.63259263339298E-2</v>
      </c>
      <c r="I1638" s="293"/>
      <c r="J1638" s="293"/>
      <c r="K1638" s="294"/>
      <c r="L1638" s="293"/>
      <c r="M1638" s="294"/>
      <c r="N1638" s="294" t="s">
        <v>416</v>
      </c>
      <c r="O1638" s="33">
        <v>1</v>
      </c>
      <c r="P1638" s="75">
        <f t="shared" si="261"/>
        <v>0</v>
      </c>
      <c r="Q1638" s="293">
        <f t="shared" si="262"/>
        <v>0</v>
      </c>
      <c r="R1638" s="293">
        <f t="shared" si="263"/>
        <v>0</v>
      </c>
      <c r="S1638" s="293">
        <v>0</v>
      </c>
      <c r="T1638" s="293">
        <v>0</v>
      </c>
      <c r="U1638" s="293">
        <f t="shared" si="264"/>
        <v>0</v>
      </c>
      <c r="V1638" s="293">
        <v>0</v>
      </c>
      <c r="W1638" s="294">
        <v>0</v>
      </c>
      <c r="X1638" s="293">
        <v>1</v>
      </c>
      <c r="Y1638" s="262" t="s">
        <v>21</v>
      </c>
      <c r="Z1638" s="262" t="s">
        <v>31</v>
      </c>
      <c r="AA1638" s="289" t="s">
        <v>138</v>
      </c>
      <c r="AB1638" s="81" t="str">
        <f t="shared" si="265"/>
        <v>Edd-control6</v>
      </c>
    </row>
    <row r="1639" spans="1:28" x14ac:dyDescent="0.3">
      <c r="A1639" s="260" t="s">
        <v>15</v>
      </c>
      <c r="B1639" s="261" t="s">
        <v>41</v>
      </c>
      <c r="C1639" s="291">
        <v>0.112933608084922</v>
      </c>
      <c r="D1639" s="291">
        <v>9.38571880272102E-2</v>
      </c>
      <c r="E1639" s="291">
        <v>2.69221758108294E-2</v>
      </c>
      <c r="F1639" s="291">
        <v>0.18378027333994801</v>
      </c>
      <c r="G1639" s="291">
        <v>2.69221758108294E-2</v>
      </c>
      <c r="H1639" s="292">
        <f t="shared" si="266"/>
        <v>2.69221758108294E-2</v>
      </c>
      <c r="I1639" s="293"/>
      <c r="J1639" s="293"/>
      <c r="K1639" s="294"/>
      <c r="L1639" s="293"/>
      <c r="M1639" s="294"/>
      <c r="N1639" s="294" t="s">
        <v>425</v>
      </c>
      <c r="O1639" s="33">
        <v>1</v>
      </c>
      <c r="P1639" s="75">
        <f t="shared" si="261"/>
        <v>0</v>
      </c>
      <c r="Q1639" s="293">
        <f t="shared" si="262"/>
        <v>0</v>
      </c>
      <c r="R1639" s="293">
        <f t="shared" si="263"/>
        <v>0</v>
      </c>
      <c r="S1639" s="293">
        <v>0</v>
      </c>
      <c r="T1639" s="293">
        <v>0</v>
      </c>
      <c r="U1639" s="293">
        <f t="shared" si="264"/>
        <v>0</v>
      </c>
      <c r="V1639" s="293">
        <v>0</v>
      </c>
      <c r="W1639" s="294">
        <v>0</v>
      </c>
      <c r="X1639" s="293">
        <v>2</v>
      </c>
      <c r="Y1639" s="262" t="s">
        <v>28</v>
      </c>
      <c r="Z1639" s="262" t="s">
        <v>30</v>
      </c>
      <c r="AA1639" s="289" t="s">
        <v>138</v>
      </c>
      <c r="AB1639" s="81" t="str">
        <f t="shared" si="265"/>
        <v>PckA-2licl</v>
      </c>
    </row>
    <row r="1640" spans="1:28" x14ac:dyDescent="0.3">
      <c r="A1640" s="260" t="s">
        <v>3</v>
      </c>
      <c r="B1640" s="261" t="s">
        <v>40</v>
      </c>
      <c r="C1640" s="291">
        <v>0.15993997877180299</v>
      </c>
      <c r="D1640" s="291">
        <v>0.31081589364961498</v>
      </c>
      <c r="E1640" s="291">
        <v>2.7748680631534201E-2</v>
      </c>
      <c r="F1640" s="291">
        <v>0.34625076028071999</v>
      </c>
      <c r="G1640" s="291">
        <v>2.7748680631534201E-2</v>
      </c>
      <c r="H1640" s="292">
        <f t="shared" si="266"/>
        <v>2.7748680631534201E-2</v>
      </c>
      <c r="I1640" s="293"/>
      <c r="J1640" s="293"/>
      <c r="K1640" s="294"/>
      <c r="L1640" s="293"/>
      <c r="M1640" s="294"/>
      <c r="N1640" s="294" t="s">
        <v>425</v>
      </c>
      <c r="O1640" s="33">
        <v>1</v>
      </c>
      <c r="P1640" s="75">
        <f t="shared" si="261"/>
        <v>0</v>
      </c>
      <c r="Q1640" s="293">
        <f t="shared" si="262"/>
        <v>0</v>
      </c>
      <c r="R1640" s="293">
        <f t="shared" si="263"/>
        <v>0</v>
      </c>
      <c r="S1640" s="293">
        <v>0</v>
      </c>
      <c r="T1640" s="293">
        <v>0</v>
      </c>
      <c r="U1640" s="293">
        <f t="shared" si="264"/>
        <v>0</v>
      </c>
      <c r="V1640" s="293">
        <v>0</v>
      </c>
      <c r="W1640" s="294">
        <v>0</v>
      </c>
      <c r="X1640" s="293">
        <v>1</v>
      </c>
      <c r="Y1640" s="262" t="s">
        <v>21</v>
      </c>
      <c r="Z1640" s="262" t="s">
        <v>31</v>
      </c>
      <c r="AA1640" s="289" t="s">
        <v>138</v>
      </c>
      <c r="AB1640" s="81" t="str">
        <f t="shared" si="265"/>
        <v>Edd-calc</v>
      </c>
    </row>
    <row r="1641" spans="1:28" x14ac:dyDescent="0.3">
      <c r="A1641" s="260" t="s">
        <v>106</v>
      </c>
      <c r="B1641" s="261" t="s">
        <v>200</v>
      </c>
      <c r="C1641" s="291">
        <v>4.2893934470079401E-2</v>
      </c>
      <c r="D1641" s="291">
        <v>3.7017652366961702E-2</v>
      </c>
      <c r="E1641" s="291">
        <v>2.8000779009528E-2</v>
      </c>
      <c r="F1641" s="291">
        <v>5.7413023202491302E-2</v>
      </c>
      <c r="G1641" s="291">
        <v>2.8000779009528E-2</v>
      </c>
      <c r="H1641" s="292">
        <f t="shared" si="266"/>
        <v>2.8000779009528E-2</v>
      </c>
      <c r="I1641" s="293"/>
      <c r="J1641" s="293"/>
      <c r="K1641" s="294"/>
      <c r="L1641" s="293"/>
      <c r="M1641" s="294"/>
      <c r="N1641" s="294" t="s">
        <v>416</v>
      </c>
      <c r="O1641" s="33">
        <v>1</v>
      </c>
      <c r="P1641" s="75">
        <f t="shared" si="261"/>
        <v>0</v>
      </c>
      <c r="Q1641" s="293">
        <f t="shared" si="262"/>
        <v>0</v>
      </c>
      <c r="R1641" s="293">
        <f t="shared" si="263"/>
        <v>0</v>
      </c>
      <c r="S1641" s="293">
        <v>0</v>
      </c>
      <c r="T1641" s="293">
        <v>0</v>
      </c>
      <c r="U1641" s="293">
        <f t="shared" si="264"/>
        <v>0</v>
      </c>
      <c r="V1641" s="293">
        <v>0</v>
      </c>
      <c r="W1641" s="294">
        <v>0</v>
      </c>
      <c r="X1641" s="293">
        <v>3</v>
      </c>
      <c r="Y1641" s="262" t="s">
        <v>19</v>
      </c>
      <c r="Z1641" s="262" t="s">
        <v>30</v>
      </c>
      <c r="AA1641" s="289" t="s">
        <v>138</v>
      </c>
      <c r="AB1641" s="81" t="str">
        <f t="shared" si="265"/>
        <v>Acs-control3</v>
      </c>
    </row>
    <row r="1642" spans="1:28" x14ac:dyDescent="0.3">
      <c r="A1642" s="260" t="s">
        <v>15</v>
      </c>
      <c r="B1642" s="261" t="s">
        <v>283</v>
      </c>
      <c r="C1642" s="291">
        <v>6.6462411559501694E-2</v>
      </c>
      <c r="D1642" s="291">
        <v>7.1104835682865894E-2</v>
      </c>
      <c r="E1642" s="291">
        <v>2.82447607925513E-2</v>
      </c>
      <c r="F1642" s="291">
        <v>0.105090467190727</v>
      </c>
      <c r="G1642" s="291">
        <v>2.82447607925513E-2</v>
      </c>
      <c r="H1642" s="292">
        <f t="shared" si="266"/>
        <v>2.82447607925513E-2</v>
      </c>
      <c r="I1642" s="293"/>
      <c r="J1642" s="293"/>
      <c r="K1642" s="294"/>
      <c r="L1642" s="293"/>
      <c r="M1642" s="294"/>
      <c r="N1642" s="294" t="s">
        <v>416</v>
      </c>
      <c r="O1642" s="33">
        <v>1</v>
      </c>
      <c r="P1642" s="75">
        <f t="shared" si="261"/>
        <v>0</v>
      </c>
      <c r="Q1642" s="293">
        <f t="shared" si="262"/>
        <v>0</v>
      </c>
      <c r="R1642" s="293">
        <f t="shared" si="263"/>
        <v>0</v>
      </c>
      <c r="S1642" s="293">
        <v>0</v>
      </c>
      <c r="T1642" s="293">
        <v>0</v>
      </c>
      <c r="U1642" s="293">
        <f t="shared" si="264"/>
        <v>0</v>
      </c>
      <c r="V1642" s="293">
        <v>0</v>
      </c>
      <c r="W1642" s="294">
        <v>0</v>
      </c>
      <c r="X1642" s="293">
        <v>2</v>
      </c>
      <c r="Y1642" s="262" t="s">
        <v>28</v>
      </c>
      <c r="Z1642" s="262" t="s">
        <v>30</v>
      </c>
      <c r="AA1642" s="289" t="s">
        <v>138</v>
      </c>
      <c r="AB1642" s="81" t="str">
        <f t="shared" si="265"/>
        <v>PckA-control7</v>
      </c>
    </row>
    <row r="1643" spans="1:28" x14ac:dyDescent="0.3">
      <c r="A1643" s="260" t="s">
        <v>114</v>
      </c>
      <c r="B1643" s="261" t="s">
        <v>265</v>
      </c>
      <c r="C1643" s="291">
        <v>0.14688008799507099</v>
      </c>
      <c r="D1643" s="291">
        <v>0.14055124925429599</v>
      </c>
      <c r="E1643" s="291">
        <v>3.1256862010867803E-2</v>
      </c>
      <c r="F1643" s="291">
        <v>0.26168014220456398</v>
      </c>
      <c r="G1643" s="291">
        <v>3.1256862010867803E-2</v>
      </c>
      <c r="H1643" s="292">
        <f t="shared" si="266"/>
        <v>3.1256862010867803E-2</v>
      </c>
      <c r="I1643" s="293"/>
      <c r="J1643" s="293"/>
      <c r="K1643" s="294"/>
      <c r="L1643" s="293"/>
      <c r="M1643" s="294"/>
      <c r="N1643" s="294" t="s">
        <v>416</v>
      </c>
      <c r="O1643" s="33">
        <v>1</v>
      </c>
      <c r="P1643" s="75">
        <f t="shared" si="261"/>
        <v>0</v>
      </c>
      <c r="Q1643" s="293">
        <f t="shared" si="262"/>
        <v>0</v>
      </c>
      <c r="R1643" s="293">
        <f t="shared" si="263"/>
        <v>0</v>
      </c>
      <c r="S1643" s="293">
        <v>0</v>
      </c>
      <c r="T1643" s="293">
        <v>0</v>
      </c>
      <c r="U1643" s="293">
        <f t="shared" si="264"/>
        <v>0</v>
      </c>
      <c r="V1643" s="293">
        <v>0</v>
      </c>
      <c r="W1643" s="294">
        <v>0</v>
      </c>
      <c r="X1643" s="293">
        <v>2</v>
      </c>
      <c r="Y1643" s="262" t="s">
        <v>25</v>
      </c>
      <c r="Z1643" s="262" t="s">
        <v>30</v>
      </c>
      <c r="AA1643" s="289" t="s">
        <v>138</v>
      </c>
      <c r="AB1643" s="81" t="str">
        <f t="shared" si="265"/>
        <v>AckA-control6</v>
      </c>
    </row>
    <row r="1644" spans="1:28" x14ac:dyDescent="0.3">
      <c r="A1644" s="260" t="s">
        <v>7</v>
      </c>
      <c r="B1644" s="261" t="s">
        <v>172</v>
      </c>
      <c r="C1644" s="291">
        <v>8.5577401208101506E-2</v>
      </c>
      <c r="D1644" s="291">
        <v>8.5296399922798097E-2</v>
      </c>
      <c r="E1644" s="291">
        <v>3.2273855020681003E-2</v>
      </c>
      <c r="F1644" s="291">
        <v>0.12518912704630999</v>
      </c>
      <c r="G1644" s="291">
        <v>3.2273855020681003E-2</v>
      </c>
      <c r="H1644" s="292">
        <f t="shared" si="266"/>
        <v>3.2273855020681003E-2</v>
      </c>
      <c r="I1644" s="293"/>
      <c r="J1644" s="293"/>
      <c r="K1644" s="294"/>
      <c r="L1644" s="293"/>
      <c r="M1644" s="294"/>
      <c r="N1644" s="294" t="s">
        <v>416</v>
      </c>
      <c r="O1644" s="33">
        <v>1</v>
      </c>
      <c r="P1644" s="75">
        <f t="shared" si="261"/>
        <v>0</v>
      </c>
      <c r="Q1644" s="293">
        <f t="shared" si="262"/>
        <v>0</v>
      </c>
      <c r="R1644" s="293">
        <f t="shared" si="263"/>
        <v>0</v>
      </c>
      <c r="S1644" s="293">
        <v>0</v>
      </c>
      <c r="T1644" s="293">
        <v>0</v>
      </c>
      <c r="U1644" s="293">
        <f t="shared" si="264"/>
        <v>0</v>
      </c>
      <c r="V1644" s="293">
        <v>0</v>
      </c>
      <c r="W1644" s="294">
        <v>0</v>
      </c>
      <c r="X1644" s="293">
        <v>2</v>
      </c>
      <c r="Y1644" s="262" t="s">
        <v>20</v>
      </c>
      <c r="Z1644" s="262" t="s">
        <v>30</v>
      </c>
      <c r="AA1644" s="289" t="s">
        <v>138</v>
      </c>
      <c r="AB1644" s="81" t="str">
        <f t="shared" si="265"/>
        <v>PykF-control1</v>
      </c>
    </row>
    <row r="1645" spans="1:28" x14ac:dyDescent="0.3">
      <c r="A1645" s="260" t="s">
        <v>3</v>
      </c>
      <c r="B1645" s="261" t="s">
        <v>188</v>
      </c>
      <c r="C1645" s="291">
        <v>4.5052213893771099E-2</v>
      </c>
      <c r="D1645" s="291">
        <v>4.4152945512863903E-2</v>
      </c>
      <c r="E1645" s="291">
        <v>3.7125678618895402E-2</v>
      </c>
      <c r="F1645" s="291">
        <v>5.1146148933830099E-2</v>
      </c>
      <c r="G1645" s="291">
        <v>3.7125678618895402E-2</v>
      </c>
      <c r="H1645" s="292">
        <f t="shared" si="266"/>
        <v>3.7125678618895402E-2</v>
      </c>
      <c r="I1645" s="293"/>
      <c r="J1645" s="293"/>
      <c r="K1645" s="294"/>
      <c r="L1645" s="293"/>
      <c r="M1645" s="294"/>
      <c r="N1645" s="294" t="s">
        <v>416</v>
      </c>
      <c r="O1645" s="33">
        <v>1</v>
      </c>
      <c r="P1645" s="75">
        <f t="shared" si="261"/>
        <v>0</v>
      </c>
      <c r="Q1645" s="293">
        <f t="shared" si="262"/>
        <v>0</v>
      </c>
      <c r="R1645" s="293">
        <f t="shared" si="263"/>
        <v>0</v>
      </c>
      <c r="S1645" s="293">
        <v>0</v>
      </c>
      <c r="T1645" s="293">
        <v>0</v>
      </c>
      <c r="U1645" s="293">
        <f t="shared" si="264"/>
        <v>0</v>
      </c>
      <c r="V1645" s="293">
        <v>0</v>
      </c>
      <c r="W1645" s="294">
        <v>0</v>
      </c>
      <c r="X1645" s="293">
        <v>1</v>
      </c>
      <c r="Y1645" s="262" t="s">
        <v>21</v>
      </c>
      <c r="Z1645" s="262" t="s">
        <v>31</v>
      </c>
      <c r="AA1645" s="289" t="s">
        <v>138</v>
      </c>
      <c r="AB1645" s="81" t="str">
        <f t="shared" si="265"/>
        <v>Edd-control2</v>
      </c>
    </row>
    <row r="1646" spans="1:28" x14ac:dyDescent="0.3">
      <c r="A1646" s="260" t="s">
        <v>92</v>
      </c>
      <c r="B1646" s="261" t="s">
        <v>283</v>
      </c>
      <c r="C1646" s="291">
        <v>7.0253902396415893E-2</v>
      </c>
      <c r="D1646" s="291">
        <v>7.2269987353778903E-2</v>
      </c>
      <c r="E1646" s="291">
        <v>3.9881595582371997E-2</v>
      </c>
      <c r="F1646" s="291">
        <v>0.10109531633402399</v>
      </c>
      <c r="G1646" s="291">
        <v>3.9881595582371997E-2</v>
      </c>
      <c r="H1646" s="292">
        <f t="shared" si="266"/>
        <v>3.9881595582371997E-2</v>
      </c>
      <c r="I1646" s="293"/>
      <c r="J1646" s="293"/>
      <c r="K1646" s="294"/>
      <c r="L1646" s="293"/>
      <c r="M1646" s="294"/>
      <c r="N1646" s="294" t="s">
        <v>416</v>
      </c>
      <c r="O1646" s="33">
        <v>1</v>
      </c>
      <c r="P1646" s="75">
        <f t="shared" si="261"/>
        <v>0</v>
      </c>
      <c r="Q1646" s="293">
        <f t="shared" si="262"/>
        <v>0</v>
      </c>
      <c r="R1646" s="293">
        <f t="shared" si="263"/>
        <v>0</v>
      </c>
      <c r="S1646" s="293">
        <v>0</v>
      </c>
      <c r="T1646" s="293">
        <v>0</v>
      </c>
      <c r="U1646" s="293">
        <f t="shared" si="264"/>
        <v>0</v>
      </c>
      <c r="V1646" s="293">
        <v>0</v>
      </c>
      <c r="W1646" s="294">
        <v>0</v>
      </c>
      <c r="X1646" s="293">
        <v>1</v>
      </c>
      <c r="Y1646" s="262" t="s">
        <v>22</v>
      </c>
      <c r="Z1646" s="262" t="s">
        <v>30</v>
      </c>
      <c r="AA1646" s="289" t="s">
        <v>138</v>
      </c>
      <c r="AB1646" s="81" t="str">
        <f t="shared" si="265"/>
        <v>Ppc-control7</v>
      </c>
    </row>
    <row r="1647" spans="1:28" x14ac:dyDescent="0.3">
      <c r="A1647" s="260" t="s">
        <v>14</v>
      </c>
      <c r="B1647" s="261" t="s">
        <v>43</v>
      </c>
      <c r="C1647" s="291">
        <v>0.18776397058538499</v>
      </c>
      <c r="D1647" s="291">
        <v>0.22846125728636801</v>
      </c>
      <c r="E1647" s="291">
        <v>4.5698579049464401E-2</v>
      </c>
      <c r="F1647" s="291">
        <v>0.232045594635407</v>
      </c>
      <c r="G1647" s="291">
        <v>4.5698579049464401E-2</v>
      </c>
      <c r="H1647" s="292">
        <f t="shared" si="266"/>
        <v>4.5698579049464401E-2</v>
      </c>
      <c r="I1647" s="293"/>
      <c r="J1647" s="293"/>
      <c r="K1647" s="294"/>
      <c r="L1647" s="293"/>
      <c r="M1647" s="294"/>
      <c r="N1647" s="294" t="s">
        <v>425</v>
      </c>
      <c r="O1647" s="33">
        <v>1</v>
      </c>
      <c r="P1647" s="75">
        <f t="shared" si="261"/>
        <v>0</v>
      </c>
      <c r="Q1647" s="293">
        <f t="shared" si="262"/>
        <v>0</v>
      </c>
      <c r="R1647" s="293">
        <f t="shared" si="263"/>
        <v>0</v>
      </c>
      <c r="S1647" s="293">
        <v>0</v>
      </c>
      <c r="T1647" s="293">
        <v>0</v>
      </c>
      <c r="U1647" s="293">
        <f t="shared" si="264"/>
        <v>0</v>
      </c>
      <c r="V1647" s="293">
        <v>0</v>
      </c>
      <c r="W1647" s="294">
        <v>0</v>
      </c>
      <c r="X1647" s="293">
        <v>3</v>
      </c>
      <c r="Y1647" s="262" t="s">
        <v>27</v>
      </c>
      <c r="Z1647" s="262" t="s">
        <v>30</v>
      </c>
      <c r="AA1647" s="289" t="s">
        <v>138</v>
      </c>
      <c r="AB1647" s="81" t="str">
        <f t="shared" si="265"/>
        <v>PfkA-5nacl</v>
      </c>
    </row>
    <row r="1648" spans="1:28" x14ac:dyDescent="0.3">
      <c r="A1648" s="260" t="s">
        <v>7</v>
      </c>
      <c r="B1648" s="261" t="s">
        <v>200</v>
      </c>
      <c r="C1648" s="291">
        <v>0.117337784760198</v>
      </c>
      <c r="D1648" s="291">
        <v>0.148748221698182</v>
      </c>
      <c r="E1648" s="291">
        <v>4.5829908752615597E-2</v>
      </c>
      <c r="F1648" s="291">
        <v>0.18585914401106199</v>
      </c>
      <c r="G1648" s="291">
        <v>4.5829908752615597E-2</v>
      </c>
      <c r="H1648" s="292">
        <f t="shared" si="266"/>
        <v>4.5829908752615597E-2</v>
      </c>
      <c r="I1648" s="293"/>
      <c r="J1648" s="293"/>
      <c r="K1648" s="294"/>
      <c r="L1648" s="293"/>
      <c r="M1648" s="294"/>
      <c r="N1648" s="294" t="s">
        <v>416</v>
      </c>
      <c r="O1648" s="33">
        <v>1</v>
      </c>
      <c r="P1648" s="75">
        <f t="shared" si="261"/>
        <v>0</v>
      </c>
      <c r="Q1648" s="293">
        <f t="shared" si="262"/>
        <v>0</v>
      </c>
      <c r="R1648" s="293">
        <f t="shared" si="263"/>
        <v>0</v>
      </c>
      <c r="S1648" s="293">
        <v>0</v>
      </c>
      <c r="T1648" s="293">
        <v>0</v>
      </c>
      <c r="U1648" s="293">
        <f t="shared" si="264"/>
        <v>0</v>
      </c>
      <c r="V1648" s="293">
        <v>0</v>
      </c>
      <c r="W1648" s="294">
        <v>0</v>
      </c>
      <c r="X1648" s="293">
        <v>2</v>
      </c>
      <c r="Y1648" s="262" t="s">
        <v>20</v>
      </c>
      <c r="Z1648" s="262" t="s">
        <v>30</v>
      </c>
      <c r="AA1648" s="289" t="s">
        <v>138</v>
      </c>
      <c r="AB1648" s="81" t="str">
        <f t="shared" si="265"/>
        <v>PykF-control3</v>
      </c>
    </row>
    <row r="1649" spans="1:28" x14ac:dyDescent="0.3">
      <c r="A1649" s="260" t="s">
        <v>6</v>
      </c>
      <c r="B1649" s="261" t="s">
        <v>40</v>
      </c>
      <c r="C1649" s="291">
        <v>0.424521938034852</v>
      </c>
      <c r="D1649" s="291">
        <v>0.54208587735982705</v>
      </c>
      <c r="E1649" s="291">
        <v>4.7852382845650403E-2</v>
      </c>
      <c r="F1649" s="291">
        <v>0.77028535020157796</v>
      </c>
      <c r="G1649" s="291">
        <v>4.7852382845650403E-2</v>
      </c>
      <c r="H1649" s="292">
        <f t="shared" si="266"/>
        <v>4.7852382845650403E-2</v>
      </c>
      <c r="I1649" s="293"/>
      <c r="J1649" s="293"/>
      <c r="K1649" s="294"/>
      <c r="L1649" s="293"/>
      <c r="M1649" s="294"/>
      <c r="N1649" s="294" t="s">
        <v>425</v>
      </c>
      <c r="O1649" s="33">
        <v>1</v>
      </c>
      <c r="P1649" s="75">
        <f t="shared" si="261"/>
        <v>0</v>
      </c>
      <c r="Q1649" s="293">
        <f t="shared" si="262"/>
        <v>0</v>
      </c>
      <c r="R1649" s="293">
        <f t="shared" si="263"/>
        <v>0</v>
      </c>
      <c r="S1649" s="293">
        <v>0</v>
      </c>
      <c r="T1649" s="293">
        <v>0</v>
      </c>
      <c r="U1649" s="293">
        <f t="shared" si="264"/>
        <v>0</v>
      </c>
      <c r="V1649" s="293">
        <v>0</v>
      </c>
      <c r="W1649" s="294">
        <v>0</v>
      </c>
      <c r="X1649" s="293">
        <v>3</v>
      </c>
      <c r="Y1649" s="262" t="s">
        <v>23</v>
      </c>
      <c r="Z1649" s="262" t="s">
        <v>30</v>
      </c>
      <c r="AA1649" s="289" t="s">
        <v>138</v>
      </c>
      <c r="AB1649" s="81" t="str">
        <f t="shared" si="265"/>
        <v>GltA-calc</v>
      </c>
    </row>
    <row r="1650" spans="1:28" x14ac:dyDescent="0.3">
      <c r="A1650" s="260" t="s">
        <v>5</v>
      </c>
      <c r="B1650" s="261" t="s">
        <v>42</v>
      </c>
      <c r="C1650" s="291">
        <v>6.9142602055592903E-2</v>
      </c>
      <c r="D1650" s="291">
        <v>7.8420513657412497E-2</v>
      </c>
      <c r="E1650" s="291">
        <v>5.0762468754403101E-2</v>
      </c>
      <c r="F1650" s="291">
        <v>0.103257396121798</v>
      </c>
      <c r="G1650" s="291">
        <v>5.0762468754403101E-2</v>
      </c>
      <c r="H1650" s="292">
        <f t="shared" si="266"/>
        <v>5.0762468754403101E-2</v>
      </c>
      <c r="I1650" s="293"/>
      <c r="J1650" s="293"/>
      <c r="K1650" s="294"/>
      <c r="L1650" s="293"/>
      <c r="M1650" s="294"/>
      <c r="N1650" s="294" t="s">
        <v>425</v>
      </c>
      <c r="O1650" s="33">
        <v>1</v>
      </c>
      <c r="P1650" s="75">
        <f t="shared" si="261"/>
        <v>0</v>
      </c>
      <c r="Q1650" s="293">
        <f t="shared" si="262"/>
        <v>0</v>
      </c>
      <c r="R1650" s="293">
        <f t="shared" si="263"/>
        <v>0</v>
      </c>
      <c r="S1650" s="293">
        <v>0</v>
      </c>
      <c r="T1650" s="293">
        <v>0</v>
      </c>
      <c r="U1650" s="293">
        <f t="shared" si="264"/>
        <v>0</v>
      </c>
      <c r="V1650" s="293">
        <v>0</v>
      </c>
      <c r="W1650" s="294">
        <v>0</v>
      </c>
      <c r="X1650" s="293">
        <v>3</v>
      </c>
      <c r="Y1650" s="262" t="s">
        <v>23</v>
      </c>
      <c r="Z1650" s="262" t="s">
        <v>30</v>
      </c>
      <c r="AA1650" s="289" t="s">
        <v>138</v>
      </c>
      <c r="AB1650" s="81" t="str">
        <f t="shared" si="265"/>
        <v>AceB-2kcl</v>
      </c>
    </row>
    <row r="1651" spans="1:28" x14ac:dyDescent="0.3">
      <c r="A1651" s="260" t="s">
        <v>15</v>
      </c>
      <c r="B1651" s="261" t="s">
        <v>188</v>
      </c>
      <c r="C1651" s="291">
        <v>8.2522172453756398E-2</v>
      </c>
      <c r="D1651" s="291">
        <v>6.2203659313448401E-2</v>
      </c>
      <c r="E1651" s="291">
        <v>5.7757754282256199E-2</v>
      </c>
      <c r="F1651" s="291">
        <v>0.10747483852414701</v>
      </c>
      <c r="G1651" s="291">
        <v>5.7757754282256199E-2</v>
      </c>
      <c r="H1651" s="292">
        <f t="shared" si="266"/>
        <v>5.7757754282256199E-2</v>
      </c>
      <c r="I1651" s="293"/>
      <c r="J1651" s="293"/>
      <c r="K1651" s="294"/>
      <c r="L1651" s="293"/>
      <c r="M1651" s="294"/>
      <c r="N1651" s="294" t="s">
        <v>416</v>
      </c>
      <c r="O1651" s="33">
        <v>1</v>
      </c>
      <c r="P1651" s="75">
        <f t="shared" si="261"/>
        <v>0</v>
      </c>
      <c r="Q1651" s="293">
        <f t="shared" si="262"/>
        <v>0</v>
      </c>
      <c r="R1651" s="293">
        <f t="shared" si="263"/>
        <v>0</v>
      </c>
      <c r="S1651" s="293">
        <v>0</v>
      </c>
      <c r="T1651" s="293">
        <v>0</v>
      </c>
      <c r="U1651" s="293">
        <f t="shared" si="264"/>
        <v>0</v>
      </c>
      <c r="V1651" s="293">
        <v>0</v>
      </c>
      <c r="W1651" s="294">
        <v>0</v>
      </c>
      <c r="X1651" s="293">
        <v>2</v>
      </c>
      <c r="Y1651" s="262" t="s">
        <v>28</v>
      </c>
      <c r="Z1651" s="262" t="s">
        <v>30</v>
      </c>
      <c r="AA1651" s="289" t="s">
        <v>138</v>
      </c>
      <c r="AB1651" s="81" t="str">
        <f t="shared" si="265"/>
        <v>PckA-control2</v>
      </c>
    </row>
    <row r="1652" spans="1:28" x14ac:dyDescent="0.3">
      <c r="A1652" s="260" t="s">
        <v>8</v>
      </c>
      <c r="B1652" s="261" t="s">
        <v>200</v>
      </c>
      <c r="C1652" s="291">
        <v>0.110076798911295</v>
      </c>
      <c r="D1652" s="291">
        <v>9.9825385832141497E-2</v>
      </c>
      <c r="E1652" s="291">
        <v>6.0827147399138498E-2</v>
      </c>
      <c r="F1652" s="291">
        <v>0.16194021377375201</v>
      </c>
      <c r="G1652" s="291">
        <v>6.0827147399138498E-2</v>
      </c>
      <c r="H1652" s="292">
        <f t="shared" si="266"/>
        <v>6.0827147399138498E-2</v>
      </c>
      <c r="I1652" s="293"/>
      <c r="J1652" s="293"/>
      <c r="K1652" s="294"/>
      <c r="L1652" s="293"/>
      <c r="M1652" s="294"/>
      <c r="N1652" s="294" t="s">
        <v>416</v>
      </c>
      <c r="O1652" s="33">
        <v>1</v>
      </c>
      <c r="P1652" s="75">
        <f t="shared" si="261"/>
        <v>0</v>
      </c>
      <c r="Q1652" s="293">
        <f t="shared" si="262"/>
        <v>0</v>
      </c>
      <c r="R1652" s="293">
        <f t="shared" si="263"/>
        <v>0</v>
      </c>
      <c r="S1652" s="293">
        <v>0</v>
      </c>
      <c r="T1652" s="293">
        <v>0</v>
      </c>
      <c r="U1652" s="293">
        <f t="shared" si="264"/>
        <v>0</v>
      </c>
      <c r="V1652" s="293">
        <v>0</v>
      </c>
      <c r="W1652" s="294">
        <v>0</v>
      </c>
      <c r="X1652" s="293">
        <v>2</v>
      </c>
      <c r="Y1652" s="262" t="s">
        <v>24</v>
      </c>
      <c r="Z1652" s="262" t="s">
        <v>31</v>
      </c>
      <c r="AA1652" s="289" t="s">
        <v>138</v>
      </c>
      <c r="AB1652" s="81" t="str">
        <f t="shared" si="265"/>
        <v>Eno-control3</v>
      </c>
    </row>
    <row r="1653" spans="1:28" x14ac:dyDescent="0.3">
      <c r="A1653" s="260" t="s">
        <v>10</v>
      </c>
      <c r="B1653" s="261" t="s">
        <v>282</v>
      </c>
      <c r="C1653" s="291">
        <v>7.2676045843771894E-2</v>
      </c>
      <c r="D1653" s="291">
        <v>7.3260600419837299E-2</v>
      </c>
      <c r="E1653" s="291">
        <v>6.3529062402063893E-2</v>
      </c>
      <c r="F1653" s="291">
        <v>8.1722179168033399E-2</v>
      </c>
      <c r="G1653" s="291">
        <v>6.3529062402063893E-2</v>
      </c>
      <c r="H1653" s="292">
        <f t="shared" si="266"/>
        <v>6.3529062402063893E-2</v>
      </c>
      <c r="I1653" s="293"/>
      <c r="J1653" s="293"/>
      <c r="K1653" s="294"/>
      <c r="L1653" s="293"/>
      <c r="M1653" s="294"/>
      <c r="N1653" s="294" t="s">
        <v>416</v>
      </c>
      <c r="O1653" s="33">
        <v>1</v>
      </c>
      <c r="P1653" s="75">
        <f t="shared" si="261"/>
        <v>0</v>
      </c>
      <c r="Q1653" s="293">
        <f t="shared" si="262"/>
        <v>0</v>
      </c>
      <c r="R1653" s="293">
        <f t="shared" si="263"/>
        <v>0</v>
      </c>
      <c r="S1653" s="293">
        <v>0</v>
      </c>
      <c r="T1653" s="293">
        <v>0</v>
      </c>
      <c r="U1653" s="293">
        <f t="shared" si="264"/>
        <v>0</v>
      </c>
      <c r="V1653" s="293">
        <v>0</v>
      </c>
      <c r="W1653" s="294">
        <v>0</v>
      </c>
      <c r="X1653" s="293">
        <v>1</v>
      </c>
      <c r="Y1653" s="262" t="s">
        <v>22</v>
      </c>
      <c r="Z1653" s="262" t="s">
        <v>31</v>
      </c>
      <c r="AA1653" s="289" t="s">
        <v>138</v>
      </c>
      <c r="AB1653" s="81" t="str">
        <f t="shared" si="265"/>
        <v>Eda-noenz</v>
      </c>
    </row>
    <row r="1654" spans="1:28" x14ac:dyDescent="0.3">
      <c r="A1654" s="260" t="s">
        <v>14</v>
      </c>
      <c r="B1654" s="261" t="s">
        <v>304</v>
      </c>
      <c r="C1654" s="291">
        <v>0.156215189371052</v>
      </c>
      <c r="D1654" s="291">
        <v>0.11786053586959799</v>
      </c>
      <c r="E1654" s="291">
        <v>6.7864234851932395E-2</v>
      </c>
      <c r="F1654" s="291">
        <v>0.299434653508171</v>
      </c>
      <c r="G1654" s="291">
        <v>6.7864234851932395E-2</v>
      </c>
      <c r="H1654" s="292">
        <f t="shared" si="266"/>
        <v>6.7864234851932395E-2</v>
      </c>
      <c r="I1654" s="293"/>
      <c r="J1654" s="293"/>
      <c r="K1654" s="294"/>
      <c r="L1654" s="293"/>
      <c r="M1654" s="294"/>
      <c r="N1654" s="294" t="s">
        <v>416</v>
      </c>
      <c r="O1654" s="33">
        <v>1</v>
      </c>
      <c r="P1654" s="75">
        <f t="shared" si="261"/>
        <v>0</v>
      </c>
      <c r="Q1654" s="293">
        <f t="shared" si="262"/>
        <v>0</v>
      </c>
      <c r="R1654" s="293">
        <f t="shared" si="263"/>
        <v>0</v>
      </c>
      <c r="S1654" s="293">
        <v>0</v>
      </c>
      <c r="T1654" s="293">
        <v>0</v>
      </c>
      <c r="U1654" s="293">
        <f t="shared" si="264"/>
        <v>0</v>
      </c>
      <c r="V1654" s="293">
        <v>0</v>
      </c>
      <c r="W1654" s="294">
        <v>0</v>
      </c>
      <c r="X1654" s="293">
        <v>3</v>
      </c>
      <c r="Y1654" s="262" t="s">
        <v>27</v>
      </c>
      <c r="Z1654" s="262" t="s">
        <v>30</v>
      </c>
      <c r="AA1654" s="289" t="s">
        <v>138</v>
      </c>
      <c r="AB1654" s="81" t="str">
        <f t="shared" si="265"/>
        <v>PfkA-control8</v>
      </c>
    </row>
    <row r="1655" spans="1:28" x14ac:dyDescent="0.3">
      <c r="A1655" s="260" t="s">
        <v>7</v>
      </c>
      <c r="B1655" s="261" t="s">
        <v>223</v>
      </c>
      <c r="C1655" s="291">
        <v>0.13940305533295499</v>
      </c>
      <c r="D1655" s="291">
        <v>0.13535410647753501</v>
      </c>
      <c r="E1655" s="291">
        <v>7.3529165087131795E-2</v>
      </c>
      <c r="F1655" s="291">
        <v>0.21282340137164099</v>
      </c>
      <c r="G1655" s="291">
        <v>7.3529165087131795E-2</v>
      </c>
      <c r="H1655" s="292">
        <f t="shared" si="266"/>
        <v>7.3529165087131795E-2</v>
      </c>
      <c r="I1655" s="293"/>
      <c r="J1655" s="293"/>
      <c r="K1655" s="294"/>
      <c r="L1655" s="293"/>
      <c r="M1655" s="294"/>
      <c r="N1655" s="294" t="s">
        <v>416</v>
      </c>
      <c r="O1655" s="33">
        <v>1</v>
      </c>
      <c r="P1655" s="75">
        <f t="shared" si="261"/>
        <v>0</v>
      </c>
      <c r="Q1655" s="293">
        <f t="shared" si="262"/>
        <v>0</v>
      </c>
      <c r="R1655" s="293">
        <f t="shared" si="263"/>
        <v>0</v>
      </c>
      <c r="S1655" s="293">
        <v>0</v>
      </c>
      <c r="T1655" s="293">
        <v>0</v>
      </c>
      <c r="U1655" s="293">
        <f t="shared" si="264"/>
        <v>0</v>
      </c>
      <c r="V1655" s="293">
        <v>0</v>
      </c>
      <c r="W1655" s="294">
        <v>0</v>
      </c>
      <c r="X1655" s="293">
        <v>2</v>
      </c>
      <c r="Y1655" s="262" t="s">
        <v>20</v>
      </c>
      <c r="Z1655" s="262" t="s">
        <v>30</v>
      </c>
      <c r="AA1655" s="289" t="s">
        <v>138</v>
      </c>
      <c r="AB1655" s="81" t="str">
        <f t="shared" si="265"/>
        <v>PykF-control4</v>
      </c>
    </row>
    <row r="1656" spans="1:28" x14ac:dyDescent="0.3">
      <c r="A1656" s="260" t="s">
        <v>14</v>
      </c>
      <c r="B1656" s="261" t="s">
        <v>188</v>
      </c>
      <c r="C1656" s="291">
        <v>0.10565286772898801</v>
      </c>
      <c r="D1656" s="291">
        <v>0.10020707056497601</v>
      </c>
      <c r="E1656" s="291">
        <v>7.54891925660746E-2</v>
      </c>
      <c r="F1656" s="291">
        <v>0.13230537039108201</v>
      </c>
      <c r="G1656" s="291">
        <v>7.54891925660746E-2</v>
      </c>
      <c r="H1656" s="292">
        <f t="shared" si="266"/>
        <v>7.54891925660746E-2</v>
      </c>
      <c r="I1656" s="293"/>
      <c r="J1656" s="293"/>
      <c r="K1656" s="294"/>
      <c r="L1656" s="293"/>
      <c r="M1656" s="294"/>
      <c r="N1656" s="294" t="s">
        <v>416</v>
      </c>
      <c r="O1656" s="33">
        <v>1</v>
      </c>
      <c r="P1656" s="75">
        <f t="shared" si="261"/>
        <v>0</v>
      </c>
      <c r="Q1656" s="293">
        <f t="shared" si="262"/>
        <v>0</v>
      </c>
      <c r="R1656" s="293">
        <f t="shared" si="263"/>
        <v>0</v>
      </c>
      <c r="S1656" s="293">
        <v>0</v>
      </c>
      <c r="T1656" s="293">
        <v>0</v>
      </c>
      <c r="U1656" s="293">
        <f t="shared" si="264"/>
        <v>0</v>
      </c>
      <c r="V1656" s="293">
        <v>0</v>
      </c>
      <c r="W1656" s="294">
        <v>0</v>
      </c>
      <c r="X1656" s="293">
        <v>3</v>
      </c>
      <c r="Y1656" s="262" t="s">
        <v>27</v>
      </c>
      <c r="Z1656" s="262" t="s">
        <v>30</v>
      </c>
      <c r="AA1656" s="289" t="s">
        <v>138</v>
      </c>
      <c r="AB1656" s="81" t="str">
        <f t="shared" si="265"/>
        <v>PfkA-control2</v>
      </c>
    </row>
    <row r="1657" spans="1:28" x14ac:dyDescent="0.3">
      <c r="A1657" s="260" t="s">
        <v>3</v>
      </c>
      <c r="B1657" s="261" t="s">
        <v>304</v>
      </c>
      <c r="C1657" s="291">
        <v>0.11073467568501399</v>
      </c>
      <c r="D1657" s="291">
        <v>8.3789079781057804E-2</v>
      </c>
      <c r="E1657" s="291">
        <v>7.8282603474514101E-2</v>
      </c>
      <c r="F1657" s="291">
        <v>9.6102341219909002E-2</v>
      </c>
      <c r="G1657" s="291">
        <v>7.8282603474514101E-2</v>
      </c>
      <c r="H1657" s="292">
        <f t="shared" si="266"/>
        <v>7.8282603474514101E-2</v>
      </c>
      <c r="I1657" s="293"/>
      <c r="J1657" s="293"/>
      <c r="K1657" s="294"/>
      <c r="L1657" s="293"/>
      <c r="M1657" s="294"/>
      <c r="N1657" s="294" t="s">
        <v>416</v>
      </c>
      <c r="O1657" s="33">
        <v>1</v>
      </c>
      <c r="P1657" s="75">
        <f t="shared" si="261"/>
        <v>0</v>
      </c>
      <c r="Q1657" s="293">
        <f t="shared" si="262"/>
        <v>0</v>
      </c>
      <c r="R1657" s="293">
        <f t="shared" si="263"/>
        <v>0</v>
      </c>
      <c r="S1657" s="293">
        <v>0</v>
      </c>
      <c r="T1657" s="293">
        <v>0</v>
      </c>
      <c r="U1657" s="293">
        <f t="shared" si="264"/>
        <v>0</v>
      </c>
      <c r="V1657" s="293">
        <v>0</v>
      </c>
      <c r="W1657" s="294">
        <v>0</v>
      </c>
      <c r="X1657" s="293">
        <v>1</v>
      </c>
      <c r="Y1657" s="262" t="s">
        <v>21</v>
      </c>
      <c r="Z1657" s="262" t="s">
        <v>31</v>
      </c>
      <c r="AA1657" s="289" t="s">
        <v>138</v>
      </c>
      <c r="AB1657" s="81" t="str">
        <f t="shared" si="265"/>
        <v>Edd-control8</v>
      </c>
    </row>
    <row r="1658" spans="1:28" x14ac:dyDescent="0.3">
      <c r="A1658" s="260" t="s">
        <v>92</v>
      </c>
      <c r="B1658" s="261" t="s">
        <v>246</v>
      </c>
      <c r="C1658" s="291">
        <v>8.8701779461780303E-2</v>
      </c>
      <c r="D1658" s="291">
        <v>8.8195533362499301E-2</v>
      </c>
      <c r="E1658" s="291">
        <v>8.3147176732130401E-2</v>
      </c>
      <c r="F1658" s="291">
        <v>9.3943329972817902E-2</v>
      </c>
      <c r="G1658" s="291">
        <v>8.3147176732130401E-2</v>
      </c>
      <c r="H1658" s="292">
        <f t="shared" si="266"/>
        <v>8.3147176732130401E-2</v>
      </c>
      <c r="I1658" s="293"/>
      <c r="J1658" s="293"/>
      <c r="K1658" s="294"/>
      <c r="L1658" s="293"/>
      <c r="M1658" s="294"/>
      <c r="N1658" s="294" t="s">
        <v>416</v>
      </c>
      <c r="O1658" s="33">
        <v>1</v>
      </c>
      <c r="P1658" s="75">
        <f t="shared" si="261"/>
        <v>0</v>
      </c>
      <c r="Q1658" s="293">
        <f t="shared" si="262"/>
        <v>0</v>
      </c>
      <c r="R1658" s="293">
        <f t="shared" si="263"/>
        <v>0</v>
      </c>
      <c r="S1658" s="293">
        <v>0</v>
      </c>
      <c r="T1658" s="293">
        <v>0</v>
      </c>
      <c r="U1658" s="293">
        <f t="shared" si="264"/>
        <v>0</v>
      </c>
      <c r="V1658" s="293">
        <v>0</v>
      </c>
      <c r="W1658" s="294">
        <v>0</v>
      </c>
      <c r="X1658" s="293">
        <v>1</v>
      </c>
      <c r="Y1658" s="262" t="s">
        <v>22</v>
      </c>
      <c r="Z1658" s="262" t="s">
        <v>30</v>
      </c>
      <c r="AA1658" s="289" t="s">
        <v>138</v>
      </c>
      <c r="AB1658" s="81" t="str">
        <f t="shared" si="265"/>
        <v>Ppc-control5</v>
      </c>
    </row>
    <row r="1659" spans="1:28" x14ac:dyDescent="0.3">
      <c r="A1659" s="260" t="s">
        <v>10</v>
      </c>
      <c r="B1659" s="261" t="s">
        <v>172</v>
      </c>
      <c r="C1659" s="291">
        <v>0.21213520240776601</v>
      </c>
      <c r="D1659" s="291">
        <v>0.190550041885265</v>
      </c>
      <c r="E1659" s="291">
        <v>8.8463138868899893E-2</v>
      </c>
      <c r="F1659" s="291">
        <v>0.32463884990231401</v>
      </c>
      <c r="G1659" s="291">
        <v>8.8463138868899893E-2</v>
      </c>
      <c r="H1659" s="292">
        <f t="shared" si="266"/>
        <v>8.8463138868899893E-2</v>
      </c>
      <c r="I1659" s="293"/>
      <c r="J1659" s="293"/>
      <c r="K1659" s="294"/>
      <c r="L1659" s="293"/>
      <c r="M1659" s="294"/>
      <c r="N1659" s="294" t="s">
        <v>416</v>
      </c>
      <c r="O1659" s="33">
        <v>1</v>
      </c>
      <c r="P1659" s="75">
        <f t="shared" si="261"/>
        <v>0</v>
      </c>
      <c r="Q1659" s="293">
        <f t="shared" si="262"/>
        <v>0</v>
      </c>
      <c r="R1659" s="293">
        <f t="shared" si="263"/>
        <v>0</v>
      </c>
      <c r="S1659" s="293">
        <v>0</v>
      </c>
      <c r="T1659" s="293">
        <v>0</v>
      </c>
      <c r="U1659" s="293">
        <f t="shared" si="264"/>
        <v>0</v>
      </c>
      <c r="V1659" s="293">
        <v>0</v>
      </c>
      <c r="W1659" s="294">
        <v>0</v>
      </c>
      <c r="X1659" s="293">
        <v>1</v>
      </c>
      <c r="Y1659" s="262" t="s">
        <v>22</v>
      </c>
      <c r="Z1659" s="262" t="s">
        <v>31</v>
      </c>
      <c r="AA1659" s="289" t="s">
        <v>138</v>
      </c>
      <c r="AB1659" s="81" t="str">
        <f t="shared" si="265"/>
        <v>Eda-control1</v>
      </c>
    </row>
    <row r="1660" spans="1:28" x14ac:dyDescent="0.3">
      <c r="A1660" s="260" t="s">
        <v>15</v>
      </c>
      <c r="B1660" s="261" t="s">
        <v>200</v>
      </c>
      <c r="C1660" s="291">
        <v>0.120096858113991</v>
      </c>
      <c r="D1660" s="291">
        <v>0.14137387274705601</v>
      </c>
      <c r="E1660" s="291">
        <v>9.0778549651833504E-2</v>
      </c>
      <c r="F1660" s="291">
        <v>0.148360303063163</v>
      </c>
      <c r="G1660" s="291">
        <v>9.0778549651833504E-2</v>
      </c>
      <c r="H1660" s="292">
        <f t="shared" si="266"/>
        <v>9.0778549651833504E-2</v>
      </c>
      <c r="I1660" s="293"/>
      <c r="J1660" s="293"/>
      <c r="K1660" s="294"/>
      <c r="L1660" s="293"/>
      <c r="M1660" s="294"/>
      <c r="N1660" s="294" t="s">
        <v>416</v>
      </c>
      <c r="O1660" s="33">
        <v>1</v>
      </c>
      <c r="P1660" s="75">
        <f t="shared" si="261"/>
        <v>0</v>
      </c>
      <c r="Q1660" s="293">
        <f t="shared" si="262"/>
        <v>0</v>
      </c>
      <c r="R1660" s="293">
        <f t="shared" si="263"/>
        <v>0</v>
      </c>
      <c r="S1660" s="293">
        <v>0</v>
      </c>
      <c r="T1660" s="293">
        <v>0</v>
      </c>
      <c r="U1660" s="293">
        <f t="shared" si="264"/>
        <v>0</v>
      </c>
      <c r="V1660" s="293">
        <v>0</v>
      </c>
      <c r="W1660" s="294">
        <v>0</v>
      </c>
      <c r="X1660" s="293">
        <v>2</v>
      </c>
      <c r="Y1660" s="262" t="s">
        <v>28</v>
      </c>
      <c r="Z1660" s="262" t="s">
        <v>30</v>
      </c>
      <c r="AA1660" s="289" t="s">
        <v>138</v>
      </c>
      <c r="AB1660" s="81" t="str">
        <f t="shared" si="265"/>
        <v>PckA-control3</v>
      </c>
    </row>
    <row r="1661" spans="1:28" x14ac:dyDescent="0.3">
      <c r="A1661" s="260" t="s">
        <v>13</v>
      </c>
      <c r="B1661" s="261" t="s">
        <v>223</v>
      </c>
      <c r="C1661" s="291">
        <v>0.13409615148164</v>
      </c>
      <c r="D1661" s="291">
        <v>0.16840893117200301</v>
      </c>
      <c r="E1661" s="291">
        <v>9.4493896509269398E-2</v>
      </c>
      <c r="F1661" s="291">
        <v>0.17222390485617001</v>
      </c>
      <c r="G1661" s="291">
        <v>9.4493896509269398E-2</v>
      </c>
      <c r="H1661" s="292">
        <f t="shared" si="266"/>
        <v>9.4493896509269398E-2</v>
      </c>
      <c r="I1661" s="293"/>
      <c r="J1661" s="293"/>
      <c r="K1661" s="294"/>
      <c r="L1661" s="293"/>
      <c r="M1661" s="294"/>
      <c r="N1661" s="294" t="s">
        <v>416</v>
      </c>
      <c r="O1661" s="33">
        <v>1</v>
      </c>
      <c r="P1661" s="75">
        <f t="shared" si="261"/>
        <v>0</v>
      </c>
      <c r="Q1661" s="293">
        <f t="shared" si="262"/>
        <v>0</v>
      </c>
      <c r="R1661" s="293">
        <f t="shared" si="263"/>
        <v>0</v>
      </c>
      <c r="S1661" s="293">
        <v>0</v>
      </c>
      <c r="T1661" s="293">
        <v>0</v>
      </c>
      <c r="U1661" s="293">
        <f t="shared" si="264"/>
        <v>0</v>
      </c>
      <c r="V1661" s="293">
        <v>0</v>
      </c>
      <c r="W1661" s="294">
        <v>0</v>
      </c>
      <c r="X1661" s="293">
        <v>2</v>
      </c>
      <c r="Y1661" s="262" t="s">
        <v>26</v>
      </c>
      <c r="Z1661" s="262" t="s">
        <v>31</v>
      </c>
      <c r="AA1661" s="289" t="s">
        <v>138</v>
      </c>
      <c r="AB1661" s="81" t="str">
        <f t="shared" si="265"/>
        <v>AceA-control4</v>
      </c>
    </row>
    <row r="1662" spans="1:28" x14ac:dyDescent="0.3">
      <c r="A1662" s="260" t="s">
        <v>13</v>
      </c>
      <c r="B1662" s="261" t="s">
        <v>283</v>
      </c>
      <c r="C1662" s="291">
        <v>0.20877575087373701</v>
      </c>
      <c r="D1662" s="291">
        <v>0.203252122006812</v>
      </c>
      <c r="E1662" s="291">
        <v>0.10506191837241299</v>
      </c>
      <c r="F1662" s="291">
        <v>0.317323272292313</v>
      </c>
      <c r="G1662" s="291">
        <v>0.10506191837241299</v>
      </c>
      <c r="H1662" s="292">
        <f t="shared" si="266"/>
        <v>0.10506191837241299</v>
      </c>
      <c r="I1662" s="293"/>
      <c r="J1662" s="293"/>
      <c r="K1662" s="294"/>
      <c r="L1662" s="293"/>
      <c r="M1662" s="294"/>
      <c r="N1662" s="294" t="s">
        <v>416</v>
      </c>
      <c r="O1662" s="33">
        <v>1</v>
      </c>
      <c r="P1662" s="75">
        <f t="shared" si="261"/>
        <v>0</v>
      </c>
      <c r="Q1662" s="293">
        <f t="shared" si="262"/>
        <v>0</v>
      </c>
      <c r="R1662" s="293">
        <f t="shared" si="263"/>
        <v>0</v>
      </c>
      <c r="S1662" s="293">
        <v>0</v>
      </c>
      <c r="T1662" s="293">
        <v>0</v>
      </c>
      <c r="U1662" s="293">
        <f t="shared" si="264"/>
        <v>0</v>
      </c>
      <c r="V1662" s="293">
        <v>0</v>
      </c>
      <c r="W1662" s="294">
        <v>0</v>
      </c>
      <c r="X1662" s="293">
        <v>2</v>
      </c>
      <c r="Y1662" s="262" t="s">
        <v>26</v>
      </c>
      <c r="Z1662" s="262" t="s">
        <v>31</v>
      </c>
      <c r="AA1662" s="289" t="s">
        <v>138</v>
      </c>
      <c r="AB1662" s="81" t="str">
        <f t="shared" si="265"/>
        <v>AceA-control7</v>
      </c>
    </row>
    <row r="1663" spans="1:28" x14ac:dyDescent="0.3">
      <c r="A1663" s="260" t="s">
        <v>130</v>
      </c>
      <c r="B1663" s="261" t="s">
        <v>172</v>
      </c>
      <c r="C1663" s="291">
        <v>0.12799398183425501</v>
      </c>
      <c r="D1663" s="291">
        <v>0.126754733147207</v>
      </c>
      <c r="E1663" s="291">
        <v>0.113261721181892</v>
      </c>
      <c r="F1663" s="291">
        <v>0.14012306134945701</v>
      </c>
      <c r="G1663" s="291">
        <v>0.113261721181892</v>
      </c>
      <c r="H1663" s="292">
        <f t="shared" si="266"/>
        <v>0.113261721181892</v>
      </c>
      <c r="I1663" s="293"/>
      <c r="J1663" s="293"/>
      <c r="K1663" s="294"/>
      <c r="L1663" s="293"/>
      <c r="M1663" s="294"/>
      <c r="N1663" s="294" t="s">
        <v>416</v>
      </c>
      <c r="O1663" s="33">
        <v>1</v>
      </c>
      <c r="P1663" s="75">
        <f t="shared" si="261"/>
        <v>0</v>
      </c>
      <c r="Q1663" s="293">
        <f t="shared" si="262"/>
        <v>0</v>
      </c>
      <c r="R1663" s="293">
        <f t="shared" si="263"/>
        <v>0</v>
      </c>
      <c r="S1663" s="293">
        <v>0</v>
      </c>
      <c r="T1663" s="293">
        <v>0</v>
      </c>
      <c r="U1663" s="293">
        <f t="shared" si="264"/>
        <v>0</v>
      </c>
      <c r="V1663" s="293">
        <v>0</v>
      </c>
      <c r="W1663" s="294">
        <v>0</v>
      </c>
      <c r="X1663" s="293">
        <v>1</v>
      </c>
      <c r="Y1663" s="262" t="s">
        <v>22</v>
      </c>
      <c r="Z1663" s="262" t="s">
        <v>30</v>
      </c>
      <c r="AA1663" s="289" t="s">
        <v>138</v>
      </c>
      <c r="AB1663" s="81" t="str">
        <f t="shared" si="265"/>
        <v>Icd-control1</v>
      </c>
    </row>
    <row r="1664" spans="1:28" x14ac:dyDescent="0.3">
      <c r="A1664" s="260" t="s">
        <v>6</v>
      </c>
      <c r="B1664" s="261" t="s">
        <v>188</v>
      </c>
      <c r="C1664" s="291">
        <v>0.15635850349290001</v>
      </c>
      <c r="D1664" s="291">
        <v>0.14507297745644901</v>
      </c>
      <c r="E1664" s="291">
        <v>0.11430645908199399</v>
      </c>
      <c r="F1664" s="291">
        <v>0.18710018914725701</v>
      </c>
      <c r="G1664" s="291">
        <v>0.11430645908199399</v>
      </c>
      <c r="H1664" s="292">
        <f t="shared" si="266"/>
        <v>0.11430645908199399</v>
      </c>
      <c r="I1664" s="293"/>
      <c r="J1664" s="293"/>
      <c r="K1664" s="294"/>
      <c r="L1664" s="293"/>
      <c r="M1664" s="294"/>
      <c r="N1664" s="294" t="s">
        <v>416</v>
      </c>
      <c r="O1664" s="33">
        <v>1</v>
      </c>
      <c r="P1664" s="75">
        <f t="shared" si="261"/>
        <v>0</v>
      </c>
      <c r="Q1664" s="293">
        <f t="shared" si="262"/>
        <v>0</v>
      </c>
      <c r="R1664" s="293">
        <f t="shared" si="263"/>
        <v>0</v>
      </c>
      <c r="S1664" s="293">
        <v>0</v>
      </c>
      <c r="T1664" s="293">
        <v>0</v>
      </c>
      <c r="U1664" s="293">
        <f t="shared" si="264"/>
        <v>0</v>
      </c>
      <c r="V1664" s="293">
        <v>0</v>
      </c>
      <c r="W1664" s="294">
        <v>0</v>
      </c>
      <c r="X1664" s="293">
        <v>3</v>
      </c>
      <c r="Y1664" s="262" t="s">
        <v>23</v>
      </c>
      <c r="Z1664" s="262" t="s">
        <v>30</v>
      </c>
      <c r="AA1664" s="289" t="s">
        <v>138</v>
      </c>
      <c r="AB1664" s="81" t="str">
        <f t="shared" si="265"/>
        <v>GltA-control2</v>
      </c>
    </row>
    <row r="1665" spans="1:28" x14ac:dyDescent="0.3">
      <c r="A1665" s="260" t="s">
        <v>92</v>
      </c>
      <c r="B1665" s="261" t="s">
        <v>200</v>
      </c>
      <c r="C1665" s="291">
        <v>0.12693252009021899</v>
      </c>
      <c r="D1665" s="291">
        <v>0.12698577888149801</v>
      </c>
      <c r="E1665" s="291">
        <v>0.119847243580276</v>
      </c>
      <c r="F1665" s="291">
        <v>0.13408916615605501</v>
      </c>
      <c r="G1665" s="291">
        <v>0.119847243580276</v>
      </c>
      <c r="H1665" s="292">
        <f t="shared" si="266"/>
        <v>0.119847243580276</v>
      </c>
      <c r="I1665" s="293"/>
      <c r="J1665" s="293"/>
      <c r="K1665" s="294"/>
      <c r="L1665" s="293"/>
      <c r="M1665" s="294"/>
      <c r="N1665" s="294" t="s">
        <v>416</v>
      </c>
      <c r="O1665" s="33">
        <v>1</v>
      </c>
      <c r="P1665" s="75">
        <f t="shared" si="261"/>
        <v>0</v>
      </c>
      <c r="Q1665" s="293">
        <f t="shared" si="262"/>
        <v>0</v>
      </c>
      <c r="R1665" s="293">
        <f t="shared" si="263"/>
        <v>0</v>
      </c>
      <c r="S1665" s="293">
        <v>0</v>
      </c>
      <c r="T1665" s="293">
        <v>0</v>
      </c>
      <c r="U1665" s="293">
        <f t="shared" si="264"/>
        <v>0</v>
      </c>
      <c r="V1665" s="293">
        <v>0</v>
      </c>
      <c r="W1665" s="294">
        <v>0</v>
      </c>
      <c r="X1665" s="293">
        <v>1</v>
      </c>
      <c r="Y1665" s="262" t="s">
        <v>22</v>
      </c>
      <c r="Z1665" s="262" t="s">
        <v>30</v>
      </c>
      <c r="AA1665" s="289" t="s">
        <v>138</v>
      </c>
      <c r="AB1665" s="81" t="str">
        <f t="shared" si="265"/>
        <v>Ppc-control3</v>
      </c>
    </row>
    <row r="1666" spans="1:28" x14ac:dyDescent="0.3">
      <c r="A1666" s="260" t="s">
        <v>10</v>
      </c>
      <c r="B1666" s="261" t="s">
        <v>265</v>
      </c>
      <c r="C1666" s="291">
        <v>0.16938962487519299</v>
      </c>
      <c r="D1666" s="291">
        <v>0.169964571817388</v>
      </c>
      <c r="E1666" s="291">
        <v>0.12564142137394901</v>
      </c>
      <c r="F1666" s="291">
        <v>0.21571512283214</v>
      </c>
      <c r="G1666" s="291">
        <v>0.12564142137394901</v>
      </c>
      <c r="H1666" s="292">
        <f t="shared" si="266"/>
        <v>0.12564142137394901</v>
      </c>
      <c r="I1666" s="293"/>
      <c r="J1666" s="293"/>
      <c r="K1666" s="294"/>
      <c r="L1666" s="293"/>
      <c r="M1666" s="294"/>
      <c r="N1666" s="294" t="s">
        <v>416</v>
      </c>
      <c r="O1666" s="33">
        <v>1</v>
      </c>
      <c r="P1666" s="75">
        <f t="shared" ref="P1666:P1729" si="267">IF(OR(S1666&lt;&gt;0,T1666&lt;&gt;0,U1666&lt;&gt;0),1,0)</f>
        <v>0</v>
      </c>
      <c r="Q1666" s="293">
        <f t="shared" ref="Q1666:Q1729" si="268">IF(AND(S1666&lt;&gt;0,T1666=0),1,0)</f>
        <v>0</v>
      </c>
      <c r="R1666" s="293">
        <f t="shared" ref="R1666:R1729" si="269">IF(AND(S1666=0,T1666&lt;&gt;0),1,0)</f>
        <v>0</v>
      </c>
      <c r="S1666" s="293">
        <v>0</v>
      </c>
      <c r="T1666" s="293">
        <v>0</v>
      </c>
      <c r="U1666" s="293">
        <f t="shared" ref="U1666:U1729" si="270">IF(AND(S1666&lt;&gt;0,T1666&lt;&gt;0),1,0)</f>
        <v>0</v>
      </c>
      <c r="V1666" s="293">
        <v>0</v>
      </c>
      <c r="W1666" s="294">
        <v>0</v>
      </c>
      <c r="X1666" s="293">
        <v>1</v>
      </c>
      <c r="Y1666" s="262" t="s">
        <v>22</v>
      </c>
      <c r="Z1666" s="262" t="s">
        <v>31</v>
      </c>
      <c r="AA1666" s="289" t="s">
        <v>138</v>
      </c>
      <c r="AB1666" s="81" t="str">
        <f t="shared" si="265"/>
        <v>Eda-control6</v>
      </c>
    </row>
    <row r="1667" spans="1:28" x14ac:dyDescent="0.3">
      <c r="A1667" s="260" t="s">
        <v>5</v>
      </c>
      <c r="B1667" s="261" t="s">
        <v>44</v>
      </c>
      <c r="C1667" s="291">
        <v>0.19505402007195199</v>
      </c>
      <c r="D1667" s="291">
        <v>0.19868672960063799</v>
      </c>
      <c r="E1667" s="291">
        <v>0.12625825643564101</v>
      </c>
      <c r="F1667" s="291">
        <v>0.27769787346147601</v>
      </c>
      <c r="G1667" s="291">
        <v>0.12625825643564101</v>
      </c>
      <c r="H1667" s="292">
        <f t="shared" si="266"/>
        <v>0.12625825643564101</v>
      </c>
      <c r="I1667" s="293"/>
      <c r="J1667" s="293"/>
      <c r="K1667" s="294"/>
      <c r="L1667" s="293"/>
      <c r="M1667" s="294"/>
      <c r="N1667" s="294" t="s">
        <v>416</v>
      </c>
      <c r="O1667" s="33">
        <v>1</v>
      </c>
      <c r="P1667" s="75">
        <f t="shared" si="267"/>
        <v>0</v>
      </c>
      <c r="Q1667" s="293">
        <f t="shared" si="268"/>
        <v>0</v>
      </c>
      <c r="R1667" s="293">
        <f t="shared" si="269"/>
        <v>0</v>
      </c>
      <c r="S1667" s="293">
        <v>0</v>
      </c>
      <c r="T1667" s="293">
        <v>0</v>
      </c>
      <c r="U1667" s="293">
        <f t="shared" si="270"/>
        <v>0</v>
      </c>
      <c r="V1667" s="293">
        <v>0</v>
      </c>
      <c r="W1667" s="294">
        <v>0</v>
      </c>
      <c r="X1667" s="293">
        <v>3</v>
      </c>
      <c r="Y1667" s="262" t="s">
        <v>23</v>
      </c>
      <c r="Z1667" s="262" t="s">
        <v>30</v>
      </c>
      <c r="AA1667" s="289" t="s">
        <v>138</v>
      </c>
      <c r="AB1667" s="81" t="str">
        <f t="shared" ref="AB1667:AB1730" si="271">A1667&amp;"-"&amp;B1667</f>
        <v>AceB-mgcl</v>
      </c>
    </row>
    <row r="1668" spans="1:28" x14ac:dyDescent="0.3">
      <c r="A1668" s="260" t="s">
        <v>3</v>
      </c>
      <c r="B1668" s="261" t="s">
        <v>44</v>
      </c>
      <c r="C1668" s="291">
        <v>0.150179171238916</v>
      </c>
      <c r="D1668" s="291">
        <v>0.15090327563959499</v>
      </c>
      <c r="E1668" s="291">
        <v>0.13905085355117999</v>
      </c>
      <c r="F1668" s="291">
        <v>0.160054974009125</v>
      </c>
      <c r="G1668" s="291">
        <v>0.13905085355117999</v>
      </c>
      <c r="H1668" s="292">
        <f t="shared" si="266"/>
        <v>0.13905085355117999</v>
      </c>
      <c r="I1668" s="293"/>
      <c r="J1668" s="293"/>
      <c r="K1668" s="294"/>
      <c r="L1668" s="293"/>
      <c r="M1668" s="294"/>
      <c r="N1668" s="294" t="s">
        <v>416</v>
      </c>
      <c r="O1668" s="33">
        <v>1</v>
      </c>
      <c r="P1668" s="75">
        <f t="shared" si="267"/>
        <v>0</v>
      </c>
      <c r="Q1668" s="293">
        <f t="shared" si="268"/>
        <v>0</v>
      </c>
      <c r="R1668" s="293">
        <f t="shared" si="269"/>
        <v>0</v>
      </c>
      <c r="S1668" s="293">
        <v>0</v>
      </c>
      <c r="T1668" s="293">
        <v>0</v>
      </c>
      <c r="U1668" s="293">
        <f t="shared" si="270"/>
        <v>0</v>
      </c>
      <c r="V1668" s="293">
        <v>0</v>
      </c>
      <c r="W1668" s="294">
        <v>0</v>
      </c>
      <c r="X1668" s="293">
        <v>1</v>
      </c>
      <c r="Y1668" s="262" t="s">
        <v>21</v>
      </c>
      <c r="Z1668" s="262" t="s">
        <v>31</v>
      </c>
      <c r="AA1668" s="289" t="s">
        <v>138</v>
      </c>
      <c r="AB1668" s="81" t="str">
        <f t="shared" si="271"/>
        <v>Edd-mgcl</v>
      </c>
    </row>
    <row r="1669" spans="1:28" x14ac:dyDescent="0.3">
      <c r="A1669" s="260" t="s">
        <v>12</v>
      </c>
      <c r="B1669" s="261" t="s">
        <v>283</v>
      </c>
      <c r="C1669" s="291">
        <v>0.16573974954360801</v>
      </c>
      <c r="D1669" s="291">
        <v>0.16684281958133301</v>
      </c>
      <c r="E1669" s="291">
        <v>0.14399924892316099</v>
      </c>
      <c r="F1669" s="291">
        <v>0.189967545073184</v>
      </c>
      <c r="G1669" s="291">
        <v>0.14399924892316099</v>
      </c>
      <c r="H1669" s="292">
        <f t="shared" si="266"/>
        <v>0.14399924892316099</v>
      </c>
      <c r="I1669" s="293"/>
      <c r="J1669" s="293"/>
      <c r="K1669" s="294"/>
      <c r="L1669" s="293"/>
      <c r="M1669" s="294"/>
      <c r="N1669" s="294" t="s">
        <v>416</v>
      </c>
      <c r="O1669" s="33">
        <v>1</v>
      </c>
      <c r="P1669" s="75">
        <f t="shared" si="267"/>
        <v>0</v>
      </c>
      <c r="Q1669" s="293">
        <f t="shared" si="268"/>
        <v>0</v>
      </c>
      <c r="R1669" s="293">
        <f t="shared" si="269"/>
        <v>0</v>
      </c>
      <c r="S1669" s="293">
        <v>0</v>
      </c>
      <c r="T1669" s="293">
        <v>0</v>
      </c>
      <c r="U1669" s="293">
        <f t="shared" si="270"/>
        <v>0</v>
      </c>
      <c r="V1669" s="293">
        <v>0</v>
      </c>
      <c r="W1669" s="294">
        <v>0</v>
      </c>
      <c r="X1669" s="293">
        <v>2</v>
      </c>
      <c r="Y1669" s="262" t="s">
        <v>25</v>
      </c>
      <c r="Z1669" s="262" t="s">
        <v>30</v>
      </c>
      <c r="AA1669" s="289" t="s">
        <v>138</v>
      </c>
      <c r="AB1669" s="81" t="str">
        <f t="shared" si="271"/>
        <v>Pta-control7</v>
      </c>
    </row>
    <row r="1670" spans="1:28" x14ac:dyDescent="0.3">
      <c r="A1670" s="260" t="s">
        <v>3</v>
      </c>
      <c r="B1670" s="261" t="s">
        <v>43</v>
      </c>
      <c r="C1670" s="291">
        <v>0.18905629228193299</v>
      </c>
      <c r="D1670" s="291">
        <v>0.17044346203524</v>
      </c>
      <c r="E1670" s="291">
        <v>0.161357633276761</v>
      </c>
      <c r="F1670" s="291">
        <v>0.21503361305931101</v>
      </c>
      <c r="G1670" s="291">
        <v>0.161357633276761</v>
      </c>
      <c r="H1670" s="292">
        <f t="shared" si="266"/>
        <v>0.161357633276761</v>
      </c>
      <c r="I1670" s="293"/>
      <c r="J1670" s="293"/>
      <c r="K1670" s="294"/>
      <c r="L1670" s="293"/>
      <c r="M1670" s="294"/>
      <c r="N1670" s="294" t="s">
        <v>425</v>
      </c>
      <c r="O1670" s="33">
        <v>1</v>
      </c>
      <c r="P1670" s="75">
        <f t="shared" si="267"/>
        <v>0</v>
      </c>
      <c r="Q1670" s="293">
        <f t="shared" si="268"/>
        <v>0</v>
      </c>
      <c r="R1670" s="293">
        <f t="shared" si="269"/>
        <v>0</v>
      </c>
      <c r="S1670" s="293">
        <v>0</v>
      </c>
      <c r="T1670" s="293">
        <v>0</v>
      </c>
      <c r="U1670" s="293">
        <f t="shared" si="270"/>
        <v>0</v>
      </c>
      <c r="V1670" s="293">
        <v>0</v>
      </c>
      <c r="W1670" s="294">
        <v>0</v>
      </c>
      <c r="X1670" s="293">
        <v>1</v>
      </c>
      <c r="Y1670" s="262" t="s">
        <v>21</v>
      </c>
      <c r="Z1670" s="262" t="s">
        <v>31</v>
      </c>
      <c r="AA1670" s="289" t="s">
        <v>138</v>
      </c>
      <c r="AB1670" s="81" t="str">
        <f t="shared" si="271"/>
        <v>Edd-5nacl</v>
      </c>
    </row>
    <row r="1671" spans="1:28" x14ac:dyDescent="0.3">
      <c r="A1671" s="260" t="s">
        <v>92</v>
      </c>
      <c r="B1671" s="261" t="s">
        <v>44</v>
      </c>
      <c r="C1671" s="291">
        <v>0.17724180954489899</v>
      </c>
      <c r="D1671" s="291">
        <v>0.17481117566848101</v>
      </c>
      <c r="E1671" s="291">
        <v>0.16937728961785301</v>
      </c>
      <c r="F1671" s="291">
        <v>0.1829238214558</v>
      </c>
      <c r="G1671" s="291">
        <v>0.16937728961785301</v>
      </c>
      <c r="H1671" s="292">
        <f t="shared" si="266"/>
        <v>0.16937728961785301</v>
      </c>
      <c r="I1671" s="293"/>
      <c r="J1671" s="293"/>
      <c r="K1671" s="294"/>
      <c r="L1671" s="293"/>
      <c r="M1671" s="294"/>
      <c r="N1671" s="294" t="s">
        <v>416</v>
      </c>
      <c r="O1671" s="33">
        <v>1</v>
      </c>
      <c r="P1671" s="75">
        <f t="shared" si="267"/>
        <v>0</v>
      </c>
      <c r="Q1671" s="293">
        <f t="shared" si="268"/>
        <v>0</v>
      </c>
      <c r="R1671" s="293">
        <f t="shared" si="269"/>
        <v>0</v>
      </c>
      <c r="S1671" s="293">
        <v>0</v>
      </c>
      <c r="T1671" s="293">
        <v>0</v>
      </c>
      <c r="U1671" s="293">
        <f t="shared" si="270"/>
        <v>0</v>
      </c>
      <c r="V1671" s="293">
        <v>0</v>
      </c>
      <c r="W1671" s="294">
        <v>0</v>
      </c>
      <c r="X1671" s="293">
        <v>1</v>
      </c>
      <c r="Y1671" s="262" t="s">
        <v>22</v>
      </c>
      <c r="Z1671" s="262" t="s">
        <v>30</v>
      </c>
      <c r="AA1671" s="289" t="s">
        <v>138</v>
      </c>
      <c r="AB1671" s="81" t="str">
        <f t="shared" si="271"/>
        <v>Ppc-mgcl</v>
      </c>
    </row>
    <row r="1672" spans="1:28" x14ac:dyDescent="0.3">
      <c r="A1672" s="260" t="s">
        <v>106</v>
      </c>
      <c r="B1672" s="261" t="s">
        <v>102</v>
      </c>
      <c r="C1672" s="291">
        <v>0.20561005969886001</v>
      </c>
      <c r="D1672" s="291">
        <v>0.197047559217123</v>
      </c>
      <c r="E1672" s="291">
        <v>0.17424297868767599</v>
      </c>
      <c r="F1672" s="291">
        <v>0.27056978068970999</v>
      </c>
      <c r="G1672" s="291">
        <v>0.17424297868767599</v>
      </c>
      <c r="H1672" s="292">
        <f t="shared" si="266"/>
        <v>0.17424297868767599</v>
      </c>
      <c r="I1672" s="293"/>
      <c r="J1672" s="293"/>
      <c r="K1672" s="294"/>
      <c r="L1672" s="293"/>
      <c r="M1672" s="294"/>
      <c r="N1672" s="294" t="s">
        <v>425</v>
      </c>
      <c r="O1672" s="33">
        <v>1</v>
      </c>
      <c r="P1672" s="75">
        <f t="shared" si="267"/>
        <v>0</v>
      </c>
      <c r="Q1672" s="293">
        <f t="shared" si="268"/>
        <v>0</v>
      </c>
      <c r="R1672" s="293">
        <f t="shared" si="269"/>
        <v>0</v>
      </c>
      <c r="S1672" s="293">
        <v>0</v>
      </c>
      <c r="T1672" s="293">
        <v>0</v>
      </c>
      <c r="U1672" s="293">
        <f t="shared" si="270"/>
        <v>0</v>
      </c>
      <c r="V1672" s="293">
        <v>0</v>
      </c>
      <c r="W1672" s="294">
        <v>0</v>
      </c>
      <c r="X1672" s="293">
        <v>3</v>
      </c>
      <c r="Y1672" s="262" t="s">
        <v>19</v>
      </c>
      <c r="Z1672" s="262" t="s">
        <v>30</v>
      </c>
      <c r="AA1672" s="289" t="s">
        <v>138</v>
      </c>
      <c r="AB1672" s="81" t="str">
        <f t="shared" si="271"/>
        <v>Acs-icit</v>
      </c>
    </row>
    <row r="1673" spans="1:28" x14ac:dyDescent="0.3">
      <c r="A1673" s="260" t="s">
        <v>7</v>
      </c>
      <c r="B1673" s="261" t="s">
        <v>283</v>
      </c>
      <c r="C1673" s="291">
        <v>0.193551511725984</v>
      </c>
      <c r="D1673" s="291">
        <v>0.203435533970938</v>
      </c>
      <c r="E1673" s="291">
        <v>0.174448906162775</v>
      </c>
      <c r="F1673" s="291">
        <v>0.218420972004676</v>
      </c>
      <c r="G1673" s="291">
        <v>0.174448906162775</v>
      </c>
      <c r="H1673" s="292">
        <f t="shared" si="266"/>
        <v>0.174448906162775</v>
      </c>
      <c r="I1673" s="293"/>
      <c r="J1673" s="293"/>
      <c r="K1673" s="294"/>
      <c r="L1673" s="293"/>
      <c r="M1673" s="294"/>
      <c r="N1673" s="294" t="s">
        <v>416</v>
      </c>
      <c r="O1673" s="33">
        <v>1</v>
      </c>
      <c r="P1673" s="75">
        <f t="shared" si="267"/>
        <v>0</v>
      </c>
      <c r="Q1673" s="293">
        <f t="shared" si="268"/>
        <v>0</v>
      </c>
      <c r="R1673" s="293">
        <f t="shared" si="269"/>
        <v>0</v>
      </c>
      <c r="S1673" s="293">
        <v>0</v>
      </c>
      <c r="T1673" s="293">
        <v>0</v>
      </c>
      <c r="U1673" s="293">
        <f t="shared" si="270"/>
        <v>0</v>
      </c>
      <c r="V1673" s="293">
        <v>0</v>
      </c>
      <c r="W1673" s="294">
        <v>0</v>
      </c>
      <c r="X1673" s="293">
        <v>2</v>
      </c>
      <c r="Y1673" s="262" t="s">
        <v>20</v>
      </c>
      <c r="Z1673" s="262" t="s">
        <v>30</v>
      </c>
      <c r="AA1673" s="289" t="s">
        <v>138</v>
      </c>
      <c r="AB1673" s="81" t="str">
        <f t="shared" si="271"/>
        <v>PykF-control7</v>
      </c>
    </row>
    <row r="1674" spans="1:28" x14ac:dyDescent="0.3">
      <c r="A1674" s="260" t="s">
        <v>3</v>
      </c>
      <c r="B1674" s="261" t="s">
        <v>229</v>
      </c>
      <c r="C1674" s="291">
        <v>0.20044665758180399</v>
      </c>
      <c r="D1674" s="291">
        <v>0.20685597972400699</v>
      </c>
      <c r="E1674" s="291">
        <v>0.18332475333197201</v>
      </c>
      <c r="F1674" s="291">
        <v>0.22254114972825201</v>
      </c>
      <c r="G1674" s="291">
        <v>0.18332475333197201</v>
      </c>
      <c r="H1674" s="292">
        <f t="shared" si="266"/>
        <v>0.18332475333197201</v>
      </c>
      <c r="I1674" s="293"/>
      <c r="J1674" s="293"/>
      <c r="K1674" s="294"/>
      <c r="L1674" s="293"/>
      <c r="M1674" s="294"/>
      <c r="N1674" s="294" t="s">
        <v>425</v>
      </c>
      <c r="O1674" s="33">
        <v>1</v>
      </c>
      <c r="P1674" s="75">
        <f t="shared" si="267"/>
        <v>0</v>
      </c>
      <c r="Q1674" s="293">
        <f t="shared" si="268"/>
        <v>0</v>
      </c>
      <c r="R1674" s="293">
        <f t="shared" si="269"/>
        <v>0</v>
      </c>
      <c r="S1674" s="293">
        <v>0</v>
      </c>
      <c r="T1674" s="293">
        <v>0</v>
      </c>
      <c r="U1674" s="293">
        <f t="shared" si="270"/>
        <v>0</v>
      </c>
      <c r="V1674" s="293">
        <v>0</v>
      </c>
      <c r="W1674" s="294">
        <v>0</v>
      </c>
      <c r="X1674" s="293">
        <v>1</v>
      </c>
      <c r="Y1674" s="262" t="s">
        <v>21</v>
      </c>
      <c r="Z1674" s="262" t="s">
        <v>31</v>
      </c>
      <c r="AA1674" s="289" t="s">
        <v>138</v>
      </c>
      <c r="AB1674" s="81" t="str">
        <f t="shared" si="271"/>
        <v>Edd-panto</v>
      </c>
    </row>
    <row r="1675" spans="1:28" x14ac:dyDescent="0.3">
      <c r="A1675" s="260" t="s">
        <v>16</v>
      </c>
      <c r="B1675" s="261" t="s">
        <v>98</v>
      </c>
      <c r="C1675" s="291">
        <v>0.21403716109965101</v>
      </c>
      <c r="D1675" s="291">
        <v>0.20839936172295101</v>
      </c>
      <c r="E1675" s="291">
        <v>0.186856743009676</v>
      </c>
      <c r="F1675" s="291">
        <v>0.237042500177892</v>
      </c>
      <c r="G1675" s="291">
        <v>0.186856743009676</v>
      </c>
      <c r="H1675" s="292">
        <f t="shared" si="266"/>
        <v>0.186856743009676</v>
      </c>
      <c r="I1675" s="293"/>
      <c r="J1675" s="293"/>
      <c r="K1675" s="294"/>
      <c r="L1675" s="293"/>
      <c r="M1675" s="294"/>
      <c r="N1675" s="294" t="s">
        <v>425</v>
      </c>
      <c r="O1675" s="33">
        <v>1</v>
      </c>
      <c r="P1675" s="75">
        <f t="shared" si="267"/>
        <v>0</v>
      </c>
      <c r="Q1675" s="293">
        <f t="shared" si="268"/>
        <v>0</v>
      </c>
      <c r="R1675" s="293">
        <f t="shared" si="269"/>
        <v>0</v>
      </c>
      <c r="S1675" s="293">
        <v>0</v>
      </c>
      <c r="T1675" s="293">
        <v>0</v>
      </c>
      <c r="U1675" s="293">
        <f t="shared" si="270"/>
        <v>0</v>
      </c>
      <c r="V1675" s="293">
        <v>0</v>
      </c>
      <c r="W1675" s="294">
        <v>0</v>
      </c>
      <c r="X1675" s="293">
        <v>1</v>
      </c>
      <c r="Y1675" s="262" t="s">
        <v>21</v>
      </c>
      <c r="Z1675" s="262" t="s">
        <v>31</v>
      </c>
      <c r="AA1675" s="289" t="s">
        <v>138</v>
      </c>
      <c r="AB1675" s="81" t="str">
        <f t="shared" si="271"/>
        <v>Fbp-accoa</v>
      </c>
    </row>
    <row r="1676" spans="1:28" x14ac:dyDescent="0.3">
      <c r="A1676" s="260" t="s">
        <v>6</v>
      </c>
      <c r="B1676" s="261" t="s">
        <v>43</v>
      </c>
      <c r="C1676" s="291">
        <v>0.27387970580062199</v>
      </c>
      <c r="D1676" s="291">
        <v>0.30011597629665199</v>
      </c>
      <c r="E1676" s="291">
        <v>0.187373321568538</v>
      </c>
      <c r="F1676" s="291">
        <v>0.37500168317673299</v>
      </c>
      <c r="G1676" s="291">
        <v>0.187373321568538</v>
      </c>
      <c r="H1676" s="292">
        <f t="shared" si="266"/>
        <v>0.187373321568538</v>
      </c>
      <c r="I1676" s="293"/>
      <c r="J1676" s="293"/>
      <c r="K1676" s="294"/>
      <c r="L1676" s="293"/>
      <c r="M1676" s="294"/>
      <c r="N1676" s="294" t="s">
        <v>425</v>
      </c>
      <c r="O1676" s="33">
        <v>1</v>
      </c>
      <c r="P1676" s="75">
        <f t="shared" si="267"/>
        <v>0</v>
      </c>
      <c r="Q1676" s="293">
        <f t="shared" si="268"/>
        <v>0</v>
      </c>
      <c r="R1676" s="293">
        <f t="shared" si="269"/>
        <v>0</v>
      </c>
      <c r="S1676" s="293">
        <v>0</v>
      </c>
      <c r="T1676" s="293">
        <v>0</v>
      </c>
      <c r="U1676" s="293">
        <f t="shared" si="270"/>
        <v>0</v>
      </c>
      <c r="V1676" s="293">
        <v>0</v>
      </c>
      <c r="W1676" s="294">
        <v>0</v>
      </c>
      <c r="X1676" s="293">
        <v>3</v>
      </c>
      <c r="Y1676" s="262" t="s">
        <v>23</v>
      </c>
      <c r="Z1676" s="262" t="s">
        <v>30</v>
      </c>
      <c r="AA1676" s="289" t="s">
        <v>138</v>
      </c>
      <c r="AB1676" s="81" t="str">
        <f t="shared" si="271"/>
        <v>GltA-5nacl</v>
      </c>
    </row>
    <row r="1677" spans="1:28" x14ac:dyDescent="0.3">
      <c r="A1677" s="260" t="s">
        <v>10</v>
      </c>
      <c r="B1677" s="261" t="s">
        <v>44</v>
      </c>
      <c r="C1677" s="291">
        <v>0.44130582960499798</v>
      </c>
      <c r="D1677" s="291">
        <v>0.44427733514943402</v>
      </c>
      <c r="E1677" s="291">
        <v>0.20690137872636999</v>
      </c>
      <c r="F1677" s="291">
        <v>0.74981447848962302</v>
      </c>
      <c r="G1677" s="291">
        <v>0.20690137872636999</v>
      </c>
      <c r="H1677" s="292">
        <f t="shared" si="266"/>
        <v>0.20690137872636999</v>
      </c>
      <c r="I1677" s="293"/>
      <c r="J1677" s="293"/>
      <c r="K1677" s="294"/>
      <c r="L1677" s="293"/>
      <c r="M1677" s="294"/>
      <c r="N1677" s="294" t="s">
        <v>416</v>
      </c>
      <c r="O1677" s="33">
        <v>1</v>
      </c>
      <c r="P1677" s="75">
        <f t="shared" si="267"/>
        <v>0</v>
      </c>
      <c r="Q1677" s="293">
        <f t="shared" si="268"/>
        <v>0</v>
      </c>
      <c r="R1677" s="293">
        <f t="shared" si="269"/>
        <v>0</v>
      </c>
      <c r="S1677" s="293">
        <v>0</v>
      </c>
      <c r="T1677" s="293">
        <v>0</v>
      </c>
      <c r="U1677" s="293">
        <f t="shared" si="270"/>
        <v>0</v>
      </c>
      <c r="V1677" s="293">
        <v>0</v>
      </c>
      <c r="W1677" s="294">
        <v>0</v>
      </c>
      <c r="X1677" s="293">
        <v>1</v>
      </c>
      <c r="Y1677" s="262" t="s">
        <v>22</v>
      </c>
      <c r="Z1677" s="262" t="s">
        <v>31</v>
      </c>
      <c r="AA1677" s="289" t="s">
        <v>138</v>
      </c>
      <c r="AB1677" s="81" t="str">
        <f t="shared" si="271"/>
        <v>Eda-mgcl</v>
      </c>
    </row>
    <row r="1678" spans="1:28" x14ac:dyDescent="0.3">
      <c r="A1678" s="260" t="s">
        <v>7</v>
      </c>
      <c r="B1678" s="261" t="s">
        <v>42</v>
      </c>
      <c r="C1678" s="291">
        <v>0.36823004487731698</v>
      </c>
      <c r="D1678" s="291">
        <v>0.40425766052560103</v>
      </c>
      <c r="E1678" s="291">
        <v>0.32021383215625898</v>
      </c>
      <c r="F1678" s="291">
        <v>0.42794776657070099</v>
      </c>
      <c r="G1678" s="291">
        <v>0.32021383215625898</v>
      </c>
      <c r="H1678" s="292">
        <f t="shared" si="266"/>
        <v>0.32021383215625898</v>
      </c>
      <c r="I1678" s="293"/>
      <c r="J1678" s="293"/>
      <c r="K1678" s="294"/>
      <c r="L1678" s="293"/>
      <c r="M1678" s="294"/>
      <c r="N1678" s="294" t="s">
        <v>425</v>
      </c>
      <c r="O1678" s="33">
        <v>1</v>
      </c>
      <c r="P1678" s="75">
        <f t="shared" si="267"/>
        <v>0</v>
      </c>
      <c r="Q1678" s="293">
        <f t="shared" si="268"/>
        <v>0</v>
      </c>
      <c r="R1678" s="293">
        <f t="shared" si="269"/>
        <v>0</v>
      </c>
      <c r="S1678" s="293">
        <v>0</v>
      </c>
      <c r="T1678" s="293">
        <v>0</v>
      </c>
      <c r="U1678" s="293">
        <f t="shared" si="270"/>
        <v>0</v>
      </c>
      <c r="V1678" s="293">
        <v>0</v>
      </c>
      <c r="W1678" s="294">
        <v>0</v>
      </c>
      <c r="X1678" s="293">
        <v>2</v>
      </c>
      <c r="Y1678" s="262" t="s">
        <v>20</v>
      </c>
      <c r="Z1678" s="262" t="s">
        <v>30</v>
      </c>
      <c r="AA1678" s="289" t="s">
        <v>138</v>
      </c>
      <c r="AB1678" s="81" t="str">
        <f t="shared" si="271"/>
        <v>PykF-2kcl</v>
      </c>
    </row>
    <row r="1679" spans="1:28" x14ac:dyDescent="0.3">
      <c r="A1679" s="260" t="s">
        <v>134</v>
      </c>
      <c r="B1679" s="261" t="s">
        <v>42</v>
      </c>
      <c r="C1679" s="291">
        <v>1.3572221997584999</v>
      </c>
      <c r="D1679" s="291">
        <v>1.6218121837217201</v>
      </c>
      <c r="E1679" s="291">
        <v>0.33829755594702898</v>
      </c>
      <c r="F1679" s="291">
        <v>2.3958977241651902</v>
      </c>
      <c r="G1679" s="291">
        <v>0.33829755594702898</v>
      </c>
      <c r="H1679" s="292">
        <f t="shared" si="266"/>
        <v>0.33829755594702898</v>
      </c>
      <c r="I1679" s="293"/>
      <c r="J1679" s="293"/>
      <c r="K1679" s="294"/>
      <c r="L1679" s="293"/>
      <c r="M1679" s="294"/>
      <c r="N1679" s="294" t="s">
        <v>425</v>
      </c>
      <c r="O1679" s="33">
        <v>1</v>
      </c>
      <c r="P1679" s="75">
        <f t="shared" si="267"/>
        <v>0</v>
      </c>
      <c r="Q1679" s="293">
        <f t="shared" si="268"/>
        <v>0</v>
      </c>
      <c r="R1679" s="293">
        <f t="shared" si="269"/>
        <v>0</v>
      </c>
      <c r="S1679" s="293">
        <v>0</v>
      </c>
      <c r="T1679" s="293">
        <v>0</v>
      </c>
      <c r="U1679" s="293">
        <f t="shared" si="270"/>
        <v>0</v>
      </c>
      <c r="V1679" s="293">
        <v>0</v>
      </c>
      <c r="W1679" s="294">
        <v>0</v>
      </c>
      <c r="X1679" s="293">
        <v>1</v>
      </c>
      <c r="Y1679" s="262" t="s">
        <v>29</v>
      </c>
      <c r="Z1679" s="262" t="s">
        <v>30</v>
      </c>
      <c r="AA1679" s="289" t="s">
        <v>138</v>
      </c>
      <c r="AB1679" s="81" t="str">
        <f t="shared" si="271"/>
        <v>MaeB-2kcl</v>
      </c>
    </row>
    <row r="1680" spans="1:28" x14ac:dyDescent="0.3">
      <c r="A1680" s="260" t="s">
        <v>6</v>
      </c>
      <c r="B1680" s="261" t="s">
        <v>42</v>
      </c>
      <c r="C1680" s="291">
        <v>0.36446515822493297</v>
      </c>
      <c r="D1680" s="291">
        <v>0.40034476809470898</v>
      </c>
      <c r="E1680" s="291">
        <v>0.34388923775199098</v>
      </c>
      <c r="F1680" s="291">
        <v>0.44032336576643999</v>
      </c>
      <c r="G1680" s="291">
        <v>0.34388923775199098</v>
      </c>
      <c r="H1680" s="292">
        <f t="shared" si="266"/>
        <v>0.34388923775199098</v>
      </c>
      <c r="I1680" s="293"/>
      <c r="J1680" s="293"/>
      <c r="K1680" s="294"/>
      <c r="L1680" s="293"/>
      <c r="M1680" s="294"/>
      <c r="N1680" s="294" t="s">
        <v>425</v>
      </c>
      <c r="O1680" s="33">
        <v>1</v>
      </c>
      <c r="P1680" s="75">
        <f t="shared" si="267"/>
        <v>0</v>
      </c>
      <c r="Q1680" s="293">
        <f t="shared" si="268"/>
        <v>0</v>
      </c>
      <c r="R1680" s="293">
        <f t="shared" si="269"/>
        <v>0</v>
      </c>
      <c r="S1680" s="293">
        <v>0</v>
      </c>
      <c r="T1680" s="293">
        <v>0</v>
      </c>
      <c r="U1680" s="293">
        <f t="shared" si="270"/>
        <v>0</v>
      </c>
      <c r="V1680" s="293">
        <v>0</v>
      </c>
      <c r="W1680" s="294">
        <v>0</v>
      </c>
      <c r="X1680" s="293">
        <v>3</v>
      </c>
      <c r="Y1680" s="262" t="s">
        <v>23</v>
      </c>
      <c r="Z1680" s="262" t="s">
        <v>30</v>
      </c>
      <c r="AA1680" s="289" t="s">
        <v>138</v>
      </c>
      <c r="AB1680" s="81" t="str">
        <f t="shared" si="271"/>
        <v>GltA-2kcl</v>
      </c>
    </row>
    <row r="1681" spans="1:28" x14ac:dyDescent="0.3">
      <c r="A1681" s="260" t="s">
        <v>106</v>
      </c>
      <c r="B1681" s="261" t="s">
        <v>42</v>
      </c>
      <c r="C1681" s="291">
        <v>0.76597660185582295</v>
      </c>
      <c r="D1681" s="291">
        <v>0.83871932953484996</v>
      </c>
      <c r="E1681" s="291">
        <v>0.55719732767539099</v>
      </c>
      <c r="F1681" s="291">
        <v>0.90281504930795997</v>
      </c>
      <c r="G1681" s="291">
        <v>0.55719732767539099</v>
      </c>
      <c r="H1681" s="292">
        <f t="shared" si="266"/>
        <v>0.55719732767539099</v>
      </c>
      <c r="I1681" s="293"/>
      <c r="J1681" s="293"/>
      <c r="K1681" s="294"/>
      <c r="L1681" s="293"/>
      <c r="M1681" s="294"/>
      <c r="N1681" s="294" t="s">
        <v>425</v>
      </c>
      <c r="O1681" s="33">
        <v>1</v>
      </c>
      <c r="P1681" s="75">
        <f t="shared" si="267"/>
        <v>0</v>
      </c>
      <c r="Q1681" s="293">
        <f t="shared" si="268"/>
        <v>0</v>
      </c>
      <c r="R1681" s="293">
        <f t="shared" si="269"/>
        <v>0</v>
      </c>
      <c r="S1681" s="293">
        <v>0</v>
      </c>
      <c r="T1681" s="293">
        <v>0</v>
      </c>
      <c r="U1681" s="293">
        <f t="shared" si="270"/>
        <v>0</v>
      </c>
      <c r="V1681" s="293">
        <v>0</v>
      </c>
      <c r="W1681" s="294">
        <v>0</v>
      </c>
      <c r="X1681" s="293">
        <v>3</v>
      </c>
      <c r="Y1681" s="262" t="s">
        <v>19</v>
      </c>
      <c r="Z1681" s="262" t="s">
        <v>30</v>
      </c>
      <c r="AA1681" s="289" t="s">
        <v>138</v>
      </c>
      <c r="AB1681" s="81" t="str">
        <f t="shared" si="271"/>
        <v>Acs-2kcl</v>
      </c>
    </row>
    <row r="1682" spans="1:28" x14ac:dyDescent="0.3">
      <c r="A1682" s="260" t="s">
        <v>622</v>
      </c>
      <c r="B1682" s="261" t="s">
        <v>157</v>
      </c>
      <c r="C1682" s="291">
        <v>0.68889890362091899</v>
      </c>
      <c r="D1682" s="291"/>
      <c r="E1682" s="291">
        <v>0.65598859564001366</v>
      </c>
      <c r="F1682" s="291">
        <v>0.72180921160182432</v>
      </c>
      <c r="G1682" s="291">
        <v>0.64014289179735551</v>
      </c>
      <c r="H1682" s="292">
        <f t="shared" si="266"/>
        <v>0.64014289179735551</v>
      </c>
      <c r="I1682" s="293"/>
      <c r="J1682" s="293"/>
      <c r="K1682" s="294"/>
      <c r="L1682" s="294"/>
      <c r="M1682" s="294"/>
      <c r="N1682" s="294" t="s">
        <v>415</v>
      </c>
      <c r="O1682" s="33">
        <v>1</v>
      </c>
      <c r="P1682" s="75">
        <f t="shared" si="267"/>
        <v>0</v>
      </c>
      <c r="Q1682" s="293">
        <f t="shared" si="268"/>
        <v>0</v>
      </c>
      <c r="R1682" s="293">
        <f t="shared" si="269"/>
        <v>0</v>
      </c>
      <c r="S1682" s="293">
        <v>0</v>
      </c>
      <c r="T1682" s="293">
        <v>0</v>
      </c>
      <c r="U1682" s="293">
        <f t="shared" si="270"/>
        <v>0</v>
      </c>
      <c r="V1682" s="293">
        <v>0</v>
      </c>
      <c r="W1682" s="294" t="s">
        <v>138</v>
      </c>
      <c r="X1682" s="293" t="s">
        <v>651</v>
      </c>
      <c r="Y1682" s="262" t="s">
        <v>651</v>
      </c>
      <c r="Z1682" s="262" t="s">
        <v>30</v>
      </c>
      <c r="AA1682" s="289" t="s">
        <v>138</v>
      </c>
      <c r="AB1682" s="81" t="str">
        <f t="shared" si="271"/>
        <v>Zwf*-g6p</v>
      </c>
    </row>
    <row r="1683" spans="1:28" x14ac:dyDescent="0.3">
      <c r="A1683" s="260" t="s">
        <v>106</v>
      </c>
      <c r="B1683" s="261" t="s">
        <v>269</v>
      </c>
      <c r="C1683" s="291">
        <v>0.83811583975841497</v>
      </c>
      <c r="D1683" s="291">
        <v>0.70985520746791397</v>
      </c>
      <c r="E1683" s="291">
        <v>0.68774450586216496</v>
      </c>
      <c r="F1683" s="291">
        <v>0.92305393201779795</v>
      </c>
      <c r="G1683" s="291">
        <v>0.68774450586216496</v>
      </c>
      <c r="H1683" s="292">
        <f t="shared" si="266"/>
        <v>0.68774450586216496</v>
      </c>
      <c r="I1683" s="293"/>
      <c r="J1683" s="293"/>
      <c r="K1683" s="294"/>
      <c r="L1683" s="293"/>
      <c r="M1683" s="294"/>
      <c r="N1683" s="294" t="s">
        <v>425</v>
      </c>
      <c r="O1683" s="33">
        <v>1</v>
      </c>
      <c r="P1683" s="75">
        <f t="shared" si="267"/>
        <v>0</v>
      </c>
      <c r="Q1683" s="293">
        <f t="shared" si="268"/>
        <v>0</v>
      </c>
      <c r="R1683" s="293">
        <f t="shared" si="269"/>
        <v>0</v>
      </c>
      <c r="S1683" s="293">
        <v>0</v>
      </c>
      <c r="T1683" s="293">
        <v>0</v>
      </c>
      <c r="U1683" s="293">
        <f t="shared" si="270"/>
        <v>0</v>
      </c>
      <c r="V1683" s="293">
        <v>0</v>
      </c>
      <c r="W1683" s="294">
        <v>0</v>
      </c>
      <c r="X1683" s="293">
        <v>3</v>
      </c>
      <c r="Y1683" s="262" t="s">
        <v>19</v>
      </c>
      <c r="Z1683" s="262" t="s">
        <v>30</v>
      </c>
      <c r="AA1683" s="289" t="s">
        <v>138</v>
      </c>
      <c r="AB1683" s="81" t="str">
        <f t="shared" si="271"/>
        <v>Acs-gal1p</v>
      </c>
    </row>
    <row r="1684" spans="1:28" x14ac:dyDescent="0.3">
      <c r="A1684" s="260" t="s">
        <v>12</v>
      </c>
      <c r="B1684" s="261" t="s">
        <v>102</v>
      </c>
      <c r="C1684" s="291">
        <v>1.1645509882713301</v>
      </c>
      <c r="D1684" s="291">
        <v>1.1841640236170701</v>
      </c>
      <c r="E1684" s="291">
        <v>1.1196862162918</v>
      </c>
      <c r="F1684" s="291">
        <v>1.21187698978961</v>
      </c>
      <c r="G1684" s="291">
        <v>1.1196862162918</v>
      </c>
      <c r="H1684" s="292">
        <f t="shared" si="266"/>
        <v>1.1196862162918</v>
      </c>
      <c r="I1684" s="293"/>
      <c r="J1684" s="293"/>
      <c r="K1684" s="294"/>
      <c r="L1684" s="293"/>
      <c r="M1684" s="294"/>
      <c r="N1684" s="294" t="s">
        <v>425</v>
      </c>
      <c r="O1684" s="33">
        <v>1</v>
      </c>
      <c r="P1684" s="75">
        <f t="shared" si="267"/>
        <v>0</v>
      </c>
      <c r="Q1684" s="293">
        <f t="shared" si="268"/>
        <v>0</v>
      </c>
      <c r="R1684" s="293">
        <f t="shared" si="269"/>
        <v>0</v>
      </c>
      <c r="S1684" s="293">
        <v>0</v>
      </c>
      <c r="T1684" s="293">
        <v>0</v>
      </c>
      <c r="U1684" s="293">
        <f t="shared" si="270"/>
        <v>0</v>
      </c>
      <c r="V1684" s="293">
        <v>0</v>
      </c>
      <c r="W1684" s="294">
        <v>0</v>
      </c>
      <c r="X1684" s="293">
        <v>2</v>
      </c>
      <c r="Y1684" s="262" t="s">
        <v>25</v>
      </c>
      <c r="Z1684" s="262" t="s">
        <v>30</v>
      </c>
      <c r="AA1684" s="289" t="s">
        <v>138</v>
      </c>
      <c r="AB1684" s="81" t="str">
        <f t="shared" si="271"/>
        <v>Pta-icit</v>
      </c>
    </row>
    <row r="1685" spans="1:28" x14ac:dyDescent="0.3">
      <c r="A1685" s="260" t="s">
        <v>12</v>
      </c>
      <c r="B1685" s="261" t="s">
        <v>269</v>
      </c>
      <c r="C1685" s="291">
        <v>1.12872840942985</v>
      </c>
      <c r="D1685" s="291">
        <v>1.12878862957314</v>
      </c>
      <c r="E1685" s="291">
        <v>1.1264597850922999</v>
      </c>
      <c r="F1685" s="291">
        <v>1.1314455272686099</v>
      </c>
      <c r="G1685" s="291">
        <v>1.1264597850922999</v>
      </c>
      <c r="H1685" s="292">
        <f t="shared" si="266"/>
        <v>1.1264597850922999</v>
      </c>
      <c r="I1685" s="293"/>
      <c r="J1685" s="293"/>
      <c r="K1685" s="294"/>
      <c r="L1685" s="293"/>
      <c r="M1685" s="294"/>
      <c r="N1685" s="294" t="s">
        <v>425</v>
      </c>
      <c r="O1685" s="33">
        <v>1</v>
      </c>
      <c r="P1685" s="75">
        <f t="shared" si="267"/>
        <v>0</v>
      </c>
      <c r="Q1685" s="293">
        <f t="shared" si="268"/>
        <v>0</v>
      </c>
      <c r="R1685" s="293">
        <f t="shared" si="269"/>
        <v>0</v>
      </c>
      <c r="S1685" s="293">
        <v>0</v>
      </c>
      <c r="T1685" s="293">
        <v>0</v>
      </c>
      <c r="U1685" s="293">
        <f t="shared" si="270"/>
        <v>0</v>
      </c>
      <c r="V1685" s="293">
        <v>0</v>
      </c>
      <c r="W1685" s="294">
        <v>0</v>
      </c>
      <c r="X1685" s="293">
        <v>2</v>
      </c>
      <c r="Y1685" s="262" t="s">
        <v>25</v>
      </c>
      <c r="Z1685" s="262" t="s">
        <v>30</v>
      </c>
      <c r="AA1685" s="289" t="s">
        <v>138</v>
      </c>
      <c r="AB1685" s="81" t="str">
        <f t="shared" si="271"/>
        <v>Pta-gal1p</v>
      </c>
    </row>
    <row r="1686" spans="1:28" x14ac:dyDescent="0.3">
      <c r="A1686" s="260" t="s">
        <v>134</v>
      </c>
      <c r="B1686" s="261" t="s">
        <v>271</v>
      </c>
      <c r="C1686" s="291">
        <v>1.7253081242678701</v>
      </c>
      <c r="D1686" s="291">
        <v>1.9268984310447199</v>
      </c>
      <c r="E1686" s="291">
        <v>1.1374448385031899</v>
      </c>
      <c r="F1686" s="291">
        <v>2.1458280937463798</v>
      </c>
      <c r="G1686" s="291">
        <v>1.1374448385031899</v>
      </c>
      <c r="H1686" s="292">
        <f t="shared" si="266"/>
        <v>1.1374448385031899</v>
      </c>
      <c r="I1686" s="293"/>
      <c r="J1686" s="293"/>
      <c r="K1686" s="294"/>
      <c r="L1686" s="293"/>
      <c r="M1686" s="294"/>
      <c r="N1686" s="294" t="s">
        <v>425</v>
      </c>
      <c r="O1686" s="33">
        <v>1</v>
      </c>
      <c r="P1686" s="75">
        <f t="shared" si="267"/>
        <v>0</v>
      </c>
      <c r="Q1686" s="293">
        <f t="shared" si="268"/>
        <v>0</v>
      </c>
      <c r="R1686" s="293">
        <f t="shared" si="269"/>
        <v>0</v>
      </c>
      <c r="S1686" s="293">
        <v>0</v>
      </c>
      <c r="T1686" s="293">
        <v>0</v>
      </c>
      <c r="U1686" s="293">
        <f t="shared" si="270"/>
        <v>0</v>
      </c>
      <c r="V1686" s="293">
        <v>0</v>
      </c>
      <c r="W1686" s="294">
        <v>0</v>
      </c>
      <c r="X1686" s="293">
        <v>1</v>
      </c>
      <c r="Y1686" s="262" t="s">
        <v>29</v>
      </c>
      <c r="Z1686" s="262" t="s">
        <v>30</v>
      </c>
      <c r="AA1686" s="289" t="s">
        <v>138</v>
      </c>
      <c r="AB1686" s="81" t="str">
        <f t="shared" si="271"/>
        <v>MaeB-f1p</v>
      </c>
    </row>
    <row r="1687" spans="1:28" x14ac:dyDescent="0.3">
      <c r="A1687" s="260" t="s">
        <v>10</v>
      </c>
      <c r="B1687" s="261" t="s">
        <v>229</v>
      </c>
      <c r="C1687" s="291">
        <v>1.1694211232895999</v>
      </c>
      <c r="D1687" s="291">
        <v>1.16854677307206</v>
      </c>
      <c r="E1687" s="291">
        <v>1.1620065343352199</v>
      </c>
      <c r="F1687" s="291">
        <v>1.17449256463165</v>
      </c>
      <c r="G1687" s="291">
        <v>1.1620065343352199</v>
      </c>
      <c r="H1687" s="292">
        <f t="shared" si="266"/>
        <v>1.1620065343352199</v>
      </c>
      <c r="I1687" s="293"/>
      <c r="J1687" s="293"/>
      <c r="K1687" s="294"/>
      <c r="L1687" s="293"/>
      <c r="M1687" s="294"/>
      <c r="N1687" s="294" t="s">
        <v>425</v>
      </c>
      <c r="O1687" s="33">
        <v>1</v>
      </c>
      <c r="P1687" s="75">
        <f t="shared" si="267"/>
        <v>0</v>
      </c>
      <c r="Q1687" s="293">
        <f t="shared" si="268"/>
        <v>0</v>
      </c>
      <c r="R1687" s="293">
        <f t="shared" si="269"/>
        <v>0</v>
      </c>
      <c r="S1687" s="293">
        <v>0</v>
      </c>
      <c r="T1687" s="293">
        <v>0</v>
      </c>
      <c r="U1687" s="293">
        <f t="shared" si="270"/>
        <v>0</v>
      </c>
      <c r="V1687" s="293">
        <v>0</v>
      </c>
      <c r="W1687" s="294">
        <v>0</v>
      </c>
      <c r="X1687" s="293">
        <v>1</v>
      </c>
      <c r="Y1687" s="262" t="s">
        <v>22</v>
      </c>
      <c r="Z1687" s="262" t="s">
        <v>31</v>
      </c>
      <c r="AA1687" s="289" t="s">
        <v>138</v>
      </c>
      <c r="AB1687" s="81" t="str">
        <f t="shared" si="271"/>
        <v>Eda-panto</v>
      </c>
    </row>
    <row r="1688" spans="1:28" x14ac:dyDescent="0.3">
      <c r="A1688" s="260" t="s">
        <v>12</v>
      </c>
      <c r="B1688" s="261" t="s">
        <v>42</v>
      </c>
      <c r="C1688" s="291">
        <v>1.4853481868906999</v>
      </c>
      <c r="D1688" s="291">
        <v>1.4846207640601501</v>
      </c>
      <c r="E1688" s="291">
        <v>1.4715740569433999</v>
      </c>
      <c r="F1688" s="291">
        <v>1.4965204140736299</v>
      </c>
      <c r="G1688" s="291">
        <v>1.4715740569433999</v>
      </c>
      <c r="H1688" s="292">
        <f t="shared" si="266"/>
        <v>1.4715740569433999</v>
      </c>
      <c r="I1688" s="293"/>
      <c r="J1688" s="293"/>
      <c r="K1688" s="294"/>
      <c r="L1688" s="293"/>
      <c r="M1688" s="294"/>
      <c r="N1688" s="294" t="s">
        <v>425</v>
      </c>
      <c r="O1688" s="33">
        <v>1</v>
      </c>
      <c r="P1688" s="75">
        <f t="shared" si="267"/>
        <v>0</v>
      </c>
      <c r="Q1688" s="293">
        <f t="shared" si="268"/>
        <v>0</v>
      </c>
      <c r="R1688" s="293">
        <f t="shared" si="269"/>
        <v>0</v>
      </c>
      <c r="S1688" s="293">
        <v>0</v>
      </c>
      <c r="T1688" s="293">
        <v>0</v>
      </c>
      <c r="U1688" s="293">
        <f t="shared" si="270"/>
        <v>0</v>
      </c>
      <c r="V1688" s="293">
        <v>0</v>
      </c>
      <c r="W1688" s="294">
        <v>0</v>
      </c>
      <c r="X1688" s="293">
        <v>2</v>
      </c>
      <c r="Y1688" s="262" t="s">
        <v>25</v>
      </c>
      <c r="Z1688" s="262" t="s">
        <v>30</v>
      </c>
      <c r="AA1688" s="289" t="s">
        <v>138</v>
      </c>
      <c r="AB1688" s="81" t="str">
        <f t="shared" si="271"/>
        <v>Pta-2kcl</v>
      </c>
    </row>
    <row r="1689" spans="1:28" x14ac:dyDescent="0.3">
      <c r="A1689" s="260" t="s">
        <v>10</v>
      </c>
      <c r="B1689" s="261" t="s">
        <v>40</v>
      </c>
      <c r="C1689" s="291">
        <v>1.5666434583164399</v>
      </c>
      <c r="D1689" s="291">
        <v>1.59629535199779</v>
      </c>
      <c r="E1689" s="291">
        <v>1.51717793060606</v>
      </c>
      <c r="F1689" s="291">
        <v>1.66778730584047</v>
      </c>
      <c r="G1689" s="291">
        <v>1.51717793060606</v>
      </c>
      <c r="H1689" s="292">
        <f t="shared" si="266"/>
        <v>1.51717793060606</v>
      </c>
      <c r="I1689" s="293"/>
      <c r="J1689" s="293"/>
      <c r="K1689" s="294"/>
      <c r="L1689" s="293"/>
      <c r="M1689" s="294"/>
      <c r="N1689" s="294" t="s">
        <v>425</v>
      </c>
      <c r="O1689" s="33">
        <v>1</v>
      </c>
      <c r="P1689" s="75">
        <f t="shared" si="267"/>
        <v>0</v>
      </c>
      <c r="Q1689" s="293">
        <f t="shared" si="268"/>
        <v>0</v>
      </c>
      <c r="R1689" s="293">
        <f t="shared" si="269"/>
        <v>0</v>
      </c>
      <c r="S1689" s="293">
        <v>0</v>
      </c>
      <c r="T1689" s="293">
        <v>0</v>
      </c>
      <c r="U1689" s="293">
        <f t="shared" si="270"/>
        <v>0</v>
      </c>
      <c r="V1689" s="293">
        <v>0</v>
      </c>
      <c r="W1689" s="294">
        <v>0</v>
      </c>
      <c r="X1689" s="293">
        <v>1</v>
      </c>
      <c r="Y1689" s="262" t="s">
        <v>22</v>
      </c>
      <c r="Z1689" s="262" t="s">
        <v>31</v>
      </c>
      <c r="AA1689" s="289" t="s">
        <v>138</v>
      </c>
      <c r="AB1689" s="81" t="str">
        <f t="shared" si="271"/>
        <v>Eda-calc</v>
      </c>
    </row>
    <row r="1690" spans="1:28" x14ac:dyDescent="0.3">
      <c r="A1690" s="260" t="s">
        <v>10</v>
      </c>
      <c r="B1690" s="261" t="s">
        <v>94</v>
      </c>
      <c r="C1690" s="291">
        <v>1.55877781796816</v>
      </c>
      <c r="D1690" s="291">
        <v>1.5886390574104801</v>
      </c>
      <c r="E1690" s="291">
        <v>1.57140755123985</v>
      </c>
      <c r="F1690" s="291">
        <v>1.58984480001788</v>
      </c>
      <c r="G1690" s="291">
        <v>1.57140755123985</v>
      </c>
      <c r="H1690" s="292">
        <f t="shared" si="266"/>
        <v>1.57140755123985</v>
      </c>
      <c r="I1690" s="293"/>
      <c r="J1690" s="293"/>
      <c r="K1690" s="294"/>
      <c r="L1690" s="293"/>
      <c r="M1690" s="294"/>
      <c r="N1690" s="294" t="s">
        <v>424</v>
      </c>
      <c r="O1690" s="33">
        <v>1</v>
      </c>
      <c r="P1690" s="75">
        <f t="shared" si="267"/>
        <v>0</v>
      </c>
      <c r="Q1690" s="293">
        <f t="shared" si="268"/>
        <v>0</v>
      </c>
      <c r="R1690" s="293">
        <f t="shared" si="269"/>
        <v>0</v>
      </c>
      <c r="S1690" s="293">
        <v>0</v>
      </c>
      <c r="T1690" s="293">
        <v>0</v>
      </c>
      <c r="U1690" s="293">
        <f t="shared" si="270"/>
        <v>0</v>
      </c>
      <c r="V1690" s="293">
        <v>0</v>
      </c>
      <c r="W1690" s="294">
        <v>1</v>
      </c>
      <c r="X1690" s="293">
        <v>1</v>
      </c>
      <c r="Y1690" s="262" t="s">
        <v>22</v>
      </c>
      <c r="Z1690" s="262" t="s">
        <v>31</v>
      </c>
      <c r="AA1690" s="289" t="s">
        <v>138</v>
      </c>
      <c r="AB1690" s="81" t="str">
        <f t="shared" si="271"/>
        <v>Eda-oaa</v>
      </c>
    </row>
    <row r="1691" spans="1:28" x14ac:dyDescent="0.3">
      <c r="A1691" s="260" t="s">
        <v>134</v>
      </c>
      <c r="B1691" s="261" t="s">
        <v>102</v>
      </c>
      <c r="C1691" s="291">
        <v>1.8695078993808401</v>
      </c>
      <c r="D1691" s="291">
        <v>1.88888105039863</v>
      </c>
      <c r="E1691" s="291">
        <v>1.8162572902740599</v>
      </c>
      <c r="F1691" s="291">
        <v>2.0031538870385499</v>
      </c>
      <c r="G1691" s="291">
        <v>1.8162572902740599</v>
      </c>
      <c r="H1691" s="292">
        <f t="shared" si="266"/>
        <v>1.8162572902740599</v>
      </c>
      <c r="I1691" s="293"/>
      <c r="J1691" s="293"/>
      <c r="K1691" s="294"/>
      <c r="L1691" s="293"/>
      <c r="M1691" s="294"/>
      <c r="N1691" s="294" t="s">
        <v>425</v>
      </c>
      <c r="O1691" s="33">
        <v>1</v>
      </c>
      <c r="P1691" s="75">
        <f t="shared" si="267"/>
        <v>0</v>
      </c>
      <c r="Q1691" s="293">
        <f t="shared" si="268"/>
        <v>0</v>
      </c>
      <c r="R1691" s="293">
        <f t="shared" si="269"/>
        <v>0</v>
      </c>
      <c r="S1691" s="293">
        <v>0</v>
      </c>
      <c r="T1691" s="293">
        <v>0</v>
      </c>
      <c r="U1691" s="293">
        <f t="shared" si="270"/>
        <v>0</v>
      </c>
      <c r="V1691" s="293">
        <v>0</v>
      </c>
      <c r="W1691" s="294">
        <v>0</v>
      </c>
      <c r="X1691" s="293">
        <v>1</v>
      </c>
      <c r="Y1691" s="262" t="s">
        <v>29</v>
      </c>
      <c r="Z1691" s="262" t="s">
        <v>30</v>
      </c>
      <c r="AA1691" s="289" t="s">
        <v>138</v>
      </c>
      <c r="AB1691" s="81" t="str">
        <f t="shared" si="271"/>
        <v>MaeB-icit</v>
      </c>
    </row>
    <row r="1692" spans="1:28" x14ac:dyDescent="0.3">
      <c r="A1692" s="260" t="s">
        <v>14</v>
      </c>
      <c r="B1692" s="261" t="s">
        <v>271</v>
      </c>
      <c r="C1692" s="291">
        <v>1.9444338194069399</v>
      </c>
      <c r="D1692" s="291">
        <v>1.9340758770066599</v>
      </c>
      <c r="E1692" s="291">
        <v>1.9057621894818499</v>
      </c>
      <c r="F1692" s="291">
        <v>1.9977740796029899</v>
      </c>
      <c r="G1692" s="291">
        <v>1.9057621894818499</v>
      </c>
      <c r="H1692" s="292">
        <f t="shared" si="266"/>
        <v>1.9057621894818499</v>
      </c>
      <c r="I1692" s="293"/>
      <c r="J1692" s="293"/>
      <c r="K1692" s="294"/>
      <c r="L1692" s="293"/>
      <c r="M1692" s="294"/>
      <c r="N1692" s="294" t="s">
        <v>425</v>
      </c>
      <c r="O1692" s="33">
        <v>1</v>
      </c>
      <c r="P1692" s="75">
        <f t="shared" si="267"/>
        <v>1</v>
      </c>
      <c r="Q1692" s="293">
        <f t="shared" si="268"/>
        <v>0</v>
      </c>
      <c r="R1692" s="293">
        <f t="shared" si="269"/>
        <v>1</v>
      </c>
      <c r="S1692" s="293">
        <v>0</v>
      </c>
      <c r="T1692" s="293">
        <v>-1</v>
      </c>
      <c r="U1692" s="293">
        <f t="shared" si="270"/>
        <v>0</v>
      </c>
      <c r="V1692" s="293">
        <v>0</v>
      </c>
      <c r="W1692" s="294">
        <v>1</v>
      </c>
      <c r="X1692" s="293">
        <v>3</v>
      </c>
      <c r="Y1692" s="262" t="s">
        <v>27</v>
      </c>
      <c r="Z1692" s="262" t="s">
        <v>30</v>
      </c>
      <c r="AA1692" s="289" t="s">
        <v>138</v>
      </c>
      <c r="AB1692" s="81" t="str">
        <f t="shared" si="271"/>
        <v>PfkA-f1p</v>
      </c>
    </row>
    <row r="1693" spans="1:28" x14ac:dyDescent="0.3">
      <c r="A1693" s="260" t="s">
        <v>14</v>
      </c>
      <c r="B1693" s="261" t="s">
        <v>42</v>
      </c>
      <c r="C1693" s="291">
        <v>2.7621831614070902</v>
      </c>
      <c r="D1693" s="291">
        <v>2.8602472121084301</v>
      </c>
      <c r="E1693" s="291">
        <v>2.3872021889811901</v>
      </c>
      <c r="F1693" s="291">
        <v>2.9659648916762</v>
      </c>
      <c r="G1693" s="291">
        <v>2.3872021889811901</v>
      </c>
      <c r="H1693" s="292">
        <f t="shared" si="266"/>
        <v>2.3872021889811901</v>
      </c>
      <c r="I1693" s="293"/>
      <c r="J1693" s="293"/>
      <c r="K1693" s="294"/>
      <c r="L1693" s="294"/>
      <c r="M1693" s="294"/>
      <c r="N1693" s="294" t="s">
        <v>425</v>
      </c>
      <c r="O1693" s="33">
        <v>1</v>
      </c>
      <c r="P1693" s="75">
        <f t="shared" si="267"/>
        <v>0</v>
      </c>
      <c r="Q1693" s="293">
        <f t="shared" si="268"/>
        <v>0</v>
      </c>
      <c r="R1693" s="293">
        <f t="shared" si="269"/>
        <v>0</v>
      </c>
      <c r="S1693" s="293">
        <v>0</v>
      </c>
      <c r="T1693" s="293">
        <v>0</v>
      </c>
      <c r="U1693" s="293">
        <f t="shared" si="270"/>
        <v>0</v>
      </c>
      <c r="V1693" s="293">
        <v>0</v>
      </c>
      <c r="W1693" s="294">
        <v>0</v>
      </c>
      <c r="X1693" s="293">
        <v>3</v>
      </c>
      <c r="Y1693" s="262" t="s">
        <v>27</v>
      </c>
      <c r="Z1693" s="262" t="s">
        <v>30</v>
      </c>
      <c r="AA1693" s="289" t="s">
        <v>138</v>
      </c>
      <c r="AB1693" s="81" t="str">
        <f t="shared" si="271"/>
        <v>PfkA-2kcl</v>
      </c>
    </row>
    <row r="1694" spans="1:28" x14ac:dyDescent="0.3">
      <c r="A1694" s="260" t="s">
        <v>14</v>
      </c>
      <c r="B1694" s="261" t="s">
        <v>117</v>
      </c>
      <c r="C1694" s="291">
        <v>2.6273416006155199</v>
      </c>
      <c r="D1694" s="291">
        <v>2.5758551347210101</v>
      </c>
      <c r="E1694" s="291">
        <v>2.4607598107561399</v>
      </c>
      <c r="F1694" s="291">
        <v>2.7433142643809099</v>
      </c>
      <c r="G1694" s="291">
        <v>2.4607598107561399</v>
      </c>
      <c r="H1694" s="292">
        <f t="shared" si="266"/>
        <v>2.4607598107561399</v>
      </c>
      <c r="I1694" s="293"/>
      <c r="J1694" s="293"/>
      <c r="K1694" s="294"/>
      <c r="L1694" s="294"/>
      <c r="M1694" s="294"/>
      <c r="N1694" s="294" t="s">
        <v>425</v>
      </c>
      <c r="O1694" s="33">
        <v>1</v>
      </c>
      <c r="P1694" s="75">
        <f t="shared" si="267"/>
        <v>0</v>
      </c>
      <c r="Q1694" s="293">
        <f t="shared" si="268"/>
        <v>0</v>
      </c>
      <c r="R1694" s="293">
        <f t="shared" si="269"/>
        <v>0</v>
      </c>
      <c r="S1694" s="293">
        <v>0</v>
      </c>
      <c r="T1694" s="293">
        <v>0</v>
      </c>
      <c r="U1694" s="293">
        <f t="shared" si="270"/>
        <v>0</v>
      </c>
      <c r="V1694" s="293">
        <v>0</v>
      </c>
      <c r="W1694" s="294">
        <v>0</v>
      </c>
      <c r="X1694" s="293">
        <v>3</v>
      </c>
      <c r="Y1694" s="262" t="s">
        <v>27</v>
      </c>
      <c r="Z1694" s="262" t="s">
        <v>30</v>
      </c>
      <c r="AA1694" s="289" t="s">
        <v>138</v>
      </c>
      <c r="AB1694" s="81" t="str">
        <f t="shared" si="271"/>
        <v>PfkA-acp</v>
      </c>
    </row>
    <row r="1695" spans="1:28" x14ac:dyDescent="0.3">
      <c r="A1695" s="260" t="s">
        <v>14</v>
      </c>
      <c r="B1695" s="261" t="s">
        <v>269</v>
      </c>
      <c r="C1695" s="291">
        <v>2.8391556406181699</v>
      </c>
      <c r="D1695" s="291">
        <v>2.9708496140454002</v>
      </c>
      <c r="E1695" s="291">
        <v>2.4637111405037899</v>
      </c>
      <c r="F1695" s="291">
        <v>3.2327486195937198</v>
      </c>
      <c r="G1695" s="291">
        <v>2.4637111405037899</v>
      </c>
      <c r="H1695" s="292">
        <f t="shared" si="266"/>
        <v>2.4637111405037899</v>
      </c>
      <c r="I1695" s="293"/>
      <c r="J1695" s="293"/>
      <c r="K1695" s="294"/>
      <c r="L1695" s="294"/>
      <c r="M1695" s="294"/>
      <c r="N1695" s="294" t="s">
        <v>425</v>
      </c>
      <c r="O1695" s="33">
        <v>1</v>
      </c>
      <c r="P1695" s="75">
        <f t="shared" si="267"/>
        <v>0</v>
      </c>
      <c r="Q1695" s="293">
        <f t="shared" si="268"/>
        <v>0</v>
      </c>
      <c r="R1695" s="293">
        <f t="shared" si="269"/>
        <v>0</v>
      </c>
      <c r="S1695" s="293">
        <v>0</v>
      </c>
      <c r="T1695" s="293">
        <v>0</v>
      </c>
      <c r="U1695" s="293">
        <f t="shared" si="270"/>
        <v>0</v>
      </c>
      <c r="V1695" s="293">
        <v>0</v>
      </c>
      <c r="W1695" s="294">
        <v>0</v>
      </c>
      <c r="X1695" s="293">
        <v>3</v>
      </c>
      <c r="Y1695" s="262" t="s">
        <v>27</v>
      </c>
      <c r="Z1695" s="262" t="s">
        <v>30</v>
      </c>
      <c r="AA1695" s="289" t="s">
        <v>138</v>
      </c>
      <c r="AB1695" s="81" t="str">
        <f t="shared" si="271"/>
        <v>PfkA-gal1p</v>
      </c>
    </row>
    <row r="1696" spans="1:28" x14ac:dyDescent="0.3">
      <c r="A1696" s="260" t="s">
        <v>14</v>
      </c>
      <c r="B1696" s="261" t="s">
        <v>102</v>
      </c>
      <c r="C1696" s="291">
        <v>2.6622071457457701</v>
      </c>
      <c r="D1696" s="291">
        <v>2.5974033601871001</v>
      </c>
      <c r="E1696" s="291">
        <v>2.4772474065086398</v>
      </c>
      <c r="F1696" s="291">
        <v>2.8229918552487301</v>
      </c>
      <c r="G1696" s="291">
        <v>2.4772474065086398</v>
      </c>
      <c r="H1696" s="292">
        <f t="shared" si="266"/>
        <v>2.4772474065086398</v>
      </c>
      <c r="I1696" s="293"/>
      <c r="J1696" s="293"/>
      <c r="K1696" s="294"/>
      <c r="L1696" s="294"/>
      <c r="M1696" s="294"/>
      <c r="N1696" s="294" t="s">
        <v>425</v>
      </c>
      <c r="O1696" s="33">
        <v>1</v>
      </c>
      <c r="P1696" s="75">
        <f t="shared" si="267"/>
        <v>0</v>
      </c>
      <c r="Q1696" s="293">
        <f t="shared" si="268"/>
        <v>0</v>
      </c>
      <c r="R1696" s="293">
        <f t="shared" si="269"/>
        <v>0</v>
      </c>
      <c r="S1696" s="293">
        <v>0</v>
      </c>
      <c r="T1696" s="293">
        <v>0</v>
      </c>
      <c r="U1696" s="293">
        <f t="shared" si="270"/>
        <v>0</v>
      </c>
      <c r="V1696" s="293">
        <v>0</v>
      </c>
      <c r="W1696" s="294">
        <v>0</v>
      </c>
      <c r="X1696" s="293">
        <v>3</v>
      </c>
      <c r="Y1696" s="262" t="s">
        <v>27</v>
      </c>
      <c r="Z1696" s="262" t="s">
        <v>30</v>
      </c>
      <c r="AA1696" s="289" t="s">
        <v>138</v>
      </c>
      <c r="AB1696" s="81" t="str">
        <f t="shared" si="271"/>
        <v>PfkA-icit</v>
      </c>
    </row>
    <row r="1697" spans="1:28" x14ac:dyDescent="0.3">
      <c r="A1697" s="260" t="s">
        <v>7</v>
      </c>
      <c r="B1697" s="261" t="s">
        <v>197</v>
      </c>
      <c r="C1697" s="291">
        <v>2.8526289813896</v>
      </c>
      <c r="D1697" s="291">
        <v>2.8422323272635799</v>
      </c>
      <c r="E1697" s="291">
        <v>2.75698710294609</v>
      </c>
      <c r="F1697" s="291">
        <v>2.93587097290095</v>
      </c>
      <c r="G1697" s="291">
        <v>2.75698710294609</v>
      </c>
      <c r="H1697" s="292">
        <f t="shared" ref="H1697:H1698" si="272">ABS(G1697)</f>
        <v>2.75698710294609</v>
      </c>
      <c r="I1697" s="293"/>
      <c r="J1697" s="293"/>
      <c r="K1697" s="294"/>
      <c r="L1697" s="294"/>
      <c r="M1697" s="294"/>
      <c r="N1697" s="294" t="s">
        <v>424</v>
      </c>
      <c r="O1697" s="33">
        <v>1</v>
      </c>
      <c r="P1697" s="75">
        <f t="shared" si="267"/>
        <v>0</v>
      </c>
      <c r="Q1697" s="293">
        <f t="shared" si="268"/>
        <v>0</v>
      </c>
      <c r="R1697" s="293">
        <f t="shared" si="269"/>
        <v>0</v>
      </c>
      <c r="S1697" s="293">
        <v>0</v>
      </c>
      <c r="T1697" s="293">
        <v>0</v>
      </c>
      <c r="U1697" s="293">
        <f t="shared" si="270"/>
        <v>0</v>
      </c>
      <c r="V1697" s="293">
        <v>0</v>
      </c>
      <c r="W1697" s="294">
        <v>1</v>
      </c>
      <c r="X1697" s="293">
        <v>2</v>
      </c>
      <c r="Y1697" s="262" t="s">
        <v>20</v>
      </c>
      <c r="Z1697" s="262" t="s">
        <v>30</v>
      </c>
      <c r="AA1697" s="289" t="s">
        <v>138</v>
      </c>
      <c r="AB1697" s="81" t="str">
        <f t="shared" si="271"/>
        <v>PykF-gdp</v>
      </c>
    </row>
    <row r="1698" spans="1:28" x14ac:dyDescent="0.3">
      <c r="A1698" s="260" t="s">
        <v>7</v>
      </c>
      <c r="B1698" s="261" t="s">
        <v>210</v>
      </c>
      <c r="C1698" s="291">
        <v>3.4616167916287899</v>
      </c>
      <c r="D1698" s="291">
        <v>3.4616167916287899</v>
      </c>
      <c r="E1698" s="291">
        <v>3.4616167916287899</v>
      </c>
      <c r="F1698" s="291">
        <v>3.4616167916287899</v>
      </c>
      <c r="G1698" s="291">
        <v>3.4616167916287899</v>
      </c>
      <c r="H1698" s="292">
        <f t="shared" si="272"/>
        <v>3.4616167916287899</v>
      </c>
      <c r="I1698" s="293"/>
      <c r="J1698" s="293"/>
      <c r="K1698" s="294"/>
      <c r="L1698" s="294"/>
      <c r="M1698" s="294"/>
      <c r="N1698" s="294" t="s">
        <v>424</v>
      </c>
      <c r="O1698" s="33">
        <v>1</v>
      </c>
      <c r="P1698" s="75">
        <f t="shared" si="267"/>
        <v>0</v>
      </c>
      <c r="Q1698" s="293">
        <f t="shared" si="268"/>
        <v>0</v>
      </c>
      <c r="R1698" s="293">
        <f t="shared" si="269"/>
        <v>0</v>
      </c>
      <c r="S1698" s="293">
        <v>0</v>
      </c>
      <c r="T1698" s="293">
        <v>0</v>
      </c>
      <c r="U1698" s="293">
        <f t="shared" si="270"/>
        <v>0</v>
      </c>
      <c r="V1698" s="293">
        <v>0</v>
      </c>
      <c r="W1698" s="294">
        <v>1</v>
      </c>
      <c r="X1698" s="293">
        <v>2</v>
      </c>
      <c r="Y1698" s="262" t="s">
        <v>20</v>
      </c>
      <c r="Z1698" s="262" t="s">
        <v>30</v>
      </c>
      <c r="AA1698" s="289" t="s">
        <v>138</v>
      </c>
      <c r="AB1698" s="81" t="str">
        <f t="shared" si="271"/>
        <v>PykF-udp</v>
      </c>
    </row>
    <row r="1699" spans="1:28" x14ac:dyDescent="0.3">
      <c r="A1699" s="260" t="s">
        <v>13</v>
      </c>
      <c r="B1699" s="261" t="s">
        <v>216</v>
      </c>
      <c r="C1699" s="291"/>
      <c r="D1699" s="291"/>
      <c r="E1699" s="291"/>
      <c r="F1699" s="291"/>
      <c r="G1699" s="291"/>
      <c r="H1699" s="292"/>
      <c r="I1699" s="293"/>
      <c r="J1699" s="293"/>
      <c r="K1699" s="294"/>
      <c r="L1699" s="293"/>
      <c r="M1699" s="294"/>
      <c r="N1699" s="294" t="s">
        <v>579</v>
      </c>
      <c r="O1699" s="33">
        <v>1</v>
      </c>
      <c r="P1699" s="75">
        <f t="shared" si="267"/>
        <v>0</v>
      </c>
      <c r="Q1699" s="293">
        <f t="shared" si="268"/>
        <v>0</v>
      </c>
      <c r="R1699" s="293">
        <f t="shared" si="269"/>
        <v>0</v>
      </c>
      <c r="S1699" s="293">
        <v>0</v>
      </c>
      <c r="T1699" s="293">
        <v>0</v>
      </c>
      <c r="U1699" s="293">
        <f t="shared" si="270"/>
        <v>0</v>
      </c>
      <c r="V1699" s="293">
        <v>0</v>
      </c>
      <c r="W1699" s="294">
        <v>0</v>
      </c>
      <c r="X1699" s="293">
        <v>2</v>
      </c>
      <c r="Y1699" s="262" t="s">
        <v>26</v>
      </c>
      <c r="Z1699" s="262" t="s">
        <v>31</v>
      </c>
      <c r="AA1699" s="289" t="s">
        <v>138</v>
      </c>
      <c r="AB1699" s="81" t="str">
        <f t="shared" si="271"/>
        <v>AceA-camp</v>
      </c>
    </row>
    <row r="1700" spans="1:28" x14ac:dyDescent="0.3">
      <c r="A1700" s="260" t="s">
        <v>13</v>
      </c>
      <c r="B1700" s="261" t="s">
        <v>218</v>
      </c>
      <c r="C1700" s="291"/>
      <c r="D1700" s="291"/>
      <c r="E1700" s="291"/>
      <c r="F1700" s="291"/>
      <c r="G1700" s="291"/>
      <c r="H1700" s="292"/>
      <c r="I1700" s="293"/>
      <c r="J1700" s="293"/>
      <c r="K1700" s="294"/>
      <c r="L1700" s="293"/>
      <c r="M1700" s="294"/>
      <c r="N1700" s="294" t="s">
        <v>579</v>
      </c>
      <c r="O1700" s="33">
        <v>1</v>
      </c>
      <c r="P1700" s="75">
        <f t="shared" si="267"/>
        <v>0</v>
      </c>
      <c r="Q1700" s="293">
        <f t="shared" si="268"/>
        <v>0</v>
      </c>
      <c r="R1700" s="293">
        <f t="shared" si="269"/>
        <v>0</v>
      </c>
      <c r="S1700" s="293">
        <v>0</v>
      </c>
      <c r="T1700" s="293">
        <v>0</v>
      </c>
      <c r="U1700" s="293">
        <f t="shared" si="270"/>
        <v>0</v>
      </c>
      <c r="V1700" s="293">
        <v>0</v>
      </c>
      <c r="W1700" s="294">
        <v>0</v>
      </c>
      <c r="X1700" s="293">
        <v>2</v>
      </c>
      <c r="Y1700" s="262" t="s">
        <v>26</v>
      </c>
      <c r="Z1700" s="262" t="s">
        <v>31</v>
      </c>
      <c r="AA1700" s="289" t="s">
        <v>138</v>
      </c>
      <c r="AB1700" s="81" t="str">
        <f t="shared" si="271"/>
        <v>AceA-cgmp</v>
      </c>
    </row>
    <row r="1701" spans="1:28" x14ac:dyDescent="0.3">
      <c r="A1701" s="260" t="s">
        <v>13</v>
      </c>
      <c r="B1701" s="261" t="s">
        <v>202</v>
      </c>
      <c r="C1701" s="291"/>
      <c r="D1701" s="291"/>
      <c r="E1701" s="291"/>
      <c r="F1701" s="291"/>
      <c r="G1701" s="291"/>
      <c r="H1701" s="292"/>
      <c r="I1701" s="293"/>
      <c r="J1701" s="293"/>
      <c r="K1701" s="294"/>
      <c r="L1701" s="293"/>
      <c r="M1701" s="294"/>
      <c r="N1701" s="294" t="s">
        <v>579</v>
      </c>
      <c r="O1701" s="33">
        <v>1</v>
      </c>
      <c r="P1701" s="75">
        <f t="shared" si="267"/>
        <v>0</v>
      </c>
      <c r="Q1701" s="293">
        <f t="shared" si="268"/>
        <v>0</v>
      </c>
      <c r="R1701" s="293">
        <f t="shared" si="269"/>
        <v>0</v>
      </c>
      <c r="S1701" s="293">
        <v>0</v>
      </c>
      <c r="T1701" s="293">
        <v>0</v>
      </c>
      <c r="U1701" s="293">
        <f t="shared" si="270"/>
        <v>0</v>
      </c>
      <c r="V1701" s="293">
        <v>0</v>
      </c>
      <c r="W1701" s="294">
        <v>0</v>
      </c>
      <c r="X1701" s="293">
        <v>2</v>
      </c>
      <c r="Y1701" s="262" t="s">
        <v>26</v>
      </c>
      <c r="Z1701" s="262" t="s">
        <v>31</v>
      </c>
      <c r="AA1701" s="289" t="s">
        <v>138</v>
      </c>
      <c r="AB1701" s="81" t="str">
        <f t="shared" si="271"/>
        <v>AceA-cmp</v>
      </c>
    </row>
    <row r="1702" spans="1:28" x14ac:dyDescent="0.3">
      <c r="A1702" s="260" t="s">
        <v>13</v>
      </c>
      <c r="B1702" s="261" t="s">
        <v>295</v>
      </c>
      <c r="C1702" s="291"/>
      <c r="D1702" s="291"/>
      <c r="E1702" s="291"/>
      <c r="F1702" s="291"/>
      <c r="G1702" s="291"/>
      <c r="H1702" s="292"/>
      <c r="I1702" s="293"/>
      <c r="J1702" s="293"/>
      <c r="K1702" s="294"/>
      <c r="L1702" s="293"/>
      <c r="M1702" s="294"/>
      <c r="N1702" s="294" t="s">
        <v>579</v>
      </c>
      <c r="O1702" s="33">
        <v>1</v>
      </c>
      <c r="P1702" s="75">
        <f t="shared" si="267"/>
        <v>0</v>
      </c>
      <c r="Q1702" s="293">
        <f t="shared" si="268"/>
        <v>0</v>
      </c>
      <c r="R1702" s="293">
        <f t="shared" si="269"/>
        <v>0</v>
      </c>
      <c r="S1702" s="293">
        <v>0</v>
      </c>
      <c r="T1702" s="293">
        <v>0</v>
      </c>
      <c r="U1702" s="293">
        <f t="shared" si="270"/>
        <v>0</v>
      </c>
      <c r="V1702" s="293">
        <v>0</v>
      </c>
      <c r="W1702" s="294">
        <v>0</v>
      </c>
      <c r="X1702" s="293">
        <v>2</v>
      </c>
      <c r="Y1702" s="262" t="s">
        <v>26</v>
      </c>
      <c r="Z1702" s="262" t="s">
        <v>31</v>
      </c>
      <c r="AA1702" s="289" t="s">
        <v>138</v>
      </c>
      <c r="AB1702" s="81" t="str">
        <f t="shared" si="271"/>
        <v>AceA-cys</v>
      </c>
    </row>
    <row r="1703" spans="1:28" x14ac:dyDescent="0.3">
      <c r="A1703" s="260" t="s">
        <v>13</v>
      </c>
      <c r="B1703" s="261" t="s">
        <v>195</v>
      </c>
      <c r="C1703" s="291"/>
      <c r="D1703" s="291"/>
      <c r="E1703" s="291"/>
      <c r="F1703" s="291"/>
      <c r="G1703" s="291"/>
      <c r="H1703" s="292"/>
      <c r="I1703" s="293"/>
      <c r="J1703" s="293"/>
      <c r="K1703" s="294"/>
      <c r="L1703" s="293"/>
      <c r="M1703" s="294"/>
      <c r="N1703" s="294" t="s">
        <v>579</v>
      </c>
      <c r="O1703" s="33">
        <v>1</v>
      </c>
      <c r="P1703" s="75">
        <f t="shared" si="267"/>
        <v>0</v>
      </c>
      <c r="Q1703" s="293">
        <f t="shared" si="268"/>
        <v>0</v>
      </c>
      <c r="R1703" s="293">
        <f t="shared" si="269"/>
        <v>0</v>
      </c>
      <c r="S1703" s="293">
        <v>0</v>
      </c>
      <c r="T1703" s="293">
        <v>0</v>
      </c>
      <c r="U1703" s="293">
        <f t="shared" si="270"/>
        <v>0</v>
      </c>
      <c r="V1703" s="293">
        <v>0</v>
      </c>
      <c r="W1703" s="294">
        <v>0</v>
      </c>
      <c r="X1703" s="293">
        <v>2</v>
      </c>
      <c r="Y1703" s="262" t="s">
        <v>26</v>
      </c>
      <c r="Z1703" s="262" t="s">
        <v>31</v>
      </c>
      <c r="AA1703" s="289" t="s">
        <v>138</v>
      </c>
      <c r="AB1703" s="81" t="str">
        <f t="shared" si="271"/>
        <v>AceA-gmp</v>
      </c>
    </row>
    <row r="1704" spans="1:28" x14ac:dyDescent="0.3">
      <c r="A1704" s="260" t="s">
        <v>13</v>
      </c>
      <c r="B1704" s="261" t="s">
        <v>102</v>
      </c>
      <c r="C1704" s="291"/>
      <c r="D1704" s="291"/>
      <c r="E1704" s="291"/>
      <c r="F1704" s="291"/>
      <c r="G1704" s="291"/>
      <c r="H1704" s="292"/>
      <c r="I1704" s="293"/>
      <c r="J1704" s="293"/>
      <c r="K1704" s="294"/>
      <c r="L1704" s="293"/>
      <c r="M1704" s="294"/>
      <c r="N1704" s="294" t="s">
        <v>415</v>
      </c>
      <c r="O1704" s="33">
        <v>1</v>
      </c>
      <c r="P1704" s="75">
        <f t="shared" si="267"/>
        <v>0</v>
      </c>
      <c r="Q1704" s="293">
        <f t="shared" si="268"/>
        <v>0</v>
      </c>
      <c r="R1704" s="293">
        <f t="shared" si="269"/>
        <v>0</v>
      </c>
      <c r="S1704" s="293">
        <v>0</v>
      </c>
      <c r="T1704" s="293">
        <v>0</v>
      </c>
      <c r="U1704" s="293">
        <f t="shared" si="270"/>
        <v>0</v>
      </c>
      <c r="V1704" s="293">
        <v>0</v>
      </c>
      <c r="W1704" s="294">
        <v>0</v>
      </c>
      <c r="X1704" s="293">
        <v>2</v>
      </c>
      <c r="Y1704" s="262" t="s">
        <v>26</v>
      </c>
      <c r="Z1704" s="262" t="s">
        <v>31</v>
      </c>
      <c r="AA1704" s="289" t="s">
        <v>138</v>
      </c>
      <c r="AB1704" s="81" t="str">
        <f t="shared" si="271"/>
        <v>AceA-icit</v>
      </c>
    </row>
    <row r="1705" spans="1:28" x14ac:dyDescent="0.3">
      <c r="A1705" s="260" t="s">
        <v>13</v>
      </c>
      <c r="B1705" s="261" t="s">
        <v>76</v>
      </c>
      <c r="C1705" s="291"/>
      <c r="D1705" s="291"/>
      <c r="E1705" s="291"/>
      <c r="F1705" s="291"/>
      <c r="G1705" s="291"/>
      <c r="H1705" s="292"/>
      <c r="I1705" s="293"/>
      <c r="J1705" s="293"/>
      <c r="K1705" s="294"/>
      <c r="L1705" s="293"/>
      <c r="M1705" s="294"/>
      <c r="N1705" s="294" t="s">
        <v>579</v>
      </c>
      <c r="O1705" s="33">
        <v>1</v>
      </c>
      <c r="P1705" s="75">
        <f t="shared" si="267"/>
        <v>0</v>
      </c>
      <c r="Q1705" s="293">
        <f t="shared" si="268"/>
        <v>0</v>
      </c>
      <c r="R1705" s="293">
        <f t="shared" si="269"/>
        <v>0</v>
      </c>
      <c r="S1705" s="293">
        <v>0</v>
      </c>
      <c r="T1705" s="293">
        <v>0</v>
      </c>
      <c r="U1705" s="293">
        <f t="shared" si="270"/>
        <v>0</v>
      </c>
      <c r="V1705" s="293">
        <v>0</v>
      </c>
      <c r="W1705" s="294">
        <v>0</v>
      </c>
      <c r="X1705" s="293">
        <v>2</v>
      </c>
      <c r="Y1705" s="262" t="s">
        <v>26</v>
      </c>
      <c r="Z1705" s="262" t="s">
        <v>31</v>
      </c>
      <c r="AA1705" s="289" t="s">
        <v>138</v>
      </c>
      <c r="AB1705" s="81" t="str">
        <f t="shared" si="271"/>
        <v>AceA-mal</v>
      </c>
    </row>
    <row r="1706" spans="1:28" x14ac:dyDescent="0.3">
      <c r="A1706" s="260" t="s">
        <v>13</v>
      </c>
      <c r="B1706" s="261" t="s">
        <v>282</v>
      </c>
      <c r="C1706" s="291"/>
      <c r="D1706" s="291"/>
      <c r="E1706" s="291"/>
      <c r="F1706" s="291"/>
      <c r="G1706" s="291"/>
      <c r="H1706" s="292"/>
      <c r="I1706" s="293"/>
      <c r="J1706" s="293"/>
      <c r="K1706" s="294"/>
      <c r="L1706" s="293"/>
      <c r="M1706" s="294"/>
      <c r="N1706" s="294" t="s">
        <v>416</v>
      </c>
      <c r="O1706" s="33">
        <v>1</v>
      </c>
      <c r="P1706" s="75">
        <f t="shared" si="267"/>
        <v>0</v>
      </c>
      <c r="Q1706" s="293">
        <f t="shared" si="268"/>
        <v>0</v>
      </c>
      <c r="R1706" s="293">
        <f t="shared" si="269"/>
        <v>0</v>
      </c>
      <c r="S1706" s="293">
        <v>0</v>
      </c>
      <c r="T1706" s="293">
        <v>0</v>
      </c>
      <c r="U1706" s="293">
        <f t="shared" si="270"/>
        <v>0</v>
      </c>
      <c r="V1706" s="293">
        <v>0</v>
      </c>
      <c r="W1706" s="294">
        <v>0</v>
      </c>
      <c r="X1706" s="293">
        <v>2</v>
      </c>
      <c r="Y1706" s="262" t="s">
        <v>26</v>
      </c>
      <c r="Z1706" s="262" t="s">
        <v>31</v>
      </c>
      <c r="AA1706" s="289" t="s">
        <v>138</v>
      </c>
      <c r="AB1706" s="81" t="str">
        <f t="shared" si="271"/>
        <v>AceA-noenz</v>
      </c>
    </row>
    <row r="1707" spans="1:28" x14ac:dyDescent="0.3">
      <c r="A1707" s="260" t="s">
        <v>13</v>
      </c>
      <c r="B1707" s="261" t="s">
        <v>123</v>
      </c>
      <c r="C1707" s="291"/>
      <c r="D1707" s="291"/>
      <c r="E1707" s="291"/>
      <c r="F1707" s="291"/>
      <c r="G1707" s="291"/>
      <c r="H1707" s="292"/>
      <c r="I1707" s="293"/>
      <c r="J1707" s="293"/>
      <c r="K1707" s="294"/>
      <c r="L1707" s="293"/>
      <c r="M1707" s="294"/>
      <c r="N1707" s="294" t="s">
        <v>417</v>
      </c>
      <c r="O1707" s="33">
        <v>1</v>
      </c>
      <c r="P1707" s="75">
        <f t="shared" si="267"/>
        <v>1</v>
      </c>
      <c r="Q1707" s="293">
        <f t="shared" si="268"/>
        <v>0</v>
      </c>
      <c r="R1707" s="293">
        <f t="shared" si="269"/>
        <v>0</v>
      </c>
      <c r="S1707" s="293">
        <v>-1</v>
      </c>
      <c r="T1707" s="293">
        <v>-1</v>
      </c>
      <c r="U1707" s="293">
        <f t="shared" si="270"/>
        <v>1</v>
      </c>
      <c r="V1707" s="293">
        <v>0</v>
      </c>
      <c r="W1707" s="294">
        <v>0</v>
      </c>
      <c r="X1707" s="293">
        <v>2</v>
      </c>
      <c r="Y1707" s="262" t="s">
        <v>26</v>
      </c>
      <c r="Z1707" s="262" t="s">
        <v>31</v>
      </c>
      <c r="AA1707" s="289" t="s">
        <v>138</v>
      </c>
      <c r="AB1707" s="81" t="str">
        <f t="shared" si="271"/>
        <v>AceA-succ</v>
      </c>
    </row>
    <row r="1708" spans="1:28" x14ac:dyDescent="0.3">
      <c r="A1708" s="260" t="s">
        <v>5</v>
      </c>
      <c r="B1708" s="261" t="s">
        <v>98</v>
      </c>
      <c r="C1708" s="291"/>
      <c r="D1708" s="291"/>
      <c r="E1708" s="291"/>
      <c r="F1708" s="291"/>
      <c r="G1708" s="291"/>
      <c r="H1708" s="292"/>
      <c r="I1708" s="293"/>
      <c r="J1708" s="293"/>
      <c r="K1708" s="294"/>
      <c r="L1708" s="293"/>
      <c r="M1708" s="294"/>
      <c r="N1708" s="294" t="s">
        <v>415</v>
      </c>
      <c r="O1708" s="33">
        <v>1</v>
      </c>
      <c r="P1708" s="75">
        <f t="shared" si="267"/>
        <v>0</v>
      </c>
      <c r="Q1708" s="293">
        <f t="shared" si="268"/>
        <v>0</v>
      </c>
      <c r="R1708" s="293">
        <f t="shared" si="269"/>
        <v>0</v>
      </c>
      <c r="S1708" s="293">
        <v>0</v>
      </c>
      <c r="T1708" s="293">
        <v>0</v>
      </c>
      <c r="U1708" s="293">
        <f t="shared" si="270"/>
        <v>0</v>
      </c>
      <c r="V1708" s="293">
        <v>1</v>
      </c>
      <c r="W1708" s="294">
        <v>0</v>
      </c>
      <c r="X1708" s="293">
        <v>3</v>
      </c>
      <c r="Y1708" s="262" t="s">
        <v>23</v>
      </c>
      <c r="Z1708" s="262" t="s">
        <v>30</v>
      </c>
      <c r="AA1708" s="289" t="s">
        <v>138</v>
      </c>
      <c r="AB1708" s="81" t="str">
        <f t="shared" si="271"/>
        <v>AceB-accoa</v>
      </c>
    </row>
    <row r="1709" spans="1:28" x14ac:dyDescent="0.3">
      <c r="A1709" s="260" t="s">
        <v>5</v>
      </c>
      <c r="B1709" s="261" t="s">
        <v>100</v>
      </c>
      <c r="C1709" s="291"/>
      <c r="D1709" s="291"/>
      <c r="E1709" s="291"/>
      <c r="F1709" s="291"/>
      <c r="G1709" s="291"/>
      <c r="H1709" s="292"/>
      <c r="I1709" s="293"/>
      <c r="J1709" s="293"/>
      <c r="K1709" s="294"/>
      <c r="L1709" s="293"/>
      <c r="M1709" s="294"/>
      <c r="N1709" s="294" t="s">
        <v>417</v>
      </c>
      <c r="O1709" s="33">
        <v>1</v>
      </c>
      <c r="P1709" s="75">
        <f t="shared" si="267"/>
        <v>0</v>
      </c>
      <c r="Q1709" s="293">
        <f t="shared" si="268"/>
        <v>0</v>
      </c>
      <c r="R1709" s="293">
        <f t="shared" si="269"/>
        <v>0</v>
      </c>
      <c r="S1709" s="293">
        <v>0</v>
      </c>
      <c r="T1709" s="293">
        <v>0</v>
      </c>
      <c r="U1709" s="293">
        <f t="shared" si="270"/>
        <v>0</v>
      </c>
      <c r="V1709" s="293">
        <v>0</v>
      </c>
      <c r="W1709" s="294">
        <v>0</v>
      </c>
      <c r="X1709" s="293">
        <v>3</v>
      </c>
      <c r="Y1709" s="262" t="s">
        <v>23</v>
      </c>
      <c r="Z1709" s="262" t="s">
        <v>30</v>
      </c>
      <c r="AA1709" s="289" t="s">
        <v>138</v>
      </c>
      <c r="AB1709" s="81" t="str">
        <f t="shared" si="271"/>
        <v>AceB-coa</v>
      </c>
    </row>
    <row r="1710" spans="1:28" x14ac:dyDescent="0.3">
      <c r="A1710" s="260" t="s">
        <v>5</v>
      </c>
      <c r="B1710" s="261" t="s">
        <v>76</v>
      </c>
      <c r="C1710" s="291"/>
      <c r="D1710" s="291"/>
      <c r="E1710" s="291"/>
      <c r="F1710" s="291"/>
      <c r="G1710" s="291"/>
      <c r="H1710" s="292"/>
      <c r="I1710" s="293"/>
      <c r="J1710" s="293"/>
      <c r="K1710" s="294"/>
      <c r="L1710" s="293"/>
      <c r="M1710" s="294"/>
      <c r="N1710" s="294" t="s">
        <v>417</v>
      </c>
      <c r="O1710" s="33">
        <v>1</v>
      </c>
      <c r="P1710" s="75">
        <f t="shared" si="267"/>
        <v>0</v>
      </c>
      <c r="Q1710" s="293">
        <f t="shared" si="268"/>
        <v>0</v>
      </c>
      <c r="R1710" s="293">
        <f t="shared" si="269"/>
        <v>0</v>
      </c>
      <c r="S1710" s="293">
        <v>0</v>
      </c>
      <c r="T1710" s="293">
        <v>0</v>
      </c>
      <c r="U1710" s="293">
        <f t="shared" si="270"/>
        <v>0</v>
      </c>
      <c r="V1710" s="293">
        <v>0</v>
      </c>
      <c r="W1710" s="294">
        <v>0</v>
      </c>
      <c r="X1710" s="293">
        <v>3</v>
      </c>
      <c r="Y1710" s="262" t="s">
        <v>23</v>
      </c>
      <c r="Z1710" s="262" t="s">
        <v>30</v>
      </c>
      <c r="AA1710" s="289" t="s">
        <v>138</v>
      </c>
      <c r="AB1710" s="81" t="str">
        <f t="shared" si="271"/>
        <v>AceB-mal</v>
      </c>
    </row>
    <row r="1711" spans="1:28" x14ac:dyDescent="0.3">
      <c r="A1711" s="260" t="s">
        <v>5</v>
      </c>
      <c r="B1711" s="261" t="s">
        <v>282</v>
      </c>
      <c r="C1711" s="291"/>
      <c r="D1711" s="291"/>
      <c r="E1711" s="291"/>
      <c r="F1711" s="291"/>
      <c r="G1711" s="291"/>
      <c r="H1711" s="292"/>
      <c r="I1711" s="293"/>
      <c r="J1711" s="293"/>
      <c r="K1711" s="294"/>
      <c r="L1711" s="293"/>
      <c r="M1711" s="294"/>
      <c r="N1711" s="294" t="s">
        <v>416</v>
      </c>
      <c r="O1711" s="33">
        <v>1</v>
      </c>
      <c r="P1711" s="75">
        <f t="shared" si="267"/>
        <v>0</v>
      </c>
      <c r="Q1711" s="293">
        <f t="shared" si="268"/>
        <v>0</v>
      </c>
      <c r="R1711" s="293">
        <f t="shared" si="269"/>
        <v>0</v>
      </c>
      <c r="S1711" s="293">
        <v>0</v>
      </c>
      <c r="T1711" s="293">
        <v>0</v>
      </c>
      <c r="U1711" s="293">
        <f t="shared" si="270"/>
        <v>0</v>
      </c>
      <c r="V1711" s="293">
        <v>0</v>
      </c>
      <c r="W1711" s="294">
        <v>0</v>
      </c>
      <c r="X1711" s="293">
        <v>3</v>
      </c>
      <c r="Y1711" s="262" t="s">
        <v>23</v>
      </c>
      <c r="Z1711" s="262" t="s">
        <v>30</v>
      </c>
      <c r="AA1711" s="289" t="s">
        <v>138</v>
      </c>
      <c r="AB1711" s="81" t="str">
        <f t="shared" si="271"/>
        <v>AceB-noenz</v>
      </c>
    </row>
    <row r="1712" spans="1:28" x14ac:dyDescent="0.3">
      <c r="A1712" s="260" t="s">
        <v>5</v>
      </c>
      <c r="B1712" s="261" t="s">
        <v>94</v>
      </c>
      <c r="C1712" s="291"/>
      <c r="D1712" s="291"/>
      <c r="E1712" s="291"/>
      <c r="F1712" s="291"/>
      <c r="G1712" s="291"/>
      <c r="H1712" s="292"/>
      <c r="I1712" s="293"/>
      <c r="J1712" s="293"/>
      <c r="K1712" s="294"/>
      <c r="L1712" s="293"/>
      <c r="M1712" s="294"/>
      <c r="N1712" s="294" t="s">
        <v>579</v>
      </c>
      <c r="O1712" s="33">
        <v>1</v>
      </c>
      <c r="P1712" s="75">
        <f t="shared" si="267"/>
        <v>0</v>
      </c>
      <c r="Q1712" s="293">
        <f t="shared" si="268"/>
        <v>0</v>
      </c>
      <c r="R1712" s="293">
        <f t="shared" si="269"/>
        <v>0</v>
      </c>
      <c r="S1712" s="293">
        <v>0</v>
      </c>
      <c r="T1712" s="293">
        <v>0</v>
      </c>
      <c r="U1712" s="293">
        <f t="shared" si="270"/>
        <v>0</v>
      </c>
      <c r="V1712" s="293">
        <v>-1</v>
      </c>
      <c r="W1712" s="294">
        <v>0</v>
      </c>
      <c r="X1712" s="293">
        <v>3</v>
      </c>
      <c r="Y1712" s="262" t="s">
        <v>23</v>
      </c>
      <c r="Z1712" s="262" t="s">
        <v>30</v>
      </c>
      <c r="AA1712" s="289" t="s">
        <v>138</v>
      </c>
      <c r="AB1712" s="81" t="str">
        <f t="shared" si="271"/>
        <v>AceB-oaa</v>
      </c>
    </row>
    <row r="1713" spans="1:28" x14ac:dyDescent="0.3">
      <c r="A1713" s="260" t="s">
        <v>114</v>
      </c>
      <c r="B1713" s="261" t="s">
        <v>117</v>
      </c>
      <c r="C1713" s="291"/>
      <c r="D1713" s="291"/>
      <c r="E1713" s="291"/>
      <c r="F1713" s="291"/>
      <c r="G1713" s="291"/>
      <c r="H1713" s="292"/>
      <c r="I1713" s="293"/>
      <c r="J1713" s="293"/>
      <c r="K1713" s="294"/>
      <c r="L1713" s="293"/>
      <c r="M1713" s="294"/>
      <c r="N1713" s="294" t="s">
        <v>415</v>
      </c>
      <c r="O1713" s="33">
        <v>1</v>
      </c>
      <c r="P1713" s="75">
        <f t="shared" si="267"/>
        <v>1</v>
      </c>
      <c r="Q1713" s="293">
        <f t="shared" si="268"/>
        <v>0</v>
      </c>
      <c r="R1713" s="293">
        <f t="shared" si="269"/>
        <v>1</v>
      </c>
      <c r="S1713" s="293">
        <v>0</v>
      </c>
      <c r="T1713" s="293">
        <v>-1</v>
      </c>
      <c r="U1713" s="293">
        <f t="shared" si="270"/>
        <v>0</v>
      </c>
      <c r="V1713" s="293">
        <v>0</v>
      </c>
      <c r="W1713" s="294">
        <v>0</v>
      </c>
      <c r="X1713" s="293">
        <v>2</v>
      </c>
      <c r="Y1713" s="262" t="s">
        <v>25</v>
      </c>
      <c r="Z1713" s="262" t="s">
        <v>30</v>
      </c>
      <c r="AA1713" s="289" t="s">
        <v>138</v>
      </c>
      <c r="AB1713" s="81" t="str">
        <f t="shared" si="271"/>
        <v>AckA-acp</v>
      </c>
    </row>
    <row r="1714" spans="1:28" x14ac:dyDescent="0.3">
      <c r="A1714" s="260" t="s">
        <v>114</v>
      </c>
      <c r="B1714" s="261" t="s">
        <v>85</v>
      </c>
      <c r="C1714" s="291"/>
      <c r="D1714" s="291"/>
      <c r="E1714" s="291"/>
      <c r="F1714" s="291"/>
      <c r="G1714" s="291"/>
      <c r="H1714" s="292"/>
      <c r="I1714" s="293"/>
      <c r="J1714" s="293"/>
      <c r="K1714" s="294"/>
      <c r="L1714" s="293"/>
      <c r="M1714" s="294"/>
      <c r="N1714" s="294" t="s">
        <v>415</v>
      </c>
      <c r="O1714" s="33">
        <v>1</v>
      </c>
      <c r="P1714" s="75">
        <f t="shared" si="267"/>
        <v>0</v>
      </c>
      <c r="Q1714" s="293">
        <f t="shared" si="268"/>
        <v>0</v>
      </c>
      <c r="R1714" s="293">
        <f t="shared" si="269"/>
        <v>0</v>
      </c>
      <c r="S1714" s="293">
        <v>0</v>
      </c>
      <c r="T1714" s="293">
        <v>0</v>
      </c>
      <c r="U1714" s="293">
        <f t="shared" si="270"/>
        <v>0</v>
      </c>
      <c r="V1714" s="293">
        <v>0</v>
      </c>
      <c r="W1714" s="294">
        <v>0</v>
      </c>
      <c r="X1714" s="293">
        <v>2</v>
      </c>
      <c r="Y1714" s="262" t="s">
        <v>25</v>
      </c>
      <c r="Z1714" s="262" t="s">
        <v>30</v>
      </c>
      <c r="AA1714" s="289" t="s">
        <v>138</v>
      </c>
      <c r="AB1714" s="81" t="str">
        <f t="shared" si="271"/>
        <v>AckA-adp</v>
      </c>
    </row>
    <row r="1715" spans="1:28" x14ac:dyDescent="0.3">
      <c r="A1715" s="260" t="s">
        <v>114</v>
      </c>
      <c r="B1715" s="261" t="s">
        <v>86</v>
      </c>
      <c r="C1715" s="291"/>
      <c r="D1715" s="291"/>
      <c r="E1715" s="291"/>
      <c r="F1715" s="291"/>
      <c r="G1715" s="291"/>
      <c r="H1715" s="292"/>
      <c r="I1715" s="293"/>
      <c r="J1715" s="293"/>
      <c r="K1715" s="294"/>
      <c r="L1715" s="293"/>
      <c r="M1715" s="294"/>
      <c r="N1715" s="294" t="s">
        <v>417</v>
      </c>
      <c r="O1715" s="33">
        <v>1</v>
      </c>
      <c r="P1715" s="75">
        <f t="shared" si="267"/>
        <v>0</v>
      </c>
      <c r="Q1715" s="293">
        <f t="shared" si="268"/>
        <v>0</v>
      </c>
      <c r="R1715" s="293">
        <f t="shared" si="269"/>
        <v>0</v>
      </c>
      <c r="S1715" s="293">
        <v>0</v>
      </c>
      <c r="T1715" s="293">
        <v>0</v>
      </c>
      <c r="U1715" s="293">
        <f t="shared" si="270"/>
        <v>0</v>
      </c>
      <c r="V1715" s="293">
        <v>0</v>
      </c>
      <c r="W1715" s="294">
        <v>0</v>
      </c>
      <c r="X1715" s="293">
        <v>2</v>
      </c>
      <c r="Y1715" s="262" t="s">
        <v>25</v>
      </c>
      <c r="Z1715" s="262" t="s">
        <v>30</v>
      </c>
      <c r="AA1715" s="289" t="s">
        <v>138</v>
      </c>
      <c r="AB1715" s="81" t="str">
        <f t="shared" si="271"/>
        <v>AckA-atp</v>
      </c>
    </row>
    <row r="1716" spans="1:28" x14ac:dyDescent="0.3">
      <c r="A1716" s="260" t="s">
        <v>114</v>
      </c>
      <c r="B1716" s="261" t="s">
        <v>40</v>
      </c>
      <c r="C1716" s="291"/>
      <c r="D1716" s="291"/>
      <c r="E1716" s="291"/>
      <c r="F1716" s="291"/>
      <c r="G1716" s="291"/>
      <c r="H1716" s="292"/>
      <c r="I1716" s="293"/>
      <c r="J1716" s="293"/>
      <c r="K1716" s="294"/>
      <c r="L1716" s="293"/>
      <c r="M1716" s="294"/>
      <c r="N1716" s="294" t="s">
        <v>425</v>
      </c>
      <c r="O1716" s="33">
        <v>1</v>
      </c>
      <c r="P1716" s="75">
        <f t="shared" si="267"/>
        <v>0</v>
      </c>
      <c r="Q1716" s="293">
        <f t="shared" si="268"/>
        <v>0</v>
      </c>
      <c r="R1716" s="293">
        <f t="shared" si="269"/>
        <v>0</v>
      </c>
      <c r="S1716" s="293">
        <v>0</v>
      </c>
      <c r="T1716" s="293">
        <v>0</v>
      </c>
      <c r="U1716" s="293">
        <f t="shared" si="270"/>
        <v>0</v>
      </c>
      <c r="V1716" s="293">
        <v>0</v>
      </c>
      <c r="W1716" s="294">
        <v>0</v>
      </c>
      <c r="X1716" s="293">
        <v>2</v>
      </c>
      <c r="Y1716" s="262" t="s">
        <v>25</v>
      </c>
      <c r="Z1716" s="262" t="s">
        <v>30</v>
      </c>
      <c r="AA1716" s="289" t="s">
        <v>138</v>
      </c>
      <c r="AB1716" s="81" t="str">
        <f t="shared" si="271"/>
        <v>AckA-calc</v>
      </c>
    </row>
    <row r="1717" spans="1:28" x14ac:dyDescent="0.3">
      <c r="A1717" s="260" t="s">
        <v>114</v>
      </c>
      <c r="B1717" s="261" t="s">
        <v>177</v>
      </c>
      <c r="C1717" s="291"/>
      <c r="D1717" s="291"/>
      <c r="E1717" s="291"/>
      <c r="F1717" s="291"/>
      <c r="G1717" s="291"/>
      <c r="H1717" s="292"/>
      <c r="I1717" s="293"/>
      <c r="J1717" s="293"/>
      <c r="K1717" s="294"/>
      <c r="L1717" s="293"/>
      <c r="M1717" s="294"/>
      <c r="N1717" s="294" t="s">
        <v>579</v>
      </c>
      <c r="O1717" s="33">
        <v>1</v>
      </c>
      <c r="P1717" s="75">
        <f t="shared" si="267"/>
        <v>0</v>
      </c>
      <c r="Q1717" s="293">
        <f t="shared" si="268"/>
        <v>0</v>
      </c>
      <c r="R1717" s="293">
        <f t="shared" si="269"/>
        <v>0</v>
      </c>
      <c r="S1717" s="293">
        <v>0</v>
      </c>
      <c r="T1717" s="293">
        <v>0</v>
      </c>
      <c r="U1717" s="293">
        <f t="shared" si="270"/>
        <v>0</v>
      </c>
      <c r="V1717" s="293">
        <v>0</v>
      </c>
      <c r="W1717" s="294">
        <v>0</v>
      </c>
      <c r="X1717" s="293">
        <v>2</v>
      </c>
      <c r="Y1717" s="262" t="s">
        <v>25</v>
      </c>
      <c r="Z1717" s="262" t="s">
        <v>30</v>
      </c>
      <c r="AA1717" s="289" t="s">
        <v>138</v>
      </c>
      <c r="AB1717" s="81" t="str">
        <f t="shared" si="271"/>
        <v>AckA-e4p</v>
      </c>
    </row>
    <row r="1718" spans="1:28" x14ac:dyDescent="0.3">
      <c r="A1718" s="260" t="s">
        <v>114</v>
      </c>
      <c r="B1718" s="261" t="s">
        <v>197</v>
      </c>
      <c r="C1718" s="291"/>
      <c r="D1718" s="291"/>
      <c r="E1718" s="291"/>
      <c r="F1718" s="291"/>
      <c r="G1718" s="291"/>
      <c r="H1718" s="292"/>
      <c r="I1718" s="293"/>
      <c r="J1718" s="293"/>
      <c r="K1718" s="294"/>
      <c r="L1718" s="293"/>
      <c r="M1718" s="294"/>
      <c r="N1718" s="294" t="s">
        <v>579</v>
      </c>
      <c r="O1718" s="33">
        <v>1</v>
      </c>
      <c r="P1718" s="75">
        <f t="shared" si="267"/>
        <v>0</v>
      </c>
      <c r="Q1718" s="293">
        <f t="shared" si="268"/>
        <v>0</v>
      </c>
      <c r="R1718" s="293">
        <f t="shared" si="269"/>
        <v>0</v>
      </c>
      <c r="S1718" s="293">
        <v>0</v>
      </c>
      <c r="T1718" s="293">
        <v>0</v>
      </c>
      <c r="U1718" s="293">
        <f t="shared" si="270"/>
        <v>0</v>
      </c>
      <c r="V1718" s="293">
        <v>0</v>
      </c>
      <c r="W1718" s="294">
        <v>1</v>
      </c>
      <c r="X1718" s="293">
        <v>2</v>
      </c>
      <c r="Y1718" s="262" t="s">
        <v>25</v>
      </c>
      <c r="Z1718" s="262" t="s">
        <v>30</v>
      </c>
      <c r="AA1718" s="289" t="s">
        <v>138</v>
      </c>
      <c r="AB1718" s="81" t="str">
        <f t="shared" si="271"/>
        <v>AckA-gdp</v>
      </c>
    </row>
    <row r="1719" spans="1:28" x14ac:dyDescent="0.3">
      <c r="A1719" s="260" t="s">
        <v>114</v>
      </c>
      <c r="B1719" s="261" t="s">
        <v>282</v>
      </c>
      <c r="C1719" s="291"/>
      <c r="D1719" s="291"/>
      <c r="E1719" s="291"/>
      <c r="F1719" s="291"/>
      <c r="G1719" s="291"/>
      <c r="H1719" s="292"/>
      <c r="I1719" s="293"/>
      <c r="J1719" s="293"/>
      <c r="K1719" s="294"/>
      <c r="L1719" s="293"/>
      <c r="M1719" s="294"/>
      <c r="N1719" s="294" t="s">
        <v>416</v>
      </c>
      <c r="O1719" s="33">
        <v>1</v>
      </c>
      <c r="P1719" s="75">
        <f t="shared" si="267"/>
        <v>0</v>
      </c>
      <c r="Q1719" s="293">
        <f t="shared" si="268"/>
        <v>0</v>
      </c>
      <c r="R1719" s="293">
        <f t="shared" si="269"/>
        <v>0</v>
      </c>
      <c r="S1719" s="293">
        <v>0</v>
      </c>
      <c r="T1719" s="293">
        <v>0</v>
      </c>
      <c r="U1719" s="293">
        <f t="shared" si="270"/>
        <v>0</v>
      </c>
      <c r="V1719" s="293">
        <v>0</v>
      </c>
      <c r="W1719" s="294">
        <v>0</v>
      </c>
      <c r="X1719" s="293">
        <v>2</v>
      </c>
      <c r="Y1719" s="262" t="s">
        <v>25</v>
      </c>
      <c r="Z1719" s="262" t="s">
        <v>30</v>
      </c>
      <c r="AA1719" s="289" t="s">
        <v>138</v>
      </c>
      <c r="AB1719" s="81" t="str">
        <f t="shared" si="271"/>
        <v>AckA-noenz</v>
      </c>
    </row>
    <row r="1720" spans="1:28" x14ac:dyDescent="0.3">
      <c r="A1720" s="260" t="s">
        <v>114</v>
      </c>
      <c r="B1720" s="261" t="s">
        <v>229</v>
      </c>
      <c r="C1720" s="291"/>
      <c r="D1720" s="291"/>
      <c r="E1720" s="291"/>
      <c r="F1720" s="291"/>
      <c r="G1720" s="291"/>
      <c r="H1720" s="292"/>
      <c r="I1720" s="293"/>
      <c r="J1720" s="293"/>
      <c r="K1720" s="294"/>
      <c r="L1720" s="293"/>
      <c r="M1720" s="294"/>
      <c r="N1720" s="294" t="s">
        <v>425</v>
      </c>
      <c r="O1720" s="33">
        <v>1</v>
      </c>
      <c r="P1720" s="75">
        <f t="shared" si="267"/>
        <v>0</v>
      </c>
      <c r="Q1720" s="293">
        <f t="shared" si="268"/>
        <v>0</v>
      </c>
      <c r="R1720" s="293">
        <f t="shared" si="269"/>
        <v>0</v>
      </c>
      <c r="S1720" s="293">
        <v>0</v>
      </c>
      <c r="T1720" s="293">
        <v>0</v>
      </c>
      <c r="U1720" s="293">
        <f t="shared" si="270"/>
        <v>0</v>
      </c>
      <c r="V1720" s="293">
        <v>0</v>
      </c>
      <c r="W1720" s="294">
        <v>0</v>
      </c>
      <c r="X1720" s="293">
        <v>2</v>
      </c>
      <c r="Y1720" s="262" t="s">
        <v>25</v>
      </c>
      <c r="Z1720" s="262" t="s">
        <v>30</v>
      </c>
      <c r="AA1720" s="289" t="s">
        <v>138</v>
      </c>
      <c r="AB1720" s="81" t="str">
        <f t="shared" si="271"/>
        <v>AckA-panto</v>
      </c>
    </row>
    <row r="1721" spans="1:28" x14ac:dyDescent="0.3">
      <c r="A1721" s="260" t="s">
        <v>114</v>
      </c>
      <c r="B1721" s="261" t="s">
        <v>210</v>
      </c>
      <c r="C1721" s="291"/>
      <c r="D1721" s="291"/>
      <c r="E1721" s="291"/>
      <c r="F1721" s="291"/>
      <c r="G1721" s="291"/>
      <c r="H1721" s="292"/>
      <c r="I1721" s="293"/>
      <c r="J1721" s="293"/>
      <c r="K1721" s="294"/>
      <c r="L1721" s="293"/>
      <c r="M1721" s="294"/>
      <c r="N1721" s="294" t="s">
        <v>579</v>
      </c>
      <c r="O1721" s="33">
        <v>1</v>
      </c>
      <c r="P1721" s="75">
        <f t="shared" si="267"/>
        <v>0</v>
      </c>
      <c r="Q1721" s="293">
        <f t="shared" si="268"/>
        <v>0</v>
      </c>
      <c r="R1721" s="293">
        <f t="shared" si="269"/>
        <v>0</v>
      </c>
      <c r="S1721" s="293">
        <v>0</v>
      </c>
      <c r="T1721" s="293">
        <v>0</v>
      </c>
      <c r="U1721" s="293">
        <f t="shared" si="270"/>
        <v>0</v>
      </c>
      <c r="V1721" s="293">
        <v>0</v>
      </c>
      <c r="W1721" s="294">
        <v>0</v>
      </c>
      <c r="X1721" s="293">
        <v>2</v>
      </c>
      <c r="Y1721" s="262" t="s">
        <v>25</v>
      </c>
      <c r="Z1721" s="262" t="s">
        <v>30</v>
      </c>
      <c r="AA1721" s="289" t="s">
        <v>138</v>
      </c>
      <c r="AB1721" s="81" t="str">
        <f t="shared" si="271"/>
        <v>AckA-udp</v>
      </c>
    </row>
    <row r="1722" spans="1:28" x14ac:dyDescent="0.3">
      <c r="A1722" s="260" t="s">
        <v>114</v>
      </c>
      <c r="B1722" s="261" t="s">
        <v>212</v>
      </c>
      <c r="C1722" s="291"/>
      <c r="D1722" s="291"/>
      <c r="E1722" s="291"/>
      <c r="F1722" s="291"/>
      <c r="G1722" s="291"/>
      <c r="H1722" s="292"/>
      <c r="I1722" s="293"/>
      <c r="J1722" s="293"/>
      <c r="K1722" s="294"/>
      <c r="L1722" s="293"/>
      <c r="M1722" s="294"/>
      <c r="N1722" s="294" t="s">
        <v>579</v>
      </c>
      <c r="O1722" s="33">
        <v>1</v>
      </c>
      <c r="P1722" s="75">
        <f t="shared" si="267"/>
        <v>0</v>
      </c>
      <c r="Q1722" s="293">
        <f t="shared" si="268"/>
        <v>0</v>
      </c>
      <c r="R1722" s="293">
        <f t="shared" si="269"/>
        <v>0</v>
      </c>
      <c r="S1722" s="293">
        <v>0</v>
      </c>
      <c r="T1722" s="293">
        <v>0</v>
      </c>
      <c r="U1722" s="293">
        <f t="shared" si="270"/>
        <v>0</v>
      </c>
      <c r="V1722" s="293">
        <v>0</v>
      </c>
      <c r="W1722" s="294">
        <v>0</v>
      </c>
      <c r="X1722" s="293">
        <v>2</v>
      </c>
      <c r="Y1722" s="262" t="s">
        <v>25</v>
      </c>
      <c r="Z1722" s="262" t="s">
        <v>30</v>
      </c>
      <c r="AA1722" s="289" t="s">
        <v>138</v>
      </c>
      <c r="AB1722" s="81" t="str">
        <f t="shared" si="271"/>
        <v>AckA-utp</v>
      </c>
    </row>
    <row r="1723" spans="1:28" x14ac:dyDescent="0.3">
      <c r="A1723" s="260" t="s">
        <v>106</v>
      </c>
      <c r="B1723" s="261" t="s">
        <v>98</v>
      </c>
      <c r="C1723" s="291"/>
      <c r="D1723" s="291"/>
      <c r="E1723" s="291"/>
      <c r="F1723" s="291"/>
      <c r="G1723" s="291"/>
      <c r="H1723" s="292"/>
      <c r="I1723" s="293"/>
      <c r="J1723" s="293"/>
      <c r="K1723" s="294"/>
      <c r="L1723" s="293"/>
      <c r="M1723" s="294"/>
      <c r="N1723" s="294" t="s">
        <v>417</v>
      </c>
      <c r="O1723" s="33">
        <v>1</v>
      </c>
      <c r="P1723" s="75">
        <f t="shared" si="267"/>
        <v>0</v>
      </c>
      <c r="Q1723" s="293">
        <f t="shared" si="268"/>
        <v>0</v>
      </c>
      <c r="R1723" s="293">
        <f t="shared" si="269"/>
        <v>0</v>
      </c>
      <c r="S1723" s="293">
        <v>0</v>
      </c>
      <c r="T1723" s="293">
        <v>0</v>
      </c>
      <c r="U1723" s="293">
        <f t="shared" si="270"/>
        <v>0</v>
      </c>
      <c r="V1723" s="293">
        <v>0</v>
      </c>
      <c r="W1723" s="294">
        <v>0</v>
      </c>
      <c r="X1723" s="293">
        <v>3</v>
      </c>
      <c r="Y1723" s="262" t="s">
        <v>19</v>
      </c>
      <c r="Z1723" s="262" t="s">
        <v>30</v>
      </c>
      <c r="AA1723" s="289" t="s">
        <v>138</v>
      </c>
      <c r="AB1723" s="81" t="str">
        <f t="shared" si="271"/>
        <v>Acs-accoa</v>
      </c>
    </row>
    <row r="1724" spans="1:28" x14ac:dyDescent="0.3">
      <c r="A1724" s="260" t="s">
        <v>106</v>
      </c>
      <c r="B1724" s="261" t="s">
        <v>110</v>
      </c>
      <c r="C1724" s="291"/>
      <c r="D1724" s="291"/>
      <c r="E1724" s="291"/>
      <c r="F1724" s="291"/>
      <c r="G1724" s="291"/>
      <c r="H1724" s="292"/>
      <c r="I1724" s="293"/>
      <c r="J1724" s="293"/>
      <c r="K1724" s="294"/>
      <c r="L1724" s="293"/>
      <c r="M1724" s="294"/>
      <c r="N1724" s="294" t="s">
        <v>417</v>
      </c>
      <c r="O1724" s="33">
        <v>1</v>
      </c>
      <c r="P1724" s="75">
        <f t="shared" si="267"/>
        <v>0</v>
      </c>
      <c r="Q1724" s="293">
        <f t="shared" si="268"/>
        <v>0</v>
      </c>
      <c r="R1724" s="293">
        <f t="shared" si="269"/>
        <v>0</v>
      </c>
      <c r="S1724" s="293">
        <v>0</v>
      </c>
      <c r="T1724" s="293">
        <v>0</v>
      </c>
      <c r="U1724" s="293">
        <f t="shared" si="270"/>
        <v>0</v>
      </c>
      <c r="V1724" s="293">
        <v>-1</v>
      </c>
      <c r="W1724" s="294">
        <v>0</v>
      </c>
      <c r="X1724" s="293">
        <v>3</v>
      </c>
      <c r="Y1724" s="262" t="s">
        <v>19</v>
      </c>
      <c r="Z1724" s="262" t="s">
        <v>30</v>
      </c>
      <c r="AA1724" s="289" t="s">
        <v>138</v>
      </c>
      <c r="AB1724" s="81" t="str">
        <f t="shared" si="271"/>
        <v>Acs-amp</v>
      </c>
    </row>
    <row r="1725" spans="1:28" x14ac:dyDescent="0.3">
      <c r="A1725" s="260" t="s">
        <v>106</v>
      </c>
      <c r="B1725" s="261" t="s">
        <v>86</v>
      </c>
      <c r="C1725" s="291"/>
      <c r="D1725" s="291"/>
      <c r="E1725" s="291"/>
      <c r="F1725" s="291"/>
      <c r="G1725" s="291"/>
      <c r="H1725" s="292"/>
      <c r="I1725" s="293"/>
      <c r="J1725" s="293"/>
      <c r="K1725" s="294"/>
      <c r="L1725" s="293"/>
      <c r="M1725" s="294"/>
      <c r="N1725" s="294" t="s">
        <v>415</v>
      </c>
      <c r="O1725" s="33">
        <v>1</v>
      </c>
      <c r="P1725" s="75">
        <f t="shared" si="267"/>
        <v>0</v>
      </c>
      <c r="Q1725" s="293">
        <f t="shared" si="268"/>
        <v>0</v>
      </c>
      <c r="R1725" s="293">
        <f t="shared" si="269"/>
        <v>0</v>
      </c>
      <c r="S1725" s="293">
        <v>0</v>
      </c>
      <c r="T1725" s="293">
        <v>0</v>
      </c>
      <c r="U1725" s="293">
        <f t="shared" si="270"/>
        <v>0</v>
      </c>
      <c r="V1725" s="293">
        <v>0</v>
      </c>
      <c r="W1725" s="294">
        <v>0</v>
      </c>
      <c r="X1725" s="293">
        <v>3</v>
      </c>
      <c r="Y1725" s="262" t="s">
        <v>19</v>
      </c>
      <c r="Z1725" s="262" t="s">
        <v>30</v>
      </c>
      <c r="AA1725" s="289" t="s">
        <v>138</v>
      </c>
      <c r="AB1725" s="81" t="str">
        <f t="shared" si="271"/>
        <v>Acs-atp</v>
      </c>
    </row>
    <row r="1726" spans="1:28" x14ac:dyDescent="0.3">
      <c r="A1726" s="260" t="s">
        <v>106</v>
      </c>
      <c r="B1726" s="261" t="s">
        <v>100</v>
      </c>
      <c r="C1726" s="291"/>
      <c r="D1726" s="291"/>
      <c r="E1726" s="291"/>
      <c r="F1726" s="291"/>
      <c r="G1726" s="291"/>
      <c r="H1726" s="292"/>
      <c r="I1726" s="293"/>
      <c r="J1726" s="293"/>
      <c r="K1726" s="294"/>
      <c r="L1726" s="293"/>
      <c r="M1726" s="294"/>
      <c r="N1726" s="294" t="s">
        <v>415</v>
      </c>
      <c r="O1726" s="33">
        <v>1</v>
      </c>
      <c r="P1726" s="75">
        <f t="shared" si="267"/>
        <v>0</v>
      </c>
      <c r="Q1726" s="293">
        <f t="shared" si="268"/>
        <v>0</v>
      </c>
      <c r="R1726" s="293">
        <f t="shared" si="269"/>
        <v>0</v>
      </c>
      <c r="S1726" s="293">
        <v>0</v>
      </c>
      <c r="T1726" s="293">
        <v>0</v>
      </c>
      <c r="U1726" s="293">
        <f t="shared" si="270"/>
        <v>0</v>
      </c>
      <c r="V1726" s="293">
        <v>0</v>
      </c>
      <c r="W1726" s="294">
        <v>0</v>
      </c>
      <c r="X1726" s="293">
        <v>3</v>
      </c>
      <c r="Y1726" s="262" t="s">
        <v>19</v>
      </c>
      <c r="Z1726" s="262" t="s">
        <v>30</v>
      </c>
      <c r="AA1726" s="289" t="s">
        <v>138</v>
      </c>
      <c r="AB1726" s="81" t="str">
        <f t="shared" si="271"/>
        <v>Acs-coa</v>
      </c>
    </row>
    <row r="1727" spans="1:28" x14ac:dyDescent="0.3">
      <c r="A1727" s="260" t="s">
        <v>106</v>
      </c>
      <c r="B1727" s="261" t="s">
        <v>282</v>
      </c>
      <c r="C1727" s="291"/>
      <c r="D1727" s="291"/>
      <c r="E1727" s="291"/>
      <c r="F1727" s="291"/>
      <c r="G1727" s="291"/>
      <c r="H1727" s="292"/>
      <c r="I1727" s="293"/>
      <c r="J1727" s="293"/>
      <c r="K1727" s="294"/>
      <c r="L1727" s="293"/>
      <c r="M1727" s="294"/>
      <c r="N1727" s="294" t="s">
        <v>416</v>
      </c>
      <c r="O1727" s="33">
        <v>1</v>
      </c>
      <c r="P1727" s="75">
        <f t="shared" si="267"/>
        <v>0</v>
      </c>
      <c r="Q1727" s="293">
        <f t="shared" si="268"/>
        <v>0</v>
      </c>
      <c r="R1727" s="293">
        <f t="shared" si="269"/>
        <v>0</v>
      </c>
      <c r="S1727" s="293">
        <v>0</v>
      </c>
      <c r="T1727" s="293">
        <v>0</v>
      </c>
      <c r="U1727" s="293">
        <f t="shared" si="270"/>
        <v>0</v>
      </c>
      <c r="V1727" s="293">
        <v>0</v>
      </c>
      <c r="W1727" s="294">
        <v>0</v>
      </c>
      <c r="X1727" s="293">
        <v>3</v>
      </c>
      <c r="Y1727" s="262" t="s">
        <v>19</v>
      </c>
      <c r="Z1727" s="262" t="s">
        <v>30</v>
      </c>
      <c r="AA1727" s="289" t="s">
        <v>138</v>
      </c>
      <c r="AB1727" s="81" t="str">
        <f t="shared" si="271"/>
        <v>Acs-noenz</v>
      </c>
    </row>
    <row r="1728" spans="1:28" x14ac:dyDescent="0.3">
      <c r="A1728" s="260" t="s">
        <v>10</v>
      </c>
      <c r="B1728" s="261" t="s">
        <v>113</v>
      </c>
      <c r="C1728" s="291"/>
      <c r="D1728" s="291"/>
      <c r="E1728" s="291"/>
      <c r="F1728" s="291"/>
      <c r="G1728" s="291"/>
      <c r="H1728" s="292"/>
      <c r="I1728" s="293"/>
      <c r="J1728" s="293"/>
      <c r="K1728" s="294"/>
      <c r="L1728" s="293"/>
      <c r="M1728" s="294"/>
      <c r="N1728" s="294" t="s">
        <v>417</v>
      </c>
      <c r="O1728" s="33">
        <v>1</v>
      </c>
      <c r="P1728" s="75">
        <f t="shared" si="267"/>
        <v>0</v>
      </c>
      <c r="Q1728" s="293">
        <f t="shared" si="268"/>
        <v>0</v>
      </c>
      <c r="R1728" s="293">
        <f t="shared" si="269"/>
        <v>0</v>
      </c>
      <c r="S1728" s="293">
        <v>0</v>
      </c>
      <c r="T1728" s="293">
        <v>0</v>
      </c>
      <c r="U1728" s="293">
        <f t="shared" si="270"/>
        <v>0</v>
      </c>
      <c r="V1728" s="293">
        <v>0</v>
      </c>
      <c r="W1728" s="294">
        <v>0</v>
      </c>
      <c r="X1728" s="293">
        <v>1</v>
      </c>
      <c r="Y1728" s="262" t="s">
        <v>22</v>
      </c>
      <c r="Z1728" s="262" t="s">
        <v>31</v>
      </c>
      <c r="AA1728" s="289" t="s">
        <v>138</v>
      </c>
      <c r="AB1728" s="81" t="str">
        <f t="shared" si="271"/>
        <v>Eda-gap</v>
      </c>
    </row>
    <row r="1729" spans="1:28" x14ac:dyDescent="0.3">
      <c r="A1729" s="260" t="s">
        <v>10</v>
      </c>
      <c r="B1729" s="261" t="s">
        <v>245</v>
      </c>
      <c r="C1729" s="291"/>
      <c r="D1729" s="291"/>
      <c r="E1729" s="291"/>
      <c r="F1729" s="291"/>
      <c r="G1729" s="291"/>
      <c r="H1729" s="292"/>
      <c r="I1729" s="293"/>
      <c r="J1729" s="293"/>
      <c r="K1729" s="294"/>
      <c r="L1729" s="293"/>
      <c r="M1729" s="294"/>
      <c r="N1729" s="294" t="s">
        <v>579</v>
      </c>
      <c r="O1729" s="33">
        <v>1</v>
      </c>
      <c r="P1729" s="75">
        <f t="shared" si="267"/>
        <v>0</v>
      </c>
      <c r="Q1729" s="293">
        <f t="shared" si="268"/>
        <v>0</v>
      </c>
      <c r="R1729" s="293">
        <f t="shared" si="269"/>
        <v>0</v>
      </c>
      <c r="S1729" s="293">
        <v>0</v>
      </c>
      <c r="T1729" s="293">
        <v>0</v>
      </c>
      <c r="U1729" s="293">
        <f t="shared" si="270"/>
        <v>0</v>
      </c>
      <c r="V1729" s="293">
        <v>0</v>
      </c>
      <c r="W1729" s="294">
        <v>0</v>
      </c>
      <c r="X1729" s="293">
        <v>1</v>
      </c>
      <c r="Y1729" s="262" t="s">
        <v>22</v>
      </c>
      <c r="Z1729" s="262" t="s">
        <v>31</v>
      </c>
      <c r="AA1729" s="289" t="s">
        <v>138</v>
      </c>
      <c r="AB1729" s="81" t="str">
        <f t="shared" si="271"/>
        <v>Eda-gluth-o</v>
      </c>
    </row>
    <row r="1730" spans="1:28" x14ac:dyDescent="0.3">
      <c r="A1730" s="260" t="s">
        <v>10</v>
      </c>
      <c r="B1730" s="261" t="s">
        <v>91</v>
      </c>
      <c r="C1730" s="291"/>
      <c r="D1730" s="291"/>
      <c r="E1730" s="291"/>
      <c r="F1730" s="291"/>
      <c r="G1730" s="291"/>
      <c r="H1730" s="292"/>
      <c r="I1730" s="293"/>
      <c r="J1730" s="293"/>
      <c r="K1730" s="294"/>
      <c r="L1730" s="293"/>
      <c r="M1730" s="294"/>
      <c r="N1730" s="294" t="s">
        <v>415</v>
      </c>
      <c r="O1730" s="33">
        <v>1</v>
      </c>
      <c r="P1730" s="75">
        <f t="shared" ref="P1730:P1793" si="273">IF(OR(S1730&lt;&gt;0,T1730&lt;&gt;0,U1730&lt;&gt;0),1,0)</f>
        <v>0</v>
      </c>
      <c r="Q1730" s="293">
        <f t="shared" ref="Q1730:Q1793" si="274">IF(AND(S1730&lt;&gt;0,T1730=0),1,0)</f>
        <v>0</v>
      </c>
      <c r="R1730" s="293">
        <f t="shared" ref="R1730:R1793" si="275">IF(AND(S1730=0,T1730&lt;&gt;0),1,0)</f>
        <v>0</v>
      </c>
      <c r="S1730" s="293">
        <v>0</v>
      </c>
      <c r="T1730" s="293">
        <v>0</v>
      </c>
      <c r="U1730" s="293">
        <f t="shared" ref="U1730:U1793" si="276">IF(AND(S1730&lt;&gt;0,T1730&lt;&gt;0),1,0)</f>
        <v>0</v>
      </c>
      <c r="V1730" s="293">
        <v>0</v>
      </c>
      <c r="W1730" s="294">
        <v>0</v>
      </c>
      <c r="X1730" s="293">
        <v>1</v>
      </c>
      <c r="Y1730" s="262" t="s">
        <v>22</v>
      </c>
      <c r="Z1730" s="262" t="s">
        <v>31</v>
      </c>
      <c r="AA1730" s="289" t="s">
        <v>138</v>
      </c>
      <c r="AB1730" s="81" t="str">
        <f t="shared" si="271"/>
        <v>Eda-kdpg</v>
      </c>
    </row>
    <row r="1731" spans="1:28" x14ac:dyDescent="0.3">
      <c r="A1731" s="260" t="s">
        <v>10</v>
      </c>
      <c r="B1731" s="261" t="s">
        <v>78</v>
      </c>
      <c r="C1731" s="291"/>
      <c r="D1731" s="291"/>
      <c r="E1731" s="291"/>
      <c r="F1731" s="291"/>
      <c r="G1731" s="291"/>
      <c r="H1731" s="292"/>
      <c r="I1731" s="293"/>
      <c r="J1731" s="293"/>
      <c r="K1731" s="294"/>
      <c r="L1731" s="293"/>
      <c r="M1731" s="294"/>
      <c r="N1731" s="294" t="s">
        <v>417</v>
      </c>
      <c r="O1731" s="33">
        <v>1</v>
      </c>
      <c r="P1731" s="75">
        <f t="shared" si="273"/>
        <v>0</v>
      </c>
      <c r="Q1731" s="293">
        <f t="shared" si="274"/>
        <v>0</v>
      </c>
      <c r="R1731" s="293">
        <f t="shared" si="275"/>
        <v>0</v>
      </c>
      <c r="S1731" s="293">
        <v>0</v>
      </c>
      <c r="T1731" s="293">
        <v>0</v>
      </c>
      <c r="U1731" s="293">
        <f t="shared" si="276"/>
        <v>0</v>
      </c>
      <c r="V1731" s="293">
        <v>0</v>
      </c>
      <c r="W1731" s="294">
        <v>0</v>
      </c>
      <c r="X1731" s="293">
        <v>1</v>
      </c>
      <c r="Y1731" s="262" t="s">
        <v>22</v>
      </c>
      <c r="Z1731" s="262" t="s">
        <v>31</v>
      </c>
      <c r="AA1731" s="289" t="s">
        <v>138</v>
      </c>
      <c r="AB1731" s="81" t="str">
        <f t="shared" ref="AB1731:AB1794" si="277">A1731&amp;"-"&amp;B1731</f>
        <v>Eda-pyr</v>
      </c>
    </row>
    <row r="1732" spans="1:28" x14ac:dyDescent="0.3">
      <c r="A1732" s="260" t="s">
        <v>3</v>
      </c>
      <c r="B1732" s="261" t="s">
        <v>65</v>
      </c>
      <c r="C1732" s="291"/>
      <c r="D1732" s="291"/>
      <c r="E1732" s="291"/>
      <c r="F1732" s="291"/>
      <c r="G1732" s="291"/>
      <c r="H1732" s="292"/>
      <c r="I1732" s="293"/>
      <c r="J1732" s="293"/>
      <c r="K1732" s="294"/>
      <c r="L1732" s="293"/>
      <c r="M1732" s="294"/>
      <c r="N1732" s="294" t="s">
        <v>415</v>
      </c>
      <c r="O1732" s="33">
        <v>1</v>
      </c>
      <c r="P1732" s="75">
        <f t="shared" si="273"/>
        <v>0</v>
      </c>
      <c r="Q1732" s="293">
        <f t="shared" si="274"/>
        <v>0</v>
      </c>
      <c r="R1732" s="293">
        <f t="shared" si="275"/>
        <v>0</v>
      </c>
      <c r="S1732" s="293">
        <v>0</v>
      </c>
      <c r="T1732" s="293">
        <v>0</v>
      </c>
      <c r="U1732" s="293">
        <f t="shared" si="276"/>
        <v>0</v>
      </c>
      <c r="V1732" s="293">
        <v>0</v>
      </c>
      <c r="W1732" s="294">
        <v>0</v>
      </c>
      <c r="X1732" s="293">
        <v>1</v>
      </c>
      <c r="Y1732" s="262" t="s">
        <v>21</v>
      </c>
      <c r="Z1732" s="262" t="s">
        <v>31</v>
      </c>
      <c r="AA1732" s="289" t="s">
        <v>138</v>
      </c>
      <c r="AB1732" s="81" t="str">
        <f t="shared" si="277"/>
        <v>Edd-6pgc</v>
      </c>
    </row>
    <row r="1733" spans="1:28" x14ac:dyDescent="0.3">
      <c r="A1733" s="260" t="s">
        <v>3</v>
      </c>
      <c r="B1733" s="261" t="s">
        <v>91</v>
      </c>
      <c r="C1733" s="291"/>
      <c r="D1733" s="291"/>
      <c r="E1733" s="291"/>
      <c r="F1733" s="291"/>
      <c r="G1733" s="291"/>
      <c r="H1733" s="292"/>
      <c r="I1733" s="293"/>
      <c r="J1733" s="293"/>
      <c r="K1733" s="294"/>
      <c r="L1733" s="293"/>
      <c r="M1733" s="294"/>
      <c r="N1733" s="294" t="s">
        <v>417</v>
      </c>
      <c r="O1733" s="33">
        <v>1</v>
      </c>
      <c r="P1733" s="75">
        <f t="shared" si="273"/>
        <v>0</v>
      </c>
      <c r="Q1733" s="293">
        <f t="shared" si="274"/>
        <v>0</v>
      </c>
      <c r="R1733" s="293">
        <f t="shared" si="275"/>
        <v>0</v>
      </c>
      <c r="S1733" s="293">
        <v>0</v>
      </c>
      <c r="T1733" s="293">
        <v>0</v>
      </c>
      <c r="U1733" s="293">
        <f t="shared" si="276"/>
        <v>0</v>
      </c>
      <c r="V1733" s="293">
        <v>0</v>
      </c>
      <c r="W1733" s="294">
        <v>0</v>
      </c>
      <c r="X1733" s="293">
        <v>1</v>
      </c>
      <c r="Y1733" s="262" t="s">
        <v>21</v>
      </c>
      <c r="Z1733" s="262" t="s">
        <v>31</v>
      </c>
      <c r="AA1733" s="289" t="s">
        <v>138</v>
      </c>
      <c r="AB1733" s="81" t="str">
        <f t="shared" si="277"/>
        <v>Edd-kdpg</v>
      </c>
    </row>
    <row r="1734" spans="1:28" x14ac:dyDescent="0.3">
      <c r="A1734" s="260" t="s">
        <v>3</v>
      </c>
      <c r="B1734" s="261" t="s">
        <v>282</v>
      </c>
      <c r="C1734" s="291"/>
      <c r="D1734" s="291"/>
      <c r="E1734" s="291"/>
      <c r="F1734" s="291"/>
      <c r="G1734" s="291"/>
      <c r="H1734" s="292"/>
      <c r="I1734" s="293"/>
      <c r="J1734" s="293"/>
      <c r="K1734" s="294"/>
      <c r="L1734" s="293"/>
      <c r="M1734" s="294"/>
      <c r="N1734" s="294" t="s">
        <v>416</v>
      </c>
      <c r="O1734" s="33">
        <v>1</v>
      </c>
      <c r="P1734" s="75">
        <f t="shared" si="273"/>
        <v>0</v>
      </c>
      <c r="Q1734" s="293">
        <f t="shared" si="274"/>
        <v>0</v>
      </c>
      <c r="R1734" s="293">
        <f t="shared" si="275"/>
        <v>0</v>
      </c>
      <c r="S1734" s="293">
        <v>0</v>
      </c>
      <c r="T1734" s="293">
        <v>0</v>
      </c>
      <c r="U1734" s="293">
        <f t="shared" si="276"/>
        <v>0</v>
      </c>
      <c r="V1734" s="293">
        <v>0</v>
      </c>
      <c r="W1734" s="294">
        <v>0</v>
      </c>
      <c r="X1734" s="293">
        <v>1</v>
      </c>
      <c r="Y1734" s="262" t="s">
        <v>21</v>
      </c>
      <c r="Z1734" s="262" t="s">
        <v>31</v>
      </c>
      <c r="AA1734" s="289" t="s">
        <v>138</v>
      </c>
      <c r="AB1734" s="81" t="str">
        <f t="shared" si="277"/>
        <v>Edd-noenz</v>
      </c>
    </row>
    <row r="1735" spans="1:28" x14ac:dyDescent="0.3">
      <c r="A1735" s="260" t="s">
        <v>3</v>
      </c>
      <c r="B1735" s="261" t="s">
        <v>210</v>
      </c>
      <c r="C1735" s="291"/>
      <c r="D1735" s="291"/>
      <c r="E1735" s="291"/>
      <c r="F1735" s="291"/>
      <c r="G1735" s="291"/>
      <c r="H1735" s="292"/>
      <c r="I1735" s="293"/>
      <c r="J1735" s="293"/>
      <c r="K1735" s="294"/>
      <c r="L1735" s="293"/>
      <c r="M1735" s="294"/>
      <c r="N1735" s="294" t="s">
        <v>579</v>
      </c>
      <c r="O1735" s="33">
        <v>1</v>
      </c>
      <c r="P1735" s="75">
        <f t="shared" si="273"/>
        <v>0</v>
      </c>
      <c r="Q1735" s="293">
        <f t="shared" si="274"/>
        <v>0</v>
      </c>
      <c r="R1735" s="293">
        <f t="shared" si="275"/>
        <v>0</v>
      </c>
      <c r="S1735" s="293">
        <v>0</v>
      </c>
      <c r="T1735" s="293">
        <v>0</v>
      </c>
      <c r="U1735" s="293">
        <f t="shared" si="276"/>
        <v>0</v>
      </c>
      <c r="V1735" s="293">
        <v>0</v>
      </c>
      <c r="W1735" s="294">
        <v>0</v>
      </c>
      <c r="X1735" s="293">
        <v>1</v>
      </c>
      <c r="Y1735" s="262" t="s">
        <v>21</v>
      </c>
      <c r="Z1735" s="262" t="s">
        <v>31</v>
      </c>
      <c r="AA1735" s="289" t="s">
        <v>138</v>
      </c>
      <c r="AB1735" s="81" t="str">
        <f t="shared" si="277"/>
        <v>Edd-udp</v>
      </c>
    </row>
    <row r="1736" spans="1:28" x14ac:dyDescent="0.3">
      <c r="A1736" s="260" t="s">
        <v>8</v>
      </c>
      <c r="B1736" s="261" t="s">
        <v>105</v>
      </c>
      <c r="C1736" s="291"/>
      <c r="D1736" s="291"/>
      <c r="E1736" s="291"/>
      <c r="F1736" s="291"/>
      <c r="G1736" s="291"/>
      <c r="H1736" s="292"/>
      <c r="I1736" s="293"/>
      <c r="J1736" s="293"/>
      <c r="K1736" s="294"/>
      <c r="L1736" s="293"/>
      <c r="M1736" s="294"/>
      <c r="N1736" s="294" t="s">
        <v>415</v>
      </c>
      <c r="O1736" s="33">
        <v>1</v>
      </c>
      <c r="P1736" s="75">
        <f t="shared" si="273"/>
        <v>0</v>
      </c>
      <c r="Q1736" s="293">
        <f t="shared" si="274"/>
        <v>0</v>
      </c>
      <c r="R1736" s="293">
        <f t="shared" si="275"/>
        <v>0</v>
      </c>
      <c r="S1736" s="293">
        <v>0</v>
      </c>
      <c r="T1736" s="293">
        <v>0</v>
      </c>
      <c r="U1736" s="293">
        <f t="shared" si="276"/>
        <v>0</v>
      </c>
      <c r="V1736" s="293">
        <v>0</v>
      </c>
      <c r="W1736" s="294">
        <v>0</v>
      </c>
      <c r="X1736" s="293">
        <v>2</v>
      </c>
      <c r="Y1736" s="262" t="s">
        <v>24</v>
      </c>
      <c r="Z1736" s="262" t="s">
        <v>31</v>
      </c>
      <c r="AA1736" s="289" t="s">
        <v>138</v>
      </c>
      <c r="AB1736" s="81" t="str">
        <f t="shared" si="277"/>
        <v>Eno-2pg</v>
      </c>
    </row>
    <row r="1737" spans="1:28" x14ac:dyDescent="0.3">
      <c r="A1737" s="260" t="s">
        <v>8</v>
      </c>
      <c r="B1737" s="261" t="s">
        <v>165</v>
      </c>
      <c r="C1737" s="291"/>
      <c r="D1737" s="291"/>
      <c r="E1737" s="291"/>
      <c r="F1737" s="291"/>
      <c r="G1737" s="291"/>
      <c r="H1737" s="292"/>
      <c r="I1737" s="293"/>
      <c r="J1737" s="293"/>
      <c r="K1737" s="294"/>
      <c r="L1737" s="293"/>
      <c r="M1737" s="294"/>
      <c r="N1737" s="294" t="s">
        <v>579</v>
      </c>
      <c r="O1737" s="33">
        <v>1</v>
      </c>
      <c r="P1737" s="75">
        <f t="shared" si="273"/>
        <v>0</v>
      </c>
      <c r="Q1737" s="293">
        <f t="shared" si="274"/>
        <v>0</v>
      </c>
      <c r="R1737" s="293">
        <f t="shared" si="275"/>
        <v>0</v>
      </c>
      <c r="S1737" s="293">
        <v>0</v>
      </c>
      <c r="T1737" s="293">
        <v>0</v>
      </c>
      <c r="U1737" s="293">
        <f t="shared" si="276"/>
        <v>0</v>
      </c>
      <c r="V1737" s="293">
        <v>0</v>
      </c>
      <c r="W1737" s="294">
        <v>0</v>
      </c>
      <c r="X1737" s="293">
        <v>2</v>
      </c>
      <c r="Y1737" s="262" t="s">
        <v>24</v>
      </c>
      <c r="Z1737" s="262" t="s">
        <v>31</v>
      </c>
      <c r="AA1737" s="289" t="s">
        <v>138</v>
      </c>
      <c r="AB1737" s="81" t="str">
        <f t="shared" si="277"/>
        <v>Eno-bpg</v>
      </c>
    </row>
    <row r="1738" spans="1:28" x14ac:dyDescent="0.3">
      <c r="A1738" s="260" t="s">
        <v>8</v>
      </c>
      <c r="B1738" s="261" t="s">
        <v>231</v>
      </c>
      <c r="C1738" s="291"/>
      <c r="D1738" s="291"/>
      <c r="E1738" s="291"/>
      <c r="F1738" s="291"/>
      <c r="G1738" s="291"/>
      <c r="H1738" s="292"/>
      <c r="I1738" s="293"/>
      <c r="J1738" s="293"/>
      <c r="K1738" s="294"/>
      <c r="L1738" s="293"/>
      <c r="M1738" s="294"/>
      <c r="N1738" s="294" t="s">
        <v>579</v>
      </c>
      <c r="O1738" s="33">
        <v>1</v>
      </c>
      <c r="P1738" s="75">
        <f t="shared" si="273"/>
        <v>0</v>
      </c>
      <c r="Q1738" s="293">
        <f t="shared" si="274"/>
        <v>0</v>
      </c>
      <c r="R1738" s="293">
        <f t="shared" si="275"/>
        <v>0</v>
      </c>
      <c r="S1738" s="293">
        <v>0</v>
      </c>
      <c r="T1738" s="293">
        <v>0</v>
      </c>
      <c r="U1738" s="293">
        <f t="shared" si="276"/>
        <v>0</v>
      </c>
      <c r="V1738" s="293">
        <v>0</v>
      </c>
      <c r="W1738" s="294">
        <v>0</v>
      </c>
      <c r="X1738" s="293">
        <v>2</v>
      </c>
      <c r="Y1738" s="262" t="s">
        <v>24</v>
      </c>
      <c r="Z1738" s="262" t="s">
        <v>31</v>
      </c>
      <c r="AA1738" s="289" t="s">
        <v>138</v>
      </c>
      <c r="AB1738" s="81" t="str">
        <f t="shared" si="277"/>
        <v>Eno-hcys</v>
      </c>
    </row>
    <row r="1739" spans="1:28" x14ac:dyDescent="0.3">
      <c r="A1739" s="260" t="s">
        <v>8</v>
      </c>
      <c r="B1739" s="261" t="s">
        <v>282</v>
      </c>
      <c r="C1739" s="291"/>
      <c r="D1739" s="291"/>
      <c r="E1739" s="291"/>
      <c r="F1739" s="291"/>
      <c r="G1739" s="291"/>
      <c r="H1739" s="292"/>
      <c r="I1739" s="293"/>
      <c r="J1739" s="293"/>
      <c r="K1739" s="294"/>
      <c r="L1739" s="293"/>
      <c r="M1739" s="294"/>
      <c r="N1739" s="294" t="s">
        <v>416</v>
      </c>
      <c r="O1739" s="33">
        <v>1</v>
      </c>
      <c r="P1739" s="75">
        <f t="shared" si="273"/>
        <v>0</v>
      </c>
      <c r="Q1739" s="293">
        <f t="shared" si="274"/>
        <v>0</v>
      </c>
      <c r="R1739" s="293">
        <f t="shared" si="275"/>
        <v>0</v>
      </c>
      <c r="S1739" s="293">
        <v>0</v>
      </c>
      <c r="T1739" s="293">
        <v>0</v>
      </c>
      <c r="U1739" s="293">
        <f t="shared" si="276"/>
        <v>0</v>
      </c>
      <c r="V1739" s="293">
        <v>0</v>
      </c>
      <c r="W1739" s="294">
        <v>0</v>
      </c>
      <c r="X1739" s="293">
        <v>2</v>
      </c>
      <c r="Y1739" s="262" t="s">
        <v>24</v>
      </c>
      <c r="Z1739" s="262" t="s">
        <v>31</v>
      </c>
      <c r="AA1739" s="289" t="s">
        <v>138</v>
      </c>
      <c r="AB1739" s="81" t="str">
        <f t="shared" si="277"/>
        <v>Eno-noenz</v>
      </c>
    </row>
    <row r="1740" spans="1:28" x14ac:dyDescent="0.3">
      <c r="A1740" s="260" t="s">
        <v>8</v>
      </c>
      <c r="B1740" s="261" t="s">
        <v>84</v>
      </c>
      <c r="C1740" s="291"/>
      <c r="D1740" s="291"/>
      <c r="E1740" s="291"/>
      <c r="F1740" s="291"/>
      <c r="G1740" s="291"/>
      <c r="H1740" s="292"/>
      <c r="I1740" s="293"/>
      <c r="J1740" s="293"/>
      <c r="K1740" s="294"/>
      <c r="L1740" s="293"/>
      <c r="M1740" s="294"/>
      <c r="N1740" s="294" t="s">
        <v>417</v>
      </c>
      <c r="O1740" s="33">
        <v>1</v>
      </c>
      <c r="P1740" s="75">
        <f t="shared" si="273"/>
        <v>0</v>
      </c>
      <c r="Q1740" s="293">
        <f t="shared" si="274"/>
        <v>0</v>
      </c>
      <c r="R1740" s="293">
        <f t="shared" si="275"/>
        <v>0</v>
      </c>
      <c r="S1740" s="293">
        <v>0</v>
      </c>
      <c r="T1740" s="293">
        <v>0</v>
      </c>
      <c r="U1740" s="293">
        <f t="shared" si="276"/>
        <v>0</v>
      </c>
      <c r="V1740" s="293">
        <v>0</v>
      </c>
      <c r="W1740" s="294">
        <v>0</v>
      </c>
      <c r="X1740" s="293">
        <v>2</v>
      </c>
      <c r="Y1740" s="262" t="s">
        <v>24</v>
      </c>
      <c r="Z1740" s="262" t="s">
        <v>31</v>
      </c>
      <c r="AA1740" s="289" t="s">
        <v>138</v>
      </c>
      <c r="AB1740" s="81" t="str">
        <f t="shared" si="277"/>
        <v>Eno-pep</v>
      </c>
    </row>
    <row r="1741" spans="1:28" x14ac:dyDescent="0.3">
      <c r="A1741" s="260" t="s">
        <v>16</v>
      </c>
      <c r="B1741" s="261" t="s">
        <v>40</v>
      </c>
      <c r="C1741" s="291"/>
      <c r="D1741" s="291"/>
      <c r="E1741" s="291"/>
      <c r="F1741" s="291"/>
      <c r="G1741" s="291"/>
      <c r="H1741" s="292"/>
      <c r="I1741" s="293"/>
      <c r="J1741" s="293"/>
      <c r="K1741" s="294"/>
      <c r="L1741" s="293"/>
      <c r="M1741" s="294"/>
      <c r="N1741" s="294" t="s">
        <v>425</v>
      </c>
      <c r="O1741" s="33">
        <v>1</v>
      </c>
      <c r="P1741" s="75">
        <f t="shared" si="273"/>
        <v>0</v>
      </c>
      <c r="Q1741" s="293">
        <f t="shared" si="274"/>
        <v>0</v>
      </c>
      <c r="R1741" s="293">
        <f t="shared" si="275"/>
        <v>0</v>
      </c>
      <c r="S1741" s="293">
        <v>0</v>
      </c>
      <c r="T1741" s="293">
        <v>0</v>
      </c>
      <c r="U1741" s="293">
        <f t="shared" si="276"/>
        <v>0</v>
      </c>
      <c r="V1741" s="293">
        <v>0</v>
      </c>
      <c r="W1741" s="294">
        <v>0</v>
      </c>
      <c r="X1741" s="293">
        <v>1</v>
      </c>
      <c r="Y1741" s="262" t="s">
        <v>21</v>
      </c>
      <c r="Z1741" s="262" t="s">
        <v>31</v>
      </c>
      <c r="AA1741" s="289" t="s">
        <v>138</v>
      </c>
      <c r="AB1741" s="81" t="str">
        <f t="shared" si="277"/>
        <v>Fbp-calc</v>
      </c>
    </row>
    <row r="1742" spans="1:28" x14ac:dyDescent="0.3">
      <c r="A1742" s="260" t="s">
        <v>16</v>
      </c>
      <c r="B1742" s="261" t="s">
        <v>271</v>
      </c>
      <c r="C1742" s="291"/>
      <c r="D1742" s="291"/>
      <c r="E1742" s="291"/>
      <c r="F1742" s="291"/>
      <c r="G1742" s="291"/>
      <c r="H1742" s="292"/>
      <c r="I1742" s="293"/>
      <c r="J1742" s="293"/>
      <c r="K1742" s="294"/>
      <c r="L1742" s="293"/>
      <c r="M1742" s="294"/>
      <c r="N1742" s="294" t="s">
        <v>579</v>
      </c>
      <c r="O1742" s="33">
        <v>1</v>
      </c>
      <c r="P1742" s="75">
        <f t="shared" si="273"/>
        <v>1</v>
      </c>
      <c r="Q1742" s="293">
        <f t="shared" si="274"/>
        <v>0</v>
      </c>
      <c r="R1742" s="293">
        <f t="shared" si="275"/>
        <v>1</v>
      </c>
      <c r="S1742" s="293">
        <v>0</v>
      </c>
      <c r="T1742" s="293">
        <v>-1</v>
      </c>
      <c r="U1742" s="293">
        <f t="shared" si="276"/>
        <v>0</v>
      </c>
      <c r="V1742" s="293">
        <v>0</v>
      </c>
      <c r="W1742" s="294">
        <v>1</v>
      </c>
      <c r="X1742" s="293">
        <v>1</v>
      </c>
      <c r="Y1742" s="262" t="s">
        <v>21</v>
      </c>
      <c r="Z1742" s="262" t="s">
        <v>31</v>
      </c>
      <c r="AA1742" s="289" t="s">
        <v>138</v>
      </c>
      <c r="AB1742" s="81" t="str">
        <f t="shared" si="277"/>
        <v>Fbp-f1p</v>
      </c>
    </row>
    <row r="1743" spans="1:28" x14ac:dyDescent="0.3">
      <c r="A1743" s="260" t="s">
        <v>16</v>
      </c>
      <c r="B1743" s="261" t="s">
        <v>126</v>
      </c>
      <c r="C1743" s="291"/>
      <c r="D1743" s="291"/>
      <c r="E1743" s="291"/>
      <c r="F1743" s="291"/>
      <c r="G1743" s="291"/>
      <c r="H1743" s="292"/>
      <c r="I1743" s="293"/>
      <c r="J1743" s="293"/>
      <c r="K1743" s="294"/>
      <c r="L1743" s="293"/>
      <c r="M1743" s="294"/>
      <c r="N1743" s="294" t="s">
        <v>417</v>
      </c>
      <c r="O1743" s="33">
        <v>1</v>
      </c>
      <c r="P1743" s="75">
        <f t="shared" si="273"/>
        <v>0</v>
      </c>
      <c r="Q1743" s="293">
        <f t="shared" si="274"/>
        <v>0</v>
      </c>
      <c r="R1743" s="293">
        <f t="shared" si="275"/>
        <v>0</v>
      </c>
      <c r="S1743" s="293">
        <v>0</v>
      </c>
      <c r="T1743" s="293">
        <v>0</v>
      </c>
      <c r="U1743" s="293">
        <f t="shared" si="276"/>
        <v>0</v>
      </c>
      <c r="V1743" s="293">
        <v>0</v>
      </c>
      <c r="W1743" s="294">
        <v>0</v>
      </c>
      <c r="X1743" s="293">
        <v>1</v>
      </c>
      <c r="Y1743" s="262" t="s">
        <v>21</v>
      </c>
      <c r="Z1743" s="262" t="s">
        <v>31</v>
      </c>
      <c r="AA1743" s="289" t="s">
        <v>138</v>
      </c>
      <c r="AB1743" s="81" t="str">
        <f t="shared" si="277"/>
        <v>Fbp-f6p</v>
      </c>
    </row>
    <row r="1744" spans="1:28" x14ac:dyDescent="0.3">
      <c r="A1744" s="260" t="s">
        <v>16</v>
      </c>
      <c r="B1744" s="261" t="s">
        <v>127</v>
      </c>
      <c r="C1744" s="291"/>
      <c r="D1744" s="291"/>
      <c r="E1744" s="291"/>
      <c r="F1744" s="291"/>
      <c r="G1744" s="291"/>
      <c r="H1744" s="292"/>
      <c r="I1744" s="293"/>
      <c r="J1744" s="293"/>
      <c r="K1744" s="294"/>
      <c r="L1744" s="293"/>
      <c r="M1744" s="294"/>
      <c r="N1744" s="294" t="s">
        <v>415</v>
      </c>
      <c r="O1744" s="33">
        <v>1</v>
      </c>
      <c r="P1744" s="75">
        <f t="shared" si="273"/>
        <v>1</v>
      </c>
      <c r="Q1744" s="293">
        <f t="shared" si="274"/>
        <v>0</v>
      </c>
      <c r="R1744" s="293">
        <f t="shared" si="275"/>
        <v>1</v>
      </c>
      <c r="S1744" s="293">
        <v>0</v>
      </c>
      <c r="T1744" s="293">
        <v>-1</v>
      </c>
      <c r="U1744" s="293">
        <f t="shared" si="276"/>
        <v>0</v>
      </c>
      <c r="V1744" s="293">
        <v>0</v>
      </c>
      <c r="W1744" s="294">
        <v>0</v>
      </c>
      <c r="X1744" s="293">
        <v>1</v>
      </c>
      <c r="Y1744" s="262" t="s">
        <v>21</v>
      </c>
      <c r="Z1744" s="262" t="s">
        <v>31</v>
      </c>
      <c r="AA1744" s="289" t="s">
        <v>138</v>
      </c>
      <c r="AB1744" s="81" t="str">
        <f t="shared" si="277"/>
        <v>Fbp-fbp</v>
      </c>
    </row>
    <row r="1745" spans="1:28" x14ac:dyDescent="0.3">
      <c r="A1745" s="260" t="s">
        <v>16</v>
      </c>
      <c r="B1745" s="261" t="s">
        <v>267</v>
      </c>
      <c r="C1745" s="291"/>
      <c r="D1745" s="291"/>
      <c r="E1745" s="291"/>
      <c r="F1745" s="291"/>
      <c r="G1745" s="291"/>
      <c r="H1745" s="292"/>
      <c r="I1745" s="293"/>
      <c r="J1745" s="293"/>
      <c r="K1745" s="294"/>
      <c r="L1745" s="293"/>
      <c r="M1745" s="294"/>
      <c r="N1745" s="294" t="s">
        <v>579</v>
      </c>
      <c r="O1745" s="33">
        <v>1</v>
      </c>
      <c r="P1745" s="75">
        <f t="shared" si="273"/>
        <v>0</v>
      </c>
      <c r="Q1745" s="293">
        <f t="shared" si="274"/>
        <v>0</v>
      </c>
      <c r="R1745" s="293">
        <f t="shared" si="275"/>
        <v>0</v>
      </c>
      <c r="S1745" s="293">
        <v>0</v>
      </c>
      <c r="T1745" s="293">
        <v>0</v>
      </c>
      <c r="U1745" s="293">
        <f t="shared" si="276"/>
        <v>0</v>
      </c>
      <c r="V1745" s="293">
        <v>0</v>
      </c>
      <c r="W1745" s="294">
        <v>0</v>
      </c>
      <c r="X1745" s="293">
        <v>1</v>
      </c>
      <c r="Y1745" s="262" t="s">
        <v>21</v>
      </c>
      <c r="Z1745" s="262" t="s">
        <v>31</v>
      </c>
      <c r="AA1745" s="289" t="s">
        <v>138</v>
      </c>
      <c r="AB1745" s="81" t="str">
        <f t="shared" si="277"/>
        <v>Fbp-g1p</v>
      </c>
    </row>
    <row r="1746" spans="1:28" x14ac:dyDescent="0.3">
      <c r="A1746" s="260" t="s">
        <v>16</v>
      </c>
      <c r="B1746" s="261" t="s">
        <v>157</v>
      </c>
      <c r="C1746" s="291"/>
      <c r="D1746" s="291"/>
      <c r="E1746" s="291"/>
      <c r="F1746" s="291"/>
      <c r="G1746" s="291"/>
      <c r="H1746" s="292"/>
      <c r="I1746" s="293"/>
      <c r="J1746" s="293"/>
      <c r="K1746" s="294"/>
      <c r="L1746" s="293"/>
      <c r="M1746" s="294"/>
      <c r="N1746" s="294" t="s">
        <v>579</v>
      </c>
      <c r="O1746" s="33">
        <v>1</v>
      </c>
      <c r="P1746" s="75">
        <f t="shared" si="273"/>
        <v>1</v>
      </c>
      <c r="Q1746" s="293">
        <f t="shared" si="274"/>
        <v>0</v>
      </c>
      <c r="R1746" s="293">
        <f t="shared" si="275"/>
        <v>0</v>
      </c>
      <c r="S1746" s="293">
        <v>-1</v>
      </c>
      <c r="T1746" s="293">
        <v>-1</v>
      </c>
      <c r="U1746" s="293">
        <f t="shared" si="276"/>
        <v>1</v>
      </c>
      <c r="V1746" s="293">
        <v>0</v>
      </c>
      <c r="W1746" s="294">
        <v>0</v>
      </c>
      <c r="X1746" s="293">
        <v>1</v>
      </c>
      <c r="Y1746" s="262" t="s">
        <v>21</v>
      </c>
      <c r="Z1746" s="262" t="s">
        <v>31</v>
      </c>
      <c r="AA1746" s="289" t="s">
        <v>138</v>
      </c>
      <c r="AB1746" s="81" t="str">
        <f t="shared" si="277"/>
        <v>Fbp-g6p</v>
      </c>
    </row>
    <row r="1747" spans="1:28" x14ac:dyDescent="0.3">
      <c r="A1747" s="260" t="s">
        <v>16</v>
      </c>
      <c r="B1747" s="261" t="s">
        <v>269</v>
      </c>
      <c r="C1747" s="291"/>
      <c r="D1747" s="291"/>
      <c r="E1747" s="291"/>
      <c r="F1747" s="291"/>
      <c r="G1747" s="291"/>
      <c r="H1747" s="292"/>
      <c r="I1747" s="293"/>
      <c r="J1747" s="293"/>
      <c r="K1747" s="294"/>
      <c r="L1747" s="293"/>
      <c r="M1747" s="294"/>
      <c r="N1747" s="294" t="s">
        <v>579</v>
      </c>
      <c r="O1747" s="33">
        <v>1</v>
      </c>
      <c r="P1747" s="75">
        <f t="shared" si="273"/>
        <v>0</v>
      </c>
      <c r="Q1747" s="293">
        <f t="shared" si="274"/>
        <v>0</v>
      </c>
      <c r="R1747" s="293">
        <f t="shared" si="275"/>
        <v>0</v>
      </c>
      <c r="S1747" s="293">
        <v>0</v>
      </c>
      <c r="T1747" s="293">
        <v>0</v>
      </c>
      <c r="U1747" s="293">
        <f t="shared" si="276"/>
        <v>0</v>
      </c>
      <c r="V1747" s="293">
        <v>0</v>
      </c>
      <c r="W1747" s="294">
        <v>0</v>
      </c>
      <c r="X1747" s="293">
        <v>1</v>
      </c>
      <c r="Y1747" s="262" t="s">
        <v>21</v>
      </c>
      <c r="Z1747" s="262" t="s">
        <v>31</v>
      </c>
      <c r="AA1747" s="289" t="s">
        <v>138</v>
      </c>
      <c r="AB1747" s="81" t="str">
        <f t="shared" si="277"/>
        <v>Fbp-gal1p</v>
      </c>
    </row>
    <row r="1748" spans="1:28" x14ac:dyDescent="0.3">
      <c r="A1748" s="260" t="s">
        <v>16</v>
      </c>
      <c r="B1748" s="261" t="s">
        <v>113</v>
      </c>
      <c r="C1748" s="291"/>
      <c r="D1748" s="291"/>
      <c r="E1748" s="291"/>
      <c r="F1748" s="291"/>
      <c r="G1748" s="291"/>
      <c r="H1748" s="292"/>
      <c r="I1748" s="293"/>
      <c r="J1748" s="293"/>
      <c r="K1748" s="294"/>
      <c r="L1748" s="293"/>
      <c r="M1748" s="294"/>
      <c r="N1748" s="294" t="s">
        <v>579</v>
      </c>
      <c r="O1748" s="33">
        <v>1</v>
      </c>
      <c r="P1748" s="75">
        <f t="shared" si="273"/>
        <v>0</v>
      </c>
      <c r="Q1748" s="293">
        <f t="shared" si="274"/>
        <v>0</v>
      </c>
      <c r="R1748" s="293">
        <f t="shared" si="275"/>
        <v>0</v>
      </c>
      <c r="S1748" s="293">
        <v>0</v>
      </c>
      <c r="T1748" s="293">
        <v>0</v>
      </c>
      <c r="U1748" s="293">
        <f t="shared" si="276"/>
        <v>0</v>
      </c>
      <c r="V1748" s="293">
        <v>0</v>
      </c>
      <c r="W1748" s="294">
        <v>0</v>
      </c>
      <c r="X1748" s="293">
        <v>1</v>
      </c>
      <c r="Y1748" s="262" t="s">
        <v>21</v>
      </c>
      <c r="Z1748" s="262" t="s">
        <v>31</v>
      </c>
      <c r="AA1748" s="289" t="s">
        <v>138</v>
      </c>
      <c r="AB1748" s="81" t="str">
        <f t="shared" si="277"/>
        <v>Fbp-gap</v>
      </c>
    </row>
    <row r="1749" spans="1:28" x14ac:dyDescent="0.3">
      <c r="A1749" s="260" t="s">
        <v>16</v>
      </c>
      <c r="B1749" s="261" t="s">
        <v>273</v>
      </c>
      <c r="C1749" s="291"/>
      <c r="D1749" s="291"/>
      <c r="E1749" s="291"/>
      <c r="F1749" s="291"/>
      <c r="G1749" s="291"/>
      <c r="H1749" s="292"/>
      <c r="I1749" s="293"/>
      <c r="J1749" s="293"/>
      <c r="K1749" s="294"/>
      <c r="L1749" s="293"/>
      <c r="M1749" s="294"/>
      <c r="N1749" s="294" t="s">
        <v>579</v>
      </c>
      <c r="O1749" s="33">
        <v>1</v>
      </c>
      <c r="P1749" s="75">
        <f t="shared" si="273"/>
        <v>0</v>
      </c>
      <c r="Q1749" s="293">
        <f t="shared" si="274"/>
        <v>0</v>
      </c>
      <c r="R1749" s="293">
        <f t="shared" si="275"/>
        <v>0</v>
      </c>
      <c r="S1749" s="293">
        <v>0</v>
      </c>
      <c r="T1749" s="293">
        <v>0</v>
      </c>
      <c r="U1749" s="293">
        <f t="shared" si="276"/>
        <v>0</v>
      </c>
      <c r="V1749" s="293">
        <v>0</v>
      </c>
      <c r="W1749" s="294">
        <v>0</v>
      </c>
      <c r="X1749" s="293">
        <v>1</v>
      </c>
      <c r="Y1749" s="262" t="s">
        <v>21</v>
      </c>
      <c r="Z1749" s="262" t="s">
        <v>31</v>
      </c>
      <c r="AA1749" s="289" t="s">
        <v>138</v>
      </c>
      <c r="AB1749" s="81" t="str">
        <f t="shared" si="277"/>
        <v>Fbp-glyc</v>
      </c>
    </row>
    <row r="1750" spans="1:28" x14ac:dyDescent="0.3">
      <c r="A1750" s="260" t="s">
        <v>16</v>
      </c>
      <c r="B1750" s="261" t="s">
        <v>231</v>
      </c>
      <c r="C1750" s="291"/>
      <c r="D1750" s="291"/>
      <c r="E1750" s="291"/>
      <c r="F1750" s="291"/>
      <c r="G1750" s="291"/>
      <c r="H1750" s="292"/>
      <c r="I1750" s="293"/>
      <c r="J1750" s="293"/>
      <c r="K1750" s="294"/>
      <c r="L1750" s="293"/>
      <c r="M1750" s="294"/>
      <c r="N1750" s="294" t="s">
        <v>579</v>
      </c>
      <c r="O1750" s="33">
        <v>1</v>
      </c>
      <c r="P1750" s="75">
        <f t="shared" si="273"/>
        <v>0</v>
      </c>
      <c r="Q1750" s="293">
        <f t="shared" si="274"/>
        <v>0</v>
      </c>
      <c r="R1750" s="293">
        <f t="shared" si="275"/>
        <v>0</v>
      </c>
      <c r="S1750" s="293">
        <v>0</v>
      </c>
      <c r="T1750" s="293">
        <v>0</v>
      </c>
      <c r="U1750" s="293">
        <f t="shared" si="276"/>
        <v>0</v>
      </c>
      <c r="V1750" s="293">
        <v>0</v>
      </c>
      <c r="W1750" s="294">
        <v>0</v>
      </c>
      <c r="X1750" s="293">
        <v>1</v>
      </c>
      <c r="Y1750" s="262" t="s">
        <v>21</v>
      </c>
      <c r="Z1750" s="262" t="s">
        <v>31</v>
      </c>
      <c r="AA1750" s="289" t="s">
        <v>138</v>
      </c>
      <c r="AB1750" s="81" t="str">
        <f t="shared" si="277"/>
        <v>Fbp-hcys</v>
      </c>
    </row>
    <row r="1751" spans="1:28" x14ac:dyDescent="0.3">
      <c r="A1751" s="260" t="s">
        <v>16</v>
      </c>
      <c r="B1751" s="261" t="s">
        <v>282</v>
      </c>
      <c r="C1751" s="291"/>
      <c r="D1751" s="291"/>
      <c r="E1751" s="291"/>
      <c r="F1751" s="291"/>
      <c r="G1751" s="291"/>
      <c r="H1751" s="292"/>
      <c r="I1751" s="293"/>
      <c r="J1751" s="293"/>
      <c r="K1751" s="294"/>
      <c r="L1751" s="293"/>
      <c r="M1751" s="294"/>
      <c r="N1751" s="294" t="s">
        <v>416</v>
      </c>
      <c r="O1751" s="33">
        <v>1</v>
      </c>
      <c r="P1751" s="75">
        <f t="shared" si="273"/>
        <v>0</v>
      </c>
      <c r="Q1751" s="293">
        <f t="shared" si="274"/>
        <v>0</v>
      </c>
      <c r="R1751" s="293">
        <f t="shared" si="275"/>
        <v>0</v>
      </c>
      <c r="S1751" s="293">
        <v>0</v>
      </c>
      <c r="T1751" s="293">
        <v>0</v>
      </c>
      <c r="U1751" s="293">
        <f t="shared" si="276"/>
        <v>0</v>
      </c>
      <c r="V1751" s="293">
        <v>0</v>
      </c>
      <c r="W1751" s="294">
        <v>0</v>
      </c>
      <c r="X1751" s="293">
        <v>1</v>
      </c>
      <c r="Y1751" s="262" t="s">
        <v>21</v>
      </c>
      <c r="Z1751" s="262" t="s">
        <v>31</v>
      </c>
      <c r="AA1751" s="289" t="s">
        <v>138</v>
      </c>
      <c r="AB1751" s="81" t="str">
        <f t="shared" si="277"/>
        <v>Fbp-noenz</v>
      </c>
    </row>
    <row r="1752" spans="1:28" x14ac:dyDescent="0.3">
      <c r="A1752" s="260" t="s">
        <v>16</v>
      </c>
      <c r="B1752" s="261" t="s">
        <v>229</v>
      </c>
      <c r="C1752" s="291"/>
      <c r="D1752" s="291"/>
      <c r="E1752" s="291"/>
      <c r="F1752" s="291"/>
      <c r="G1752" s="291"/>
      <c r="H1752" s="292"/>
      <c r="I1752" s="293"/>
      <c r="J1752" s="293"/>
      <c r="K1752" s="294"/>
      <c r="L1752" s="293"/>
      <c r="M1752" s="294"/>
      <c r="N1752" s="294" t="s">
        <v>579</v>
      </c>
      <c r="O1752" s="33">
        <v>1</v>
      </c>
      <c r="P1752" s="75">
        <f t="shared" si="273"/>
        <v>0</v>
      </c>
      <c r="Q1752" s="293">
        <f t="shared" si="274"/>
        <v>0</v>
      </c>
      <c r="R1752" s="293">
        <f t="shared" si="275"/>
        <v>0</v>
      </c>
      <c r="S1752" s="293">
        <v>0</v>
      </c>
      <c r="T1752" s="293">
        <v>0</v>
      </c>
      <c r="U1752" s="293">
        <f t="shared" si="276"/>
        <v>0</v>
      </c>
      <c r="V1752" s="293">
        <v>0</v>
      </c>
      <c r="W1752" s="294">
        <v>0</v>
      </c>
      <c r="X1752" s="293">
        <v>1</v>
      </c>
      <c r="Y1752" s="262" t="s">
        <v>21</v>
      </c>
      <c r="Z1752" s="262" t="s">
        <v>31</v>
      </c>
      <c r="AA1752" s="289" t="s">
        <v>138</v>
      </c>
      <c r="AB1752" s="81" t="str">
        <f t="shared" si="277"/>
        <v>Fbp-panto</v>
      </c>
    </row>
    <row r="1753" spans="1:28" x14ac:dyDescent="0.3">
      <c r="A1753" s="260" t="s">
        <v>6</v>
      </c>
      <c r="B1753" s="261" t="s">
        <v>98</v>
      </c>
      <c r="C1753" s="291"/>
      <c r="D1753" s="291"/>
      <c r="E1753" s="291"/>
      <c r="F1753" s="291"/>
      <c r="G1753" s="291"/>
      <c r="H1753" s="292"/>
      <c r="I1753" s="293"/>
      <c r="J1753" s="293"/>
      <c r="K1753" s="294"/>
      <c r="L1753" s="293"/>
      <c r="M1753" s="294"/>
      <c r="N1753" s="294" t="s">
        <v>415</v>
      </c>
      <c r="O1753" s="33">
        <v>1</v>
      </c>
      <c r="P1753" s="75">
        <f t="shared" si="273"/>
        <v>1</v>
      </c>
      <c r="Q1753" s="293">
        <f t="shared" si="274"/>
        <v>1</v>
      </c>
      <c r="R1753" s="293">
        <f t="shared" si="275"/>
        <v>0</v>
      </c>
      <c r="S1753" s="293">
        <v>1</v>
      </c>
      <c r="T1753" s="293">
        <v>0</v>
      </c>
      <c r="U1753" s="293">
        <f t="shared" si="276"/>
        <v>0</v>
      </c>
      <c r="V1753" s="293">
        <v>0</v>
      </c>
      <c r="W1753" s="294">
        <v>0</v>
      </c>
      <c r="X1753" s="293">
        <v>3</v>
      </c>
      <c r="Y1753" s="262" t="s">
        <v>23</v>
      </c>
      <c r="Z1753" s="262" t="s">
        <v>30</v>
      </c>
      <c r="AA1753" s="289" t="s">
        <v>138</v>
      </c>
      <c r="AB1753" s="81" t="str">
        <f t="shared" si="277"/>
        <v>GltA-accoa</v>
      </c>
    </row>
    <row r="1754" spans="1:28" x14ac:dyDescent="0.3">
      <c r="A1754" s="260" t="s">
        <v>6</v>
      </c>
      <c r="B1754" s="261" t="s">
        <v>285</v>
      </c>
      <c r="C1754" s="291"/>
      <c r="D1754" s="291"/>
      <c r="E1754" s="291"/>
      <c r="F1754" s="291"/>
      <c r="G1754" s="291"/>
      <c r="H1754" s="292"/>
      <c r="I1754" s="293"/>
      <c r="J1754" s="293"/>
      <c r="K1754" s="294"/>
      <c r="L1754" s="293"/>
      <c r="M1754" s="294"/>
      <c r="N1754" s="294" t="s">
        <v>579</v>
      </c>
      <c r="O1754" s="33">
        <v>1</v>
      </c>
      <c r="P1754" s="75">
        <f t="shared" si="273"/>
        <v>0</v>
      </c>
      <c r="Q1754" s="293">
        <f t="shared" si="274"/>
        <v>0</v>
      </c>
      <c r="R1754" s="293">
        <f t="shared" si="275"/>
        <v>0</v>
      </c>
      <c r="S1754" s="293">
        <v>0</v>
      </c>
      <c r="T1754" s="293">
        <v>0</v>
      </c>
      <c r="U1754" s="293">
        <f t="shared" si="276"/>
        <v>0</v>
      </c>
      <c r="V1754" s="293">
        <v>0</v>
      </c>
      <c r="W1754" s="294">
        <v>0</v>
      </c>
      <c r="X1754" s="293">
        <v>3</v>
      </c>
      <c r="Y1754" s="262" t="s">
        <v>23</v>
      </c>
      <c r="Z1754" s="262" t="s">
        <v>30</v>
      </c>
      <c r="AA1754" s="289" t="s">
        <v>138</v>
      </c>
      <c r="AB1754" s="81" t="str">
        <f t="shared" si="277"/>
        <v>GltA-asn</v>
      </c>
    </row>
    <row r="1755" spans="1:28" x14ac:dyDescent="0.3">
      <c r="A1755" s="260" t="s">
        <v>6</v>
      </c>
      <c r="B1755" s="261" t="s">
        <v>100</v>
      </c>
      <c r="C1755" s="291"/>
      <c r="D1755" s="291"/>
      <c r="E1755" s="291"/>
      <c r="F1755" s="291"/>
      <c r="G1755" s="291"/>
      <c r="H1755" s="292"/>
      <c r="I1755" s="293"/>
      <c r="J1755" s="293"/>
      <c r="K1755" s="294"/>
      <c r="L1755" s="293"/>
      <c r="M1755" s="294"/>
      <c r="N1755" s="294" t="s">
        <v>417</v>
      </c>
      <c r="O1755" s="33">
        <v>1</v>
      </c>
      <c r="P1755" s="75">
        <f t="shared" si="273"/>
        <v>0</v>
      </c>
      <c r="Q1755" s="293">
        <f t="shared" si="274"/>
        <v>0</v>
      </c>
      <c r="R1755" s="293">
        <f t="shared" si="275"/>
        <v>0</v>
      </c>
      <c r="S1755" s="293">
        <v>0</v>
      </c>
      <c r="T1755" s="293">
        <v>0</v>
      </c>
      <c r="U1755" s="293">
        <f t="shared" si="276"/>
        <v>0</v>
      </c>
      <c r="V1755" s="293">
        <v>0</v>
      </c>
      <c r="W1755" s="294">
        <v>0</v>
      </c>
      <c r="X1755" s="293">
        <v>3</v>
      </c>
      <c r="Y1755" s="262" t="s">
        <v>23</v>
      </c>
      <c r="Z1755" s="262" t="s">
        <v>30</v>
      </c>
      <c r="AA1755" s="289" t="s">
        <v>138</v>
      </c>
      <c r="AB1755" s="81" t="str">
        <f t="shared" si="277"/>
        <v>GltA-coa</v>
      </c>
    </row>
    <row r="1756" spans="1:28" x14ac:dyDescent="0.3">
      <c r="A1756" s="260" t="s">
        <v>6</v>
      </c>
      <c r="B1756" s="261" t="s">
        <v>102</v>
      </c>
      <c r="C1756" s="291"/>
      <c r="D1756" s="291"/>
      <c r="E1756" s="291"/>
      <c r="F1756" s="291"/>
      <c r="G1756" s="291"/>
      <c r="H1756" s="292"/>
      <c r="I1756" s="293"/>
      <c r="J1756" s="293"/>
      <c r="K1756" s="294"/>
      <c r="L1756" s="293"/>
      <c r="M1756" s="294"/>
      <c r="N1756" s="294" t="s">
        <v>417</v>
      </c>
      <c r="O1756" s="33">
        <v>1</v>
      </c>
      <c r="P1756" s="75">
        <f t="shared" si="273"/>
        <v>0</v>
      </c>
      <c r="Q1756" s="293">
        <f t="shared" si="274"/>
        <v>0</v>
      </c>
      <c r="R1756" s="293">
        <f t="shared" si="275"/>
        <v>0</v>
      </c>
      <c r="S1756" s="293">
        <v>0</v>
      </c>
      <c r="T1756" s="293">
        <v>0</v>
      </c>
      <c r="U1756" s="293">
        <f t="shared" si="276"/>
        <v>0</v>
      </c>
      <c r="V1756" s="293">
        <v>0</v>
      </c>
      <c r="W1756" s="294">
        <v>0</v>
      </c>
      <c r="X1756" s="293">
        <v>3</v>
      </c>
      <c r="Y1756" s="262" t="s">
        <v>23</v>
      </c>
      <c r="Z1756" s="262" t="s">
        <v>30</v>
      </c>
      <c r="AA1756" s="289" t="s">
        <v>138</v>
      </c>
      <c r="AB1756" s="81" t="str">
        <f t="shared" si="277"/>
        <v>GltA-icit</v>
      </c>
    </row>
    <row r="1757" spans="1:28" x14ac:dyDescent="0.3">
      <c r="A1757" s="260" t="s">
        <v>6</v>
      </c>
      <c r="B1757" s="261" t="s">
        <v>282</v>
      </c>
      <c r="C1757" s="291"/>
      <c r="D1757" s="291"/>
      <c r="E1757" s="291"/>
      <c r="F1757" s="291"/>
      <c r="G1757" s="291"/>
      <c r="H1757" s="292"/>
      <c r="I1757" s="293"/>
      <c r="J1757" s="293"/>
      <c r="K1757" s="294"/>
      <c r="L1757" s="293"/>
      <c r="M1757" s="294"/>
      <c r="N1757" s="294" t="s">
        <v>416</v>
      </c>
      <c r="O1757" s="33">
        <v>1</v>
      </c>
      <c r="P1757" s="75">
        <f t="shared" si="273"/>
        <v>0</v>
      </c>
      <c r="Q1757" s="293">
        <f t="shared" si="274"/>
        <v>0</v>
      </c>
      <c r="R1757" s="293">
        <f t="shared" si="275"/>
        <v>0</v>
      </c>
      <c r="S1757" s="293">
        <v>0</v>
      </c>
      <c r="T1757" s="293">
        <v>0</v>
      </c>
      <c r="U1757" s="293">
        <f t="shared" si="276"/>
        <v>0</v>
      </c>
      <c r="V1757" s="293">
        <v>0</v>
      </c>
      <c r="W1757" s="294">
        <v>0</v>
      </c>
      <c r="X1757" s="293">
        <v>3</v>
      </c>
      <c r="Y1757" s="262" t="s">
        <v>23</v>
      </c>
      <c r="Z1757" s="262" t="s">
        <v>30</v>
      </c>
      <c r="AA1757" s="289" t="s">
        <v>138</v>
      </c>
      <c r="AB1757" s="81" t="str">
        <f t="shared" si="277"/>
        <v>GltA-noenz</v>
      </c>
    </row>
    <row r="1758" spans="1:28" x14ac:dyDescent="0.3">
      <c r="A1758" s="260" t="s">
        <v>6</v>
      </c>
      <c r="B1758" s="261" t="s">
        <v>94</v>
      </c>
      <c r="C1758" s="291"/>
      <c r="D1758" s="291"/>
      <c r="E1758" s="291"/>
      <c r="F1758" s="291"/>
      <c r="G1758" s="291"/>
      <c r="H1758" s="292"/>
      <c r="I1758" s="293"/>
      <c r="J1758" s="293"/>
      <c r="K1758" s="294"/>
      <c r="L1758" s="293"/>
      <c r="M1758" s="294"/>
      <c r="N1758" s="294" t="s">
        <v>415</v>
      </c>
      <c r="O1758" s="33">
        <v>1</v>
      </c>
      <c r="P1758" s="75">
        <f t="shared" si="273"/>
        <v>1</v>
      </c>
      <c r="Q1758" s="293">
        <f t="shared" si="274"/>
        <v>0</v>
      </c>
      <c r="R1758" s="293">
        <f t="shared" si="275"/>
        <v>1</v>
      </c>
      <c r="S1758" s="293">
        <v>0</v>
      </c>
      <c r="T1758" s="293">
        <v>-1</v>
      </c>
      <c r="U1758" s="293">
        <f t="shared" si="276"/>
        <v>0</v>
      </c>
      <c r="V1758" s="293">
        <v>0</v>
      </c>
      <c r="W1758" s="294">
        <v>0</v>
      </c>
      <c r="X1758" s="293">
        <v>3</v>
      </c>
      <c r="Y1758" s="262" t="s">
        <v>23</v>
      </c>
      <c r="Z1758" s="262" t="s">
        <v>30</v>
      </c>
      <c r="AA1758" s="289" t="s">
        <v>138</v>
      </c>
      <c r="AB1758" s="81" t="str">
        <f t="shared" si="277"/>
        <v>GltA-oaa</v>
      </c>
    </row>
    <row r="1759" spans="1:28" x14ac:dyDescent="0.3">
      <c r="A1759" s="260" t="s">
        <v>58</v>
      </c>
      <c r="B1759" s="261" t="s">
        <v>65</v>
      </c>
      <c r="C1759" s="291"/>
      <c r="D1759" s="291"/>
      <c r="E1759" s="291"/>
      <c r="F1759" s="291"/>
      <c r="G1759" s="291"/>
      <c r="H1759" s="292"/>
      <c r="I1759" s="293"/>
      <c r="J1759" s="293"/>
      <c r="K1759" s="294"/>
      <c r="L1759" s="293"/>
      <c r="M1759" s="294"/>
      <c r="N1759" s="294" t="s">
        <v>415</v>
      </c>
      <c r="O1759" s="33">
        <v>1</v>
      </c>
      <c r="P1759" s="75">
        <f t="shared" si="273"/>
        <v>0</v>
      </c>
      <c r="Q1759" s="293">
        <f t="shared" si="274"/>
        <v>0</v>
      </c>
      <c r="R1759" s="293">
        <f t="shared" si="275"/>
        <v>0</v>
      </c>
      <c r="S1759" s="293">
        <v>0</v>
      </c>
      <c r="T1759" s="293">
        <v>0</v>
      </c>
      <c r="U1759" s="293">
        <f t="shared" si="276"/>
        <v>0</v>
      </c>
      <c r="V1759" s="293">
        <v>0</v>
      </c>
      <c r="W1759" s="294">
        <v>0</v>
      </c>
      <c r="X1759" s="293">
        <v>3</v>
      </c>
      <c r="Y1759" s="262" t="s">
        <v>19</v>
      </c>
      <c r="Z1759" s="262" t="s">
        <v>30</v>
      </c>
      <c r="AA1759" s="289" t="s">
        <v>138</v>
      </c>
      <c r="AB1759" s="81" t="str">
        <f t="shared" si="277"/>
        <v>Gnd-6pgc</v>
      </c>
    </row>
    <row r="1760" spans="1:28" x14ac:dyDescent="0.3">
      <c r="A1760" s="260" t="s">
        <v>58</v>
      </c>
      <c r="B1760" s="261" t="s">
        <v>231</v>
      </c>
      <c r="C1760" s="291"/>
      <c r="D1760" s="291"/>
      <c r="E1760" s="291"/>
      <c r="F1760" s="291"/>
      <c r="G1760" s="291"/>
      <c r="H1760" s="292"/>
      <c r="I1760" s="293"/>
      <c r="J1760" s="293"/>
      <c r="K1760" s="294"/>
      <c r="L1760" s="293"/>
      <c r="M1760" s="294"/>
      <c r="N1760" s="294" t="s">
        <v>579</v>
      </c>
      <c r="O1760" s="33">
        <v>1</v>
      </c>
      <c r="P1760" s="75">
        <f t="shared" si="273"/>
        <v>0</v>
      </c>
      <c r="Q1760" s="293">
        <f t="shared" si="274"/>
        <v>0</v>
      </c>
      <c r="R1760" s="293">
        <f t="shared" si="275"/>
        <v>0</v>
      </c>
      <c r="S1760" s="293">
        <v>0</v>
      </c>
      <c r="T1760" s="293">
        <v>0</v>
      </c>
      <c r="U1760" s="293">
        <f t="shared" si="276"/>
        <v>0</v>
      </c>
      <c r="V1760" s="293">
        <v>0</v>
      </c>
      <c r="W1760" s="294">
        <v>0</v>
      </c>
      <c r="X1760" s="293">
        <v>3</v>
      </c>
      <c r="Y1760" s="262" t="s">
        <v>19</v>
      </c>
      <c r="Z1760" s="262" t="s">
        <v>30</v>
      </c>
      <c r="AA1760" s="289" t="s">
        <v>138</v>
      </c>
      <c r="AB1760" s="81" t="str">
        <f t="shared" si="277"/>
        <v>Gnd-hcys</v>
      </c>
    </row>
    <row r="1761" spans="1:28" x14ac:dyDescent="0.3">
      <c r="A1761" s="260" t="s">
        <v>58</v>
      </c>
      <c r="B1761" s="261" t="s">
        <v>66</v>
      </c>
      <c r="C1761" s="291"/>
      <c r="D1761" s="291"/>
      <c r="E1761" s="291"/>
      <c r="F1761" s="291"/>
      <c r="G1761" s="291"/>
      <c r="H1761" s="292"/>
      <c r="I1761" s="293"/>
      <c r="J1761" s="293"/>
      <c r="K1761" s="294"/>
      <c r="L1761" s="293"/>
      <c r="M1761" s="294"/>
      <c r="N1761" s="294" t="s">
        <v>415</v>
      </c>
      <c r="O1761" s="33">
        <v>1</v>
      </c>
      <c r="P1761" s="75">
        <f t="shared" si="273"/>
        <v>0</v>
      </c>
      <c r="Q1761" s="293">
        <f t="shared" si="274"/>
        <v>0</v>
      </c>
      <c r="R1761" s="293">
        <f t="shared" si="275"/>
        <v>0</v>
      </c>
      <c r="S1761" s="293">
        <v>0</v>
      </c>
      <c r="T1761" s="293">
        <v>0</v>
      </c>
      <c r="U1761" s="293">
        <f t="shared" si="276"/>
        <v>0</v>
      </c>
      <c r="V1761" s="293">
        <v>0</v>
      </c>
      <c r="W1761" s="294">
        <v>0</v>
      </c>
      <c r="X1761" s="293">
        <v>3</v>
      </c>
      <c r="Y1761" s="262" t="s">
        <v>19</v>
      </c>
      <c r="Z1761" s="262" t="s">
        <v>30</v>
      </c>
      <c r="AA1761" s="289" t="s">
        <v>138</v>
      </c>
      <c r="AB1761" s="81" t="str">
        <f t="shared" si="277"/>
        <v>Gnd-nadp+</v>
      </c>
    </row>
    <row r="1762" spans="1:28" x14ac:dyDescent="0.3">
      <c r="A1762" s="260" t="s">
        <v>58</v>
      </c>
      <c r="B1762" s="261" t="s">
        <v>68</v>
      </c>
      <c r="C1762" s="291"/>
      <c r="D1762" s="291"/>
      <c r="E1762" s="291"/>
      <c r="F1762" s="291"/>
      <c r="G1762" s="291"/>
      <c r="H1762" s="292"/>
      <c r="I1762" s="293"/>
      <c r="J1762" s="293"/>
      <c r="K1762" s="294"/>
      <c r="L1762" s="293"/>
      <c r="M1762" s="294"/>
      <c r="N1762" s="294" t="s">
        <v>417</v>
      </c>
      <c r="O1762" s="33">
        <v>1</v>
      </c>
      <c r="P1762" s="75">
        <f t="shared" si="273"/>
        <v>1</v>
      </c>
      <c r="Q1762" s="293">
        <f t="shared" si="274"/>
        <v>0</v>
      </c>
      <c r="R1762" s="293">
        <f t="shared" si="275"/>
        <v>1</v>
      </c>
      <c r="S1762" s="293">
        <v>0</v>
      </c>
      <c r="T1762" s="293">
        <v>-1</v>
      </c>
      <c r="U1762" s="293">
        <f t="shared" si="276"/>
        <v>0</v>
      </c>
      <c r="V1762" s="293">
        <v>0</v>
      </c>
      <c r="W1762" s="294">
        <v>0</v>
      </c>
      <c r="X1762" s="293">
        <v>3</v>
      </c>
      <c r="Y1762" s="262" t="s">
        <v>19</v>
      </c>
      <c r="Z1762" s="262" t="s">
        <v>30</v>
      </c>
      <c r="AA1762" s="289" t="s">
        <v>138</v>
      </c>
      <c r="AB1762" s="81" t="str">
        <f t="shared" si="277"/>
        <v>Gnd-nadph</v>
      </c>
    </row>
    <row r="1763" spans="1:28" x14ac:dyDescent="0.3">
      <c r="A1763" s="260" t="s">
        <v>58</v>
      </c>
      <c r="B1763" s="261" t="s">
        <v>67</v>
      </c>
      <c r="C1763" s="291"/>
      <c r="D1763" s="291"/>
      <c r="E1763" s="291"/>
      <c r="F1763" s="291"/>
      <c r="G1763" s="291"/>
      <c r="H1763" s="292"/>
      <c r="I1763" s="293"/>
      <c r="J1763" s="293"/>
      <c r="K1763" s="294"/>
      <c r="L1763" s="293"/>
      <c r="M1763" s="294"/>
      <c r="N1763" s="294" t="s">
        <v>417</v>
      </c>
      <c r="O1763" s="33">
        <v>1</v>
      </c>
      <c r="P1763" s="75">
        <f t="shared" si="273"/>
        <v>0</v>
      </c>
      <c r="Q1763" s="293">
        <f t="shared" si="274"/>
        <v>0</v>
      </c>
      <c r="R1763" s="293">
        <f t="shared" si="275"/>
        <v>0</v>
      </c>
      <c r="S1763" s="293">
        <v>0</v>
      </c>
      <c r="T1763" s="293">
        <v>0</v>
      </c>
      <c r="U1763" s="293">
        <f t="shared" si="276"/>
        <v>0</v>
      </c>
      <c r="V1763" s="293">
        <v>0</v>
      </c>
      <c r="W1763" s="294">
        <v>0</v>
      </c>
      <c r="X1763" s="293">
        <v>3</v>
      </c>
      <c r="Y1763" s="262" t="s">
        <v>19</v>
      </c>
      <c r="Z1763" s="262" t="s">
        <v>30</v>
      </c>
      <c r="AA1763" s="289" t="s">
        <v>138</v>
      </c>
      <c r="AB1763" s="81" t="str">
        <f t="shared" si="277"/>
        <v>Gnd-ru5p</v>
      </c>
    </row>
    <row r="1764" spans="1:28" x14ac:dyDescent="0.3">
      <c r="A1764" s="260" t="s">
        <v>130</v>
      </c>
      <c r="B1764" s="261" t="s">
        <v>117</v>
      </c>
      <c r="C1764" s="291"/>
      <c r="D1764" s="291"/>
      <c r="E1764" s="291"/>
      <c r="F1764" s="291"/>
      <c r="G1764" s="291"/>
      <c r="H1764" s="292"/>
      <c r="I1764" s="293"/>
      <c r="J1764" s="293"/>
      <c r="K1764" s="294"/>
      <c r="L1764" s="293"/>
      <c r="M1764" s="294"/>
      <c r="N1764" s="294" t="s">
        <v>423</v>
      </c>
      <c r="O1764" s="33">
        <v>1</v>
      </c>
      <c r="P1764" s="75">
        <f t="shared" si="273"/>
        <v>0</v>
      </c>
      <c r="Q1764" s="293">
        <f t="shared" si="274"/>
        <v>0</v>
      </c>
      <c r="R1764" s="293">
        <f t="shared" si="275"/>
        <v>0</v>
      </c>
      <c r="S1764" s="293">
        <v>0</v>
      </c>
      <c r="T1764" s="293">
        <v>0</v>
      </c>
      <c r="U1764" s="293">
        <f t="shared" si="276"/>
        <v>0</v>
      </c>
      <c r="V1764" s="293">
        <v>0</v>
      </c>
      <c r="W1764" s="294">
        <v>0</v>
      </c>
      <c r="X1764" s="293">
        <v>1</v>
      </c>
      <c r="Y1764" s="262" t="s">
        <v>22</v>
      </c>
      <c r="Z1764" s="262" t="s">
        <v>30</v>
      </c>
      <c r="AA1764" s="289" t="s">
        <v>138</v>
      </c>
      <c r="AB1764" s="81" t="str">
        <f t="shared" si="277"/>
        <v>Icd-acp</v>
      </c>
    </row>
    <row r="1765" spans="1:28" x14ac:dyDescent="0.3">
      <c r="A1765" s="260" t="s">
        <v>130</v>
      </c>
      <c r="B1765" s="261" t="s">
        <v>133</v>
      </c>
      <c r="C1765" s="291"/>
      <c r="D1765" s="291"/>
      <c r="E1765" s="291"/>
      <c r="F1765" s="291"/>
      <c r="G1765" s="291"/>
      <c r="H1765" s="292"/>
      <c r="I1765" s="293"/>
      <c r="J1765" s="293"/>
      <c r="K1765" s="294"/>
      <c r="L1765" s="293"/>
      <c r="M1765" s="294"/>
      <c r="N1765" s="294" t="s">
        <v>417</v>
      </c>
      <c r="O1765" s="33">
        <v>1</v>
      </c>
      <c r="P1765" s="75">
        <f t="shared" si="273"/>
        <v>0</v>
      </c>
      <c r="Q1765" s="293">
        <f t="shared" si="274"/>
        <v>0</v>
      </c>
      <c r="R1765" s="293">
        <f t="shared" si="275"/>
        <v>0</v>
      </c>
      <c r="S1765" s="293">
        <v>0</v>
      </c>
      <c r="T1765" s="293">
        <v>0</v>
      </c>
      <c r="U1765" s="293">
        <f t="shared" si="276"/>
        <v>0</v>
      </c>
      <c r="V1765" s="293">
        <v>0</v>
      </c>
      <c r="W1765" s="294">
        <v>0</v>
      </c>
      <c r="X1765" s="293">
        <v>1</v>
      </c>
      <c r="Y1765" s="262" t="s">
        <v>22</v>
      </c>
      <c r="Z1765" s="262" t="s">
        <v>30</v>
      </c>
      <c r="AA1765" s="289" t="s">
        <v>138</v>
      </c>
      <c r="AB1765" s="81" t="str">
        <f t="shared" si="277"/>
        <v>Icd-akg</v>
      </c>
    </row>
    <row r="1766" spans="1:28" x14ac:dyDescent="0.3">
      <c r="A1766" s="260" t="s">
        <v>130</v>
      </c>
      <c r="B1766" s="261" t="s">
        <v>285</v>
      </c>
      <c r="C1766" s="291"/>
      <c r="D1766" s="291"/>
      <c r="E1766" s="291"/>
      <c r="F1766" s="291"/>
      <c r="G1766" s="291"/>
      <c r="H1766" s="292"/>
      <c r="I1766" s="293"/>
      <c r="J1766" s="293"/>
      <c r="K1766" s="294"/>
      <c r="L1766" s="293"/>
      <c r="M1766" s="294"/>
      <c r="N1766" s="294" t="s">
        <v>579</v>
      </c>
      <c r="O1766" s="33">
        <v>1</v>
      </c>
      <c r="P1766" s="75">
        <f t="shared" si="273"/>
        <v>0</v>
      </c>
      <c r="Q1766" s="293">
        <f t="shared" si="274"/>
        <v>0</v>
      </c>
      <c r="R1766" s="293">
        <f t="shared" si="275"/>
        <v>0</v>
      </c>
      <c r="S1766" s="293">
        <v>0</v>
      </c>
      <c r="T1766" s="293">
        <v>0</v>
      </c>
      <c r="U1766" s="293">
        <f t="shared" si="276"/>
        <v>0</v>
      </c>
      <c r="V1766" s="293">
        <v>0</v>
      </c>
      <c r="W1766" s="294">
        <v>0</v>
      </c>
      <c r="X1766" s="293">
        <v>1</v>
      </c>
      <c r="Y1766" s="262" t="s">
        <v>22</v>
      </c>
      <c r="Z1766" s="262" t="s">
        <v>30</v>
      </c>
      <c r="AA1766" s="289" t="s">
        <v>138</v>
      </c>
      <c r="AB1766" s="81" t="str">
        <f t="shared" si="277"/>
        <v>Icd-asn</v>
      </c>
    </row>
    <row r="1767" spans="1:28" x14ac:dyDescent="0.3">
      <c r="A1767" s="260" t="s">
        <v>130</v>
      </c>
      <c r="B1767" s="261" t="s">
        <v>165</v>
      </c>
      <c r="C1767" s="291"/>
      <c r="D1767" s="291"/>
      <c r="E1767" s="291"/>
      <c r="F1767" s="291"/>
      <c r="G1767" s="291"/>
      <c r="H1767" s="292"/>
      <c r="I1767" s="293"/>
      <c r="J1767" s="293"/>
      <c r="K1767" s="294"/>
      <c r="L1767" s="293"/>
      <c r="M1767" s="294"/>
      <c r="N1767" s="294" t="s">
        <v>579</v>
      </c>
      <c r="O1767" s="33">
        <v>1</v>
      </c>
      <c r="P1767" s="75">
        <f t="shared" si="273"/>
        <v>0</v>
      </c>
      <c r="Q1767" s="293">
        <f t="shared" si="274"/>
        <v>0</v>
      </c>
      <c r="R1767" s="293">
        <f t="shared" si="275"/>
        <v>0</v>
      </c>
      <c r="S1767" s="293">
        <v>0</v>
      </c>
      <c r="T1767" s="293">
        <v>0</v>
      </c>
      <c r="U1767" s="293">
        <f t="shared" si="276"/>
        <v>0</v>
      </c>
      <c r="V1767" s="293">
        <v>0</v>
      </c>
      <c r="W1767" s="294">
        <v>0</v>
      </c>
      <c r="X1767" s="293">
        <v>1</v>
      </c>
      <c r="Y1767" s="262" t="s">
        <v>22</v>
      </c>
      <c r="Z1767" s="262" t="s">
        <v>30</v>
      </c>
      <c r="AA1767" s="289" t="s">
        <v>138</v>
      </c>
      <c r="AB1767" s="81" t="str">
        <f t="shared" si="277"/>
        <v>Icd-bpg</v>
      </c>
    </row>
    <row r="1768" spans="1:28" x14ac:dyDescent="0.3">
      <c r="A1768" s="260" t="s">
        <v>130</v>
      </c>
      <c r="B1768" s="261" t="s">
        <v>241</v>
      </c>
      <c r="C1768" s="291"/>
      <c r="D1768" s="291"/>
      <c r="E1768" s="291"/>
      <c r="F1768" s="291"/>
      <c r="G1768" s="291"/>
      <c r="H1768" s="292"/>
      <c r="I1768" s="293"/>
      <c r="J1768" s="293"/>
      <c r="K1768" s="294"/>
      <c r="L1768" s="293"/>
      <c r="M1768" s="294"/>
      <c r="N1768" s="294" t="s">
        <v>423</v>
      </c>
      <c r="O1768" s="33">
        <v>1</v>
      </c>
      <c r="P1768" s="75">
        <f t="shared" si="273"/>
        <v>0</v>
      </c>
      <c r="Q1768" s="293">
        <f t="shared" si="274"/>
        <v>0</v>
      </c>
      <c r="R1768" s="293">
        <f t="shared" si="275"/>
        <v>0</v>
      </c>
      <c r="S1768" s="293">
        <v>0</v>
      </c>
      <c r="T1768" s="293">
        <v>0</v>
      </c>
      <c r="U1768" s="293">
        <f t="shared" si="276"/>
        <v>0</v>
      </c>
      <c r="V1768" s="293">
        <v>0</v>
      </c>
      <c r="W1768" s="294">
        <v>0</v>
      </c>
      <c r="X1768" s="293">
        <v>1</v>
      </c>
      <c r="Y1768" s="262" t="s">
        <v>22</v>
      </c>
      <c r="Z1768" s="262" t="s">
        <v>30</v>
      </c>
      <c r="AA1768" s="289" t="s">
        <v>138</v>
      </c>
      <c r="AB1768" s="81" t="str">
        <f t="shared" si="277"/>
        <v>Icd-carb-p</v>
      </c>
    </row>
    <row r="1769" spans="1:28" x14ac:dyDescent="0.3">
      <c r="A1769" s="260" t="s">
        <v>130</v>
      </c>
      <c r="B1769" s="261" t="s">
        <v>182</v>
      </c>
      <c r="C1769" s="291"/>
      <c r="D1769" s="291"/>
      <c r="E1769" s="291"/>
      <c r="F1769" s="291"/>
      <c r="G1769" s="291"/>
      <c r="H1769" s="292"/>
      <c r="I1769" s="293"/>
      <c r="J1769" s="293"/>
      <c r="K1769" s="294"/>
      <c r="L1769" s="293"/>
      <c r="M1769" s="294"/>
      <c r="N1769" s="294" t="s">
        <v>579</v>
      </c>
      <c r="O1769" s="33">
        <v>1</v>
      </c>
      <c r="P1769" s="75">
        <f t="shared" si="273"/>
        <v>0</v>
      </c>
      <c r="Q1769" s="293">
        <f t="shared" si="274"/>
        <v>0</v>
      </c>
      <c r="R1769" s="293">
        <f t="shared" si="275"/>
        <v>0</v>
      </c>
      <c r="S1769" s="293">
        <v>0</v>
      </c>
      <c r="T1769" s="293">
        <v>0</v>
      </c>
      <c r="U1769" s="293">
        <f t="shared" si="276"/>
        <v>0</v>
      </c>
      <c r="V1769" s="293">
        <v>0</v>
      </c>
      <c r="W1769" s="294">
        <v>0</v>
      </c>
      <c r="X1769" s="293">
        <v>1</v>
      </c>
      <c r="Y1769" s="262" t="s">
        <v>22</v>
      </c>
      <c r="Z1769" s="262" t="s">
        <v>30</v>
      </c>
      <c r="AA1769" s="289" t="s">
        <v>138</v>
      </c>
      <c r="AB1769" s="81" t="str">
        <f t="shared" si="277"/>
        <v>Icd-cit</v>
      </c>
    </row>
    <row r="1770" spans="1:28" x14ac:dyDescent="0.3">
      <c r="A1770" s="260" t="s">
        <v>130</v>
      </c>
      <c r="B1770" s="261" t="s">
        <v>100</v>
      </c>
      <c r="C1770" s="291"/>
      <c r="D1770" s="291"/>
      <c r="E1770" s="291"/>
      <c r="F1770" s="291"/>
      <c r="G1770" s="291"/>
      <c r="H1770" s="292"/>
      <c r="I1770" s="293"/>
      <c r="J1770" s="293"/>
      <c r="K1770" s="294"/>
      <c r="L1770" s="293"/>
      <c r="M1770" s="294"/>
      <c r="N1770" s="294" t="s">
        <v>579</v>
      </c>
      <c r="O1770" s="33">
        <v>1</v>
      </c>
      <c r="P1770" s="75">
        <f t="shared" si="273"/>
        <v>0</v>
      </c>
      <c r="Q1770" s="293">
        <f t="shared" si="274"/>
        <v>0</v>
      </c>
      <c r="R1770" s="293">
        <f t="shared" si="275"/>
        <v>0</v>
      </c>
      <c r="S1770" s="293">
        <v>0</v>
      </c>
      <c r="T1770" s="293">
        <v>0</v>
      </c>
      <c r="U1770" s="293">
        <f t="shared" si="276"/>
        <v>0</v>
      </c>
      <c r="V1770" s="293">
        <v>0</v>
      </c>
      <c r="W1770" s="294">
        <v>0</v>
      </c>
      <c r="X1770" s="293">
        <v>1</v>
      </c>
      <c r="Y1770" s="262" t="s">
        <v>22</v>
      </c>
      <c r="Z1770" s="262" t="s">
        <v>30</v>
      </c>
      <c r="AA1770" s="289" t="s">
        <v>138</v>
      </c>
      <c r="AB1770" s="81" t="str">
        <f t="shared" si="277"/>
        <v>Icd-coa</v>
      </c>
    </row>
    <row r="1771" spans="1:28" x14ac:dyDescent="0.3">
      <c r="A1771" s="260" t="s">
        <v>130</v>
      </c>
      <c r="B1771" s="261" t="s">
        <v>295</v>
      </c>
      <c r="C1771" s="291"/>
      <c r="D1771" s="291"/>
      <c r="E1771" s="291"/>
      <c r="F1771" s="291"/>
      <c r="G1771" s="291"/>
      <c r="H1771" s="292"/>
      <c r="I1771" s="293"/>
      <c r="J1771" s="293"/>
      <c r="K1771" s="294"/>
      <c r="L1771" s="293"/>
      <c r="M1771" s="294"/>
      <c r="N1771" s="294" t="s">
        <v>579</v>
      </c>
      <c r="O1771" s="33">
        <v>1</v>
      </c>
      <c r="P1771" s="75">
        <f t="shared" si="273"/>
        <v>0</v>
      </c>
      <c r="Q1771" s="293">
        <f t="shared" si="274"/>
        <v>0</v>
      </c>
      <c r="R1771" s="293">
        <f t="shared" si="275"/>
        <v>0</v>
      </c>
      <c r="S1771" s="293">
        <v>0</v>
      </c>
      <c r="T1771" s="293">
        <v>0</v>
      </c>
      <c r="U1771" s="293">
        <f t="shared" si="276"/>
        <v>0</v>
      </c>
      <c r="V1771" s="293">
        <v>0</v>
      </c>
      <c r="W1771" s="294">
        <v>0</v>
      </c>
      <c r="X1771" s="293">
        <v>1</v>
      </c>
      <c r="Y1771" s="262" t="s">
        <v>22</v>
      </c>
      <c r="Z1771" s="262" t="s">
        <v>30</v>
      </c>
      <c r="AA1771" s="289" t="s">
        <v>138</v>
      </c>
      <c r="AB1771" s="81" t="str">
        <f t="shared" si="277"/>
        <v>Icd-cys</v>
      </c>
    </row>
    <row r="1772" spans="1:28" x14ac:dyDescent="0.3">
      <c r="A1772" s="260" t="s">
        <v>130</v>
      </c>
      <c r="B1772" s="261" t="s">
        <v>177</v>
      </c>
      <c r="C1772" s="291"/>
      <c r="D1772" s="291"/>
      <c r="E1772" s="291"/>
      <c r="F1772" s="291"/>
      <c r="G1772" s="291"/>
      <c r="H1772" s="292"/>
      <c r="I1772" s="293"/>
      <c r="J1772" s="293"/>
      <c r="K1772" s="294"/>
      <c r="L1772" s="293"/>
      <c r="M1772" s="294"/>
      <c r="N1772" s="294" t="s">
        <v>423</v>
      </c>
      <c r="O1772" s="33">
        <v>1</v>
      </c>
      <c r="P1772" s="75">
        <f t="shared" si="273"/>
        <v>0</v>
      </c>
      <c r="Q1772" s="293">
        <f t="shared" si="274"/>
        <v>0</v>
      </c>
      <c r="R1772" s="293">
        <f t="shared" si="275"/>
        <v>0</v>
      </c>
      <c r="S1772" s="293">
        <v>0</v>
      </c>
      <c r="T1772" s="293">
        <v>0</v>
      </c>
      <c r="U1772" s="293">
        <f t="shared" si="276"/>
        <v>0</v>
      </c>
      <c r="V1772" s="293">
        <v>0</v>
      </c>
      <c r="W1772" s="294">
        <v>0</v>
      </c>
      <c r="X1772" s="293">
        <v>1</v>
      </c>
      <c r="Y1772" s="262" t="s">
        <v>22</v>
      </c>
      <c r="Z1772" s="262" t="s">
        <v>30</v>
      </c>
      <c r="AA1772" s="289" t="s">
        <v>138</v>
      </c>
      <c r="AB1772" s="81" t="str">
        <f t="shared" si="277"/>
        <v>Icd-e4p</v>
      </c>
    </row>
    <row r="1773" spans="1:28" x14ac:dyDescent="0.3">
      <c r="A1773" s="260" t="s">
        <v>130</v>
      </c>
      <c r="B1773" s="261" t="s">
        <v>113</v>
      </c>
      <c r="C1773" s="291"/>
      <c r="D1773" s="291"/>
      <c r="E1773" s="291"/>
      <c r="F1773" s="291"/>
      <c r="G1773" s="291"/>
      <c r="H1773" s="292"/>
      <c r="I1773" s="293"/>
      <c r="J1773" s="293"/>
      <c r="K1773" s="294"/>
      <c r="L1773" s="293"/>
      <c r="M1773" s="294"/>
      <c r="N1773" s="294" t="s">
        <v>579</v>
      </c>
      <c r="O1773" s="33">
        <v>1</v>
      </c>
      <c r="P1773" s="75">
        <f t="shared" si="273"/>
        <v>0</v>
      </c>
      <c r="Q1773" s="293">
        <f t="shared" si="274"/>
        <v>0</v>
      </c>
      <c r="R1773" s="293">
        <f t="shared" si="275"/>
        <v>0</v>
      </c>
      <c r="S1773" s="293">
        <v>0</v>
      </c>
      <c r="T1773" s="293">
        <v>0</v>
      </c>
      <c r="U1773" s="293">
        <f t="shared" si="276"/>
        <v>0</v>
      </c>
      <c r="V1773" s="293">
        <v>0</v>
      </c>
      <c r="W1773" s="294">
        <v>0</v>
      </c>
      <c r="X1773" s="293">
        <v>1</v>
      </c>
      <c r="Y1773" s="262" t="s">
        <v>22</v>
      </c>
      <c r="Z1773" s="262" t="s">
        <v>30</v>
      </c>
      <c r="AA1773" s="289" t="s">
        <v>138</v>
      </c>
      <c r="AB1773" s="81" t="str">
        <f t="shared" si="277"/>
        <v>Icd-gap</v>
      </c>
    </row>
    <row r="1774" spans="1:28" x14ac:dyDescent="0.3">
      <c r="A1774" s="260" t="s">
        <v>130</v>
      </c>
      <c r="B1774" s="261" t="s">
        <v>197</v>
      </c>
      <c r="C1774" s="291"/>
      <c r="D1774" s="291"/>
      <c r="E1774" s="291"/>
      <c r="F1774" s="291"/>
      <c r="G1774" s="291"/>
      <c r="H1774" s="292"/>
      <c r="I1774" s="293"/>
      <c r="J1774" s="293"/>
      <c r="K1774" s="294"/>
      <c r="L1774" s="293"/>
      <c r="M1774" s="294"/>
      <c r="N1774" s="294" t="s">
        <v>579</v>
      </c>
      <c r="O1774" s="33">
        <v>1</v>
      </c>
      <c r="P1774" s="75">
        <f t="shared" si="273"/>
        <v>0</v>
      </c>
      <c r="Q1774" s="293">
        <f t="shared" si="274"/>
        <v>0</v>
      </c>
      <c r="R1774" s="293">
        <f t="shared" si="275"/>
        <v>0</v>
      </c>
      <c r="S1774" s="293">
        <v>0</v>
      </c>
      <c r="T1774" s="293">
        <v>0</v>
      </c>
      <c r="U1774" s="293">
        <f t="shared" si="276"/>
        <v>0</v>
      </c>
      <c r="V1774" s="293">
        <v>0</v>
      </c>
      <c r="W1774" s="294">
        <v>0</v>
      </c>
      <c r="X1774" s="293">
        <v>1</v>
      </c>
      <c r="Y1774" s="262" t="s">
        <v>22</v>
      </c>
      <c r="Z1774" s="262" t="s">
        <v>30</v>
      </c>
      <c r="AA1774" s="289" t="s">
        <v>138</v>
      </c>
      <c r="AB1774" s="81" t="str">
        <f t="shared" si="277"/>
        <v>Icd-gdp</v>
      </c>
    </row>
    <row r="1775" spans="1:28" x14ac:dyDescent="0.3">
      <c r="A1775" s="260" t="s">
        <v>130</v>
      </c>
      <c r="B1775" s="261" t="s">
        <v>245</v>
      </c>
      <c r="C1775" s="291"/>
      <c r="D1775" s="291"/>
      <c r="E1775" s="291"/>
      <c r="F1775" s="291"/>
      <c r="G1775" s="291"/>
      <c r="H1775" s="292"/>
      <c r="I1775" s="293"/>
      <c r="J1775" s="293"/>
      <c r="K1775" s="294"/>
      <c r="L1775" s="293"/>
      <c r="M1775" s="294"/>
      <c r="N1775" s="294" t="s">
        <v>579</v>
      </c>
      <c r="O1775" s="33">
        <v>1</v>
      </c>
      <c r="P1775" s="75">
        <f t="shared" si="273"/>
        <v>0</v>
      </c>
      <c r="Q1775" s="293">
        <f t="shared" si="274"/>
        <v>0</v>
      </c>
      <c r="R1775" s="293">
        <f t="shared" si="275"/>
        <v>0</v>
      </c>
      <c r="S1775" s="293">
        <v>0</v>
      </c>
      <c r="T1775" s="293">
        <v>0</v>
      </c>
      <c r="U1775" s="293">
        <f t="shared" si="276"/>
        <v>0</v>
      </c>
      <c r="V1775" s="293">
        <v>0</v>
      </c>
      <c r="W1775" s="294">
        <v>0</v>
      </c>
      <c r="X1775" s="293">
        <v>1</v>
      </c>
      <c r="Y1775" s="262" t="s">
        <v>22</v>
      </c>
      <c r="Z1775" s="262" t="s">
        <v>30</v>
      </c>
      <c r="AA1775" s="289" t="s">
        <v>138</v>
      </c>
      <c r="AB1775" s="81" t="str">
        <f t="shared" si="277"/>
        <v>Icd-gluth-o</v>
      </c>
    </row>
    <row r="1776" spans="1:28" x14ac:dyDescent="0.3">
      <c r="A1776" s="260" t="s">
        <v>130</v>
      </c>
      <c r="B1776" s="261" t="s">
        <v>233</v>
      </c>
      <c r="C1776" s="291"/>
      <c r="D1776" s="291"/>
      <c r="E1776" s="291"/>
      <c r="F1776" s="291"/>
      <c r="G1776" s="291"/>
      <c r="H1776" s="292"/>
      <c r="I1776" s="293"/>
      <c r="J1776" s="293"/>
      <c r="K1776" s="294"/>
      <c r="L1776" s="293"/>
      <c r="M1776" s="294"/>
      <c r="N1776" s="294" t="s">
        <v>579</v>
      </c>
      <c r="O1776" s="33">
        <v>1</v>
      </c>
      <c r="P1776" s="75">
        <f t="shared" si="273"/>
        <v>0</v>
      </c>
      <c r="Q1776" s="293">
        <f t="shared" si="274"/>
        <v>0</v>
      </c>
      <c r="R1776" s="293">
        <f t="shared" si="275"/>
        <v>0</v>
      </c>
      <c r="S1776" s="293">
        <v>0</v>
      </c>
      <c r="T1776" s="293">
        <v>0</v>
      </c>
      <c r="U1776" s="293">
        <f t="shared" si="276"/>
        <v>0</v>
      </c>
      <c r="V1776" s="293">
        <v>0</v>
      </c>
      <c r="W1776" s="294">
        <v>0</v>
      </c>
      <c r="X1776" s="293">
        <v>1</v>
      </c>
      <c r="Y1776" s="262" t="s">
        <v>22</v>
      </c>
      <c r="Z1776" s="262" t="s">
        <v>30</v>
      </c>
      <c r="AA1776" s="289" t="s">
        <v>138</v>
      </c>
      <c r="AB1776" s="81" t="str">
        <f t="shared" si="277"/>
        <v>Icd-gly</v>
      </c>
    </row>
    <row r="1777" spans="1:28" x14ac:dyDescent="0.3">
      <c r="A1777" s="260" t="s">
        <v>130</v>
      </c>
      <c r="B1777" s="261" t="s">
        <v>102</v>
      </c>
      <c r="C1777" s="291"/>
      <c r="D1777" s="291"/>
      <c r="E1777" s="291"/>
      <c r="F1777" s="291"/>
      <c r="G1777" s="291"/>
      <c r="H1777" s="292"/>
      <c r="I1777" s="293"/>
      <c r="J1777" s="293"/>
      <c r="K1777" s="294"/>
      <c r="L1777" s="293"/>
      <c r="M1777" s="294"/>
      <c r="N1777" s="294" t="s">
        <v>415</v>
      </c>
      <c r="O1777" s="33">
        <v>1</v>
      </c>
      <c r="P1777" s="75">
        <f t="shared" si="273"/>
        <v>0</v>
      </c>
      <c r="Q1777" s="293">
        <f t="shared" si="274"/>
        <v>0</v>
      </c>
      <c r="R1777" s="293">
        <f t="shared" si="275"/>
        <v>0</v>
      </c>
      <c r="S1777" s="293">
        <v>0</v>
      </c>
      <c r="T1777" s="293">
        <v>0</v>
      </c>
      <c r="U1777" s="293">
        <f t="shared" si="276"/>
        <v>0</v>
      </c>
      <c r="V1777" s="293">
        <v>0</v>
      </c>
      <c r="W1777" s="294">
        <v>0</v>
      </c>
      <c r="X1777" s="293">
        <v>1</v>
      </c>
      <c r="Y1777" s="262" t="s">
        <v>22</v>
      </c>
      <c r="Z1777" s="262" t="s">
        <v>30</v>
      </c>
      <c r="AA1777" s="289" t="s">
        <v>138</v>
      </c>
      <c r="AB1777" s="81" t="str">
        <f t="shared" si="277"/>
        <v>Icd-icit</v>
      </c>
    </row>
    <row r="1778" spans="1:28" x14ac:dyDescent="0.3">
      <c r="A1778" s="260" t="s">
        <v>130</v>
      </c>
      <c r="B1778" s="261" t="s">
        <v>66</v>
      </c>
      <c r="C1778" s="291"/>
      <c r="D1778" s="291"/>
      <c r="E1778" s="291"/>
      <c r="F1778" s="291"/>
      <c r="G1778" s="291"/>
      <c r="H1778" s="292"/>
      <c r="I1778" s="293"/>
      <c r="J1778" s="293"/>
      <c r="K1778" s="294"/>
      <c r="L1778" s="293"/>
      <c r="M1778" s="294"/>
      <c r="N1778" s="294" t="s">
        <v>415</v>
      </c>
      <c r="O1778" s="33">
        <v>1</v>
      </c>
      <c r="P1778" s="75">
        <f t="shared" si="273"/>
        <v>0</v>
      </c>
      <c r="Q1778" s="293">
        <f t="shared" si="274"/>
        <v>0</v>
      </c>
      <c r="R1778" s="293">
        <f t="shared" si="275"/>
        <v>0</v>
      </c>
      <c r="S1778" s="293">
        <v>0</v>
      </c>
      <c r="T1778" s="293">
        <v>0</v>
      </c>
      <c r="U1778" s="293">
        <f t="shared" si="276"/>
        <v>0</v>
      </c>
      <c r="V1778" s="293">
        <v>-1</v>
      </c>
      <c r="W1778" s="294">
        <v>0</v>
      </c>
      <c r="X1778" s="293">
        <v>1</v>
      </c>
      <c r="Y1778" s="262" t="s">
        <v>22</v>
      </c>
      <c r="Z1778" s="262" t="s">
        <v>30</v>
      </c>
      <c r="AA1778" s="289" t="s">
        <v>138</v>
      </c>
      <c r="AB1778" s="81" t="str">
        <f t="shared" si="277"/>
        <v>Icd-nadp+</v>
      </c>
    </row>
    <row r="1779" spans="1:28" x14ac:dyDescent="0.3">
      <c r="A1779" s="260" t="s">
        <v>130</v>
      </c>
      <c r="B1779" s="261" t="s">
        <v>68</v>
      </c>
      <c r="C1779" s="291"/>
      <c r="D1779" s="291"/>
      <c r="E1779" s="291"/>
      <c r="F1779" s="291"/>
      <c r="G1779" s="291"/>
      <c r="H1779" s="292"/>
      <c r="I1779" s="293"/>
      <c r="J1779" s="293"/>
      <c r="K1779" s="294"/>
      <c r="L1779" s="293"/>
      <c r="M1779" s="294"/>
      <c r="N1779" s="294" t="s">
        <v>417</v>
      </c>
      <c r="O1779" s="33">
        <v>1</v>
      </c>
      <c r="P1779" s="75">
        <f t="shared" si="273"/>
        <v>0</v>
      </c>
      <c r="Q1779" s="293">
        <f t="shared" si="274"/>
        <v>0</v>
      </c>
      <c r="R1779" s="293">
        <f t="shared" si="275"/>
        <v>0</v>
      </c>
      <c r="S1779" s="293">
        <v>0</v>
      </c>
      <c r="T1779" s="293">
        <v>0</v>
      </c>
      <c r="U1779" s="293">
        <f t="shared" si="276"/>
        <v>0</v>
      </c>
      <c r="V1779" s="293">
        <v>0</v>
      </c>
      <c r="W1779" s="294">
        <v>0</v>
      </c>
      <c r="X1779" s="293">
        <v>1</v>
      </c>
      <c r="Y1779" s="262" t="s">
        <v>22</v>
      </c>
      <c r="Z1779" s="262" t="s">
        <v>30</v>
      </c>
      <c r="AA1779" s="289" t="s">
        <v>138</v>
      </c>
      <c r="AB1779" s="81" t="str">
        <f t="shared" si="277"/>
        <v>Icd-nadph</v>
      </c>
    </row>
    <row r="1780" spans="1:28" x14ac:dyDescent="0.3">
      <c r="A1780" s="260" t="s">
        <v>130</v>
      </c>
      <c r="B1780" s="261" t="s">
        <v>257</v>
      </c>
      <c r="C1780" s="291"/>
      <c r="D1780" s="291"/>
      <c r="E1780" s="291"/>
      <c r="F1780" s="291"/>
      <c r="G1780" s="291"/>
      <c r="H1780" s="292"/>
      <c r="I1780" s="293"/>
      <c r="J1780" s="293"/>
      <c r="K1780" s="294"/>
      <c r="L1780" s="293"/>
      <c r="M1780" s="294"/>
      <c r="N1780" s="294" t="s">
        <v>579</v>
      </c>
      <c r="O1780" s="33">
        <v>1</v>
      </c>
      <c r="P1780" s="75">
        <f t="shared" si="273"/>
        <v>0</v>
      </c>
      <c r="Q1780" s="293">
        <f t="shared" si="274"/>
        <v>0</v>
      </c>
      <c r="R1780" s="293">
        <f t="shared" si="275"/>
        <v>0</v>
      </c>
      <c r="S1780" s="293">
        <v>0</v>
      </c>
      <c r="T1780" s="293">
        <v>0</v>
      </c>
      <c r="U1780" s="293">
        <f t="shared" si="276"/>
        <v>0</v>
      </c>
      <c r="V1780" s="293">
        <v>0</v>
      </c>
      <c r="W1780" s="294">
        <v>0</v>
      </c>
      <c r="X1780" s="293">
        <v>1</v>
      </c>
      <c r="Y1780" s="262" t="s">
        <v>22</v>
      </c>
      <c r="Z1780" s="262" t="s">
        <v>30</v>
      </c>
      <c r="AA1780" s="289" t="s">
        <v>138</v>
      </c>
      <c r="AB1780" s="81" t="str">
        <f t="shared" si="277"/>
        <v>Icd-ppgpp</v>
      </c>
    </row>
    <row r="1781" spans="1:28" x14ac:dyDescent="0.3">
      <c r="A1781" s="260" t="s">
        <v>130</v>
      </c>
      <c r="B1781" s="261" t="s">
        <v>220</v>
      </c>
      <c r="C1781" s="291"/>
      <c r="D1781" s="291"/>
      <c r="E1781" s="291"/>
      <c r="F1781" s="291"/>
      <c r="G1781" s="291"/>
      <c r="H1781" s="292"/>
      <c r="I1781" s="293"/>
      <c r="J1781" s="293"/>
      <c r="K1781" s="294"/>
      <c r="L1781" s="293"/>
      <c r="M1781" s="294"/>
      <c r="N1781" s="294" t="s">
        <v>423</v>
      </c>
      <c r="O1781" s="33">
        <v>1</v>
      </c>
      <c r="P1781" s="75">
        <f t="shared" si="273"/>
        <v>0</v>
      </c>
      <c r="Q1781" s="293">
        <f t="shared" si="274"/>
        <v>0</v>
      </c>
      <c r="R1781" s="293">
        <f t="shared" si="275"/>
        <v>0</v>
      </c>
      <c r="S1781" s="293">
        <v>0</v>
      </c>
      <c r="T1781" s="293">
        <v>0</v>
      </c>
      <c r="U1781" s="293">
        <f t="shared" si="276"/>
        <v>0</v>
      </c>
      <c r="V1781" s="293">
        <v>0</v>
      </c>
      <c r="W1781" s="294">
        <v>0</v>
      </c>
      <c r="X1781" s="293">
        <v>1</v>
      </c>
      <c r="Y1781" s="262" t="s">
        <v>22</v>
      </c>
      <c r="Z1781" s="262" t="s">
        <v>30</v>
      </c>
      <c r="AA1781" s="289" t="s">
        <v>138</v>
      </c>
      <c r="AB1781" s="81" t="str">
        <f t="shared" si="277"/>
        <v>Icd-prpp</v>
      </c>
    </row>
    <row r="1782" spans="1:28" x14ac:dyDescent="0.3">
      <c r="A1782" s="260" t="s">
        <v>1</v>
      </c>
      <c r="B1782" s="261" t="s">
        <v>117</v>
      </c>
      <c r="C1782" s="291"/>
      <c r="D1782" s="291"/>
      <c r="E1782" s="291"/>
      <c r="F1782" s="291"/>
      <c r="G1782" s="291"/>
      <c r="H1782" s="292"/>
      <c r="I1782" s="293"/>
      <c r="J1782" s="293"/>
      <c r="K1782" s="294"/>
      <c r="L1782" s="293"/>
      <c r="M1782" s="294"/>
      <c r="N1782" s="294" t="s">
        <v>423</v>
      </c>
      <c r="O1782" s="33">
        <v>1</v>
      </c>
      <c r="P1782" s="75">
        <f t="shared" si="273"/>
        <v>0</v>
      </c>
      <c r="Q1782" s="293">
        <f t="shared" si="274"/>
        <v>0</v>
      </c>
      <c r="R1782" s="293">
        <f t="shared" si="275"/>
        <v>0</v>
      </c>
      <c r="S1782" s="293">
        <v>0</v>
      </c>
      <c r="T1782" s="293">
        <v>0</v>
      </c>
      <c r="U1782" s="293">
        <f t="shared" si="276"/>
        <v>0</v>
      </c>
      <c r="V1782" s="293">
        <v>0</v>
      </c>
      <c r="W1782" s="294">
        <v>0</v>
      </c>
      <c r="X1782" s="293">
        <v>2</v>
      </c>
      <c r="Y1782" s="262" t="s">
        <v>20</v>
      </c>
      <c r="Z1782" s="262" t="s">
        <v>30</v>
      </c>
      <c r="AA1782" s="289" t="s">
        <v>138</v>
      </c>
      <c r="AB1782" s="81" t="str">
        <f t="shared" si="277"/>
        <v>MaeA-acp</v>
      </c>
    </row>
    <row r="1783" spans="1:28" x14ac:dyDescent="0.3">
      <c r="A1783" s="260" t="s">
        <v>1</v>
      </c>
      <c r="B1783" s="261" t="s">
        <v>165</v>
      </c>
      <c r="C1783" s="291"/>
      <c r="D1783" s="291"/>
      <c r="E1783" s="291"/>
      <c r="F1783" s="291"/>
      <c r="G1783" s="291"/>
      <c r="H1783" s="292"/>
      <c r="I1783" s="293"/>
      <c r="J1783" s="293"/>
      <c r="K1783" s="294"/>
      <c r="L1783" s="293"/>
      <c r="M1783" s="294"/>
      <c r="N1783" s="294" t="s">
        <v>579</v>
      </c>
      <c r="O1783" s="33">
        <v>1</v>
      </c>
      <c r="P1783" s="75">
        <f t="shared" si="273"/>
        <v>0</v>
      </c>
      <c r="Q1783" s="293">
        <f t="shared" si="274"/>
        <v>0</v>
      </c>
      <c r="R1783" s="293">
        <f t="shared" si="275"/>
        <v>0</v>
      </c>
      <c r="S1783" s="293">
        <v>0</v>
      </c>
      <c r="T1783" s="293">
        <v>0</v>
      </c>
      <c r="U1783" s="293">
        <f t="shared" si="276"/>
        <v>0</v>
      </c>
      <c r="V1783" s="293">
        <v>0</v>
      </c>
      <c r="W1783" s="294">
        <v>0</v>
      </c>
      <c r="X1783" s="293">
        <v>2</v>
      </c>
      <c r="Y1783" s="262" t="s">
        <v>20</v>
      </c>
      <c r="Z1783" s="262" t="s">
        <v>30</v>
      </c>
      <c r="AA1783" s="289" t="s">
        <v>138</v>
      </c>
      <c r="AB1783" s="81" t="str">
        <f t="shared" si="277"/>
        <v>MaeA-bpg</v>
      </c>
    </row>
    <row r="1784" spans="1:28" x14ac:dyDescent="0.3">
      <c r="A1784" s="260" t="s">
        <v>1</v>
      </c>
      <c r="B1784" s="261" t="s">
        <v>241</v>
      </c>
      <c r="C1784" s="291"/>
      <c r="D1784" s="291"/>
      <c r="E1784" s="291"/>
      <c r="F1784" s="291"/>
      <c r="G1784" s="291"/>
      <c r="H1784" s="292"/>
      <c r="I1784" s="293"/>
      <c r="J1784" s="293"/>
      <c r="K1784" s="294"/>
      <c r="L1784" s="293"/>
      <c r="M1784" s="294"/>
      <c r="N1784" s="294" t="s">
        <v>423</v>
      </c>
      <c r="O1784" s="33">
        <v>1</v>
      </c>
      <c r="P1784" s="75">
        <f t="shared" si="273"/>
        <v>0</v>
      </c>
      <c r="Q1784" s="293">
        <f t="shared" si="274"/>
        <v>0</v>
      </c>
      <c r="R1784" s="293">
        <f t="shared" si="275"/>
        <v>0</v>
      </c>
      <c r="S1784" s="293">
        <v>0</v>
      </c>
      <c r="T1784" s="293">
        <v>0</v>
      </c>
      <c r="U1784" s="293">
        <f t="shared" si="276"/>
        <v>0</v>
      </c>
      <c r="V1784" s="293">
        <v>0</v>
      </c>
      <c r="W1784" s="294">
        <v>0</v>
      </c>
      <c r="X1784" s="293">
        <v>2</v>
      </c>
      <c r="Y1784" s="262" t="s">
        <v>20</v>
      </c>
      <c r="Z1784" s="262" t="s">
        <v>30</v>
      </c>
      <c r="AA1784" s="289" t="s">
        <v>138</v>
      </c>
      <c r="AB1784" s="81" t="str">
        <f t="shared" si="277"/>
        <v>MaeA-carb-p</v>
      </c>
    </row>
    <row r="1785" spans="1:28" x14ac:dyDescent="0.3">
      <c r="A1785" s="260" t="s">
        <v>1</v>
      </c>
      <c r="B1785" s="261" t="s">
        <v>100</v>
      </c>
      <c r="C1785" s="291"/>
      <c r="D1785" s="291"/>
      <c r="E1785" s="291"/>
      <c r="F1785" s="291"/>
      <c r="G1785" s="291"/>
      <c r="H1785" s="292"/>
      <c r="I1785" s="293"/>
      <c r="J1785" s="293"/>
      <c r="K1785" s="294"/>
      <c r="L1785" s="293"/>
      <c r="M1785" s="294"/>
      <c r="N1785" s="294" t="s">
        <v>579</v>
      </c>
      <c r="O1785" s="33">
        <v>1</v>
      </c>
      <c r="P1785" s="75">
        <f t="shared" si="273"/>
        <v>1</v>
      </c>
      <c r="Q1785" s="293">
        <f t="shared" si="274"/>
        <v>0</v>
      </c>
      <c r="R1785" s="293">
        <f t="shared" si="275"/>
        <v>0</v>
      </c>
      <c r="S1785" s="293">
        <v>-1</v>
      </c>
      <c r="T1785" s="293">
        <v>-1</v>
      </c>
      <c r="U1785" s="293">
        <f t="shared" si="276"/>
        <v>1</v>
      </c>
      <c r="V1785" s="293">
        <v>0</v>
      </c>
      <c r="W1785" s="294">
        <v>0</v>
      </c>
      <c r="X1785" s="293">
        <v>2</v>
      </c>
      <c r="Y1785" s="262" t="s">
        <v>20</v>
      </c>
      <c r="Z1785" s="262" t="s">
        <v>30</v>
      </c>
      <c r="AA1785" s="289" t="s">
        <v>138</v>
      </c>
      <c r="AB1785" s="81" t="str">
        <f t="shared" si="277"/>
        <v>MaeA-coa</v>
      </c>
    </row>
    <row r="1786" spans="1:28" x14ac:dyDescent="0.3">
      <c r="A1786" s="260" t="s">
        <v>1</v>
      </c>
      <c r="B1786" s="261" t="s">
        <v>295</v>
      </c>
      <c r="C1786" s="291"/>
      <c r="D1786" s="291"/>
      <c r="E1786" s="291"/>
      <c r="F1786" s="291"/>
      <c r="G1786" s="291"/>
      <c r="H1786" s="292"/>
      <c r="I1786" s="293"/>
      <c r="J1786" s="293"/>
      <c r="K1786" s="294"/>
      <c r="L1786" s="293"/>
      <c r="M1786" s="294"/>
      <c r="N1786" s="294" t="s">
        <v>579</v>
      </c>
      <c r="O1786" s="33">
        <v>1</v>
      </c>
      <c r="P1786" s="75">
        <f t="shared" si="273"/>
        <v>0</v>
      </c>
      <c r="Q1786" s="293">
        <f t="shared" si="274"/>
        <v>0</v>
      </c>
      <c r="R1786" s="293">
        <f t="shared" si="275"/>
        <v>0</v>
      </c>
      <c r="S1786" s="293">
        <v>0</v>
      </c>
      <c r="T1786" s="293">
        <v>0</v>
      </c>
      <c r="U1786" s="293">
        <f t="shared" si="276"/>
        <v>0</v>
      </c>
      <c r="V1786" s="293">
        <v>0</v>
      </c>
      <c r="W1786" s="294">
        <v>0</v>
      </c>
      <c r="X1786" s="293">
        <v>2</v>
      </c>
      <c r="Y1786" s="262" t="s">
        <v>20</v>
      </c>
      <c r="Z1786" s="262" t="s">
        <v>30</v>
      </c>
      <c r="AA1786" s="289" t="s">
        <v>138</v>
      </c>
      <c r="AB1786" s="81" t="str">
        <f t="shared" si="277"/>
        <v>MaeA-cys</v>
      </c>
    </row>
    <row r="1787" spans="1:28" x14ac:dyDescent="0.3">
      <c r="A1787" s="260" t="s">
        <v>1</v>
      </c>
      <c r="B1787" s="261" t="s">
        <v>177</v>
      </c>
      <c r="C1787" s="291"/>
      <c r="D1787" s="291"/>
      <c r="E1787" s="291"/>
      <c r="F1787" s="291"/>
      <c r="G1787" s="291"/>
      <c r="H1787" s="292"/>
      <c r="I1787" s="293"/>
      <c r="J1787" s="293"/>
      <c r="K1787" s="294"/>
      <c r="L1787" s="293"/>
      <c r="M1787" s="294"/>
      <c r="N1787" s="294" t="s">
        <v>423</v>
      </c>
      <c r="O1787" s="33">
        <v>1</v>
      </c>
      <c r="P1787" s="75">
        <f t="shared" si="273"/>
        <v>0</v>
      </c>
      <c r="Q1787" s="293">
        <f t="shared" si="274"/>
        <v>0</v>
      </c>
      <c r="R1787" s="293">
        <f t="shared" si="275"/>
        <v>0</v>
      </c>
      <c r="S1787" s="293">
        <v>0</v>
      </c>
      <c r="T1787" s="293">
        <v>0</v>
      </c>
      <c r="U1787" s="293">
        <f t="shared" si="276"/>
        <v>0</v>
      </c>
      <c r="V1787" s="293">
        <v>0</v>
      </c>
      <c r="W1787" s="294">
        <v>0</v>
      </c>
      <c r="X1787" s="293">
        <v>2</v>
      </c>
      <c r="Y1787" s="262" t="s">
        <v>20</v>
      </c>
      <c r="Z1787" s="262" t="s">
        <v>30</v>
      </c>
      <c r="AA1787" s="289" t="s">
        <v>138</v>
      </c>
      <c r="AB1787" s="81" t="str">
        <f t="shared" si="277"/>
        <v>MaeA-e4p</v>
      </c>
    </row>
    <row r="1788" spans="1:28" x14ac:dyDescent="0.3">
      <c r="A1788" s="260" t="s">
        <v>1</v>
      </c>
      <c r="B1788" s="261" t="s">
        <v>76</v>
      </c>
      <c r="C1788" s="291"/>
      <c r="D1788" s="291"/>
      <c r="E1788" s="291"/>
      <c r="F1788" s="291"/>
      <c r="G1788" s="291"/>
      <c r="H1788" s="292"/>
      <c r="I1788" s="293"/>
      <c r="J1788" s="293"/>
      <c r="K1788" s="294"/>
      <c r="L1788" s="293"/>
      <c r="M1788" s="294"/>
      <c r="N1788" s="294" t="s">
        <v>415</v>
      </c>
      <c r="O1788" s="33">
        <v>1</v>
      </c>
      <c r="P1788" s="75">
        <f t="shared" si="273"/>
        <v>1</v>
      </c>
      <c r="Q1788" s="293">
        <f t="shared" si="274"/>
        <v>0</v>
      </c>
      <c r="R1788" s="293">
        <f t="shared" si="275"/>
        <v>1</v>
      </c>
      <c r="S1788" s="293">
        <v>0</v>
      </c>
      <c r="T1788" s="293">
        <v>-1</v>
      </c>
      <c r="U1788" s="293">
        <f t="shared" si="276"/>
        <v>0</v>
      </c>
      <c r="V1788" s="293">
        <v>0</v>
      </c>
      <c r="W1788" s="294">
        <v>0</v>
      </c>
      <c r="X1788" s="293">
        <v>2</v>
      </c>
      <c r="Y1788" s="262" t="s">
        <v>20</v>
      </c>
      <c r="Z1788" s="262" t="s">
        <v>30</v>
      </c>
      <c r="AA1788" s="289" t="s">
        <v>138</v>
      </c>
      <c r="AB1788" s="81" t="str">
        <f t="shared" si="277"/>
        <v>MaeA-mal</v>
      </c>
    </row>
    <row r="1789" spans="1:28" x14ac:dyDescent="0.3">
      <c r="A1789" s="260" t="s">
        <v>1</v>
      </c>
      <c r="B1789" s="261" t="s">
        <v>77</v>
      </c>
      <c r="C1789" s="291"/>
      <c r="D1789" s="291"/>
      <c r="E1789" s="291"/>
      <c r="F1789" s="291"/>
      <c r="G1789" s="291"/>
      <c r="H1789" s="292"/>
      <c r="I1789" s="293"/>
      <c r="J1789" s="293"/>
      <c r="K1789" s="294"/>
      <c r="L1789" s="293"/>
      <c r="M1789" s="294"/>
      <c r="N1789" s="294" t="s">
        <v>415</v>
      </c>
      <c r="O1789" s="33">
        <v>1</v>
      </c>
      <c r="P1789" s="75">
        <f t="shared" si="273"/>
        <v>0</v>
      </c>
      <c r="Q1789" s="293">
        <f t="shared" si="274"/>
        <v>0</v>
      </c>
      <c r="R1789" s="293">
        <f t="shared" si="275"/>
        <v>0</v>
      </c>
      <c r="S1789" s="293">
        <v>0</v>
      </c>
      <c r="T1789" s="293">
        <v>0</v>
      </c>
      <c r="U1789" s="293">
        <f t="shared" si="276"/>
        <v>0</v>
      </c>
      <c r="V1789" s="293">
        <v>0</v>
      </c>
      <c r="W1789" s="294">
        <v>0</v>
      </c>
      <c r="X1789" s="293">
        <v>2</v>
      </c>
      <c r="Y1789" s="262" t="s">
        <v>20</v>
      </c>
      <c r="Z1789" s="262" t="s">
        <v>30</v>
      </c>
      <c r="AA1789" s="289" t="s">
        <v>138</v>
      </c>
      <c r="AB1789" s="81" t="str">
        <f t="shared" si="277"/>
        <v>MaeA-nad+</v>
      </c>
    </row>
    <row r="1790" spans="1:28" x14ac:dyDescent="0.3">
      <c r="A1790" s="260" t="s">
        <v>1</v>
      </c>
      <c r="B1790" s="261" t="s">
        <v>79</v>
      </c>
      <c r="C1790" s="291"/>
      <c r="D1790" s="291"/>
      <c r="E1790" s="291"/>
      <c r="F1790" s="291"/>
      <c r="G1790" s="291"/>
      <c r="H1790" s="292"/>
      <c r="I1790" s="293"/>
      <c r="J1790" s="293"/>
      <c r="K1790" s="294"/>
      <c r="L1790" s="293"/>
      <c r="M1790" s="294"/>
      <c r="N1790" s="294" t="s">
        <v>417</v>
      </c>
      <c r="O1790" s="33">
        <v>1</v>
      </c>
      <c r="P1790" s="75">
        <f t="shared" si="273"/>
        <v>0</v>
      </c>
      <c r="Q1790" s="293">
        <f t="shared" si="274"/>
        <v>0</v>
      </c>
      <c r="R1790" s="293">
        <f t="shared" si="275"/>
        <v>0</v>
      </c>
      <c r="S1790" s="293">
        <v>0</v>
      </c>
      <c r="T1790" s="293">
        <v>0</v>
      </c>
      <c r="U1790" s="293">
        <f t="shared" si="276"/>
        <v>0</v>
      </c>
      <c r="V1790" s="293">
        <v>0</v>
      </c>
      <c r="W1790" s="294">
        <v>0</v>
      </c>
      <c r="X1790" s="293">
        <v>2</v>
      </c>
      <c r="Y1790" s="262" t="s">
        <v>20</v>
      </c>
      <c r="Z1790" s="262" t="s">
        <v>30</v>
      </c>
      <c r="AA1790" s="289" t="s">
        <v>138</v>
      </c>
      <c r="AB1790" s="81" t="str">
        <f t="shared" si="277"/>
        <v>MaeA-nadh</v>
      </c>
    </row>
    <row r="1791" spans="1:28" x14ac:dyDescent="0.3">
      <c r="A1791" s="260" t="s">
        <v>1</v>
      </c>
      <c r="B1791" s="261" t="s">
        <v>257</v>
      </c>
      <c r="C1791" s="291"/>
      <c r="D1791" s="291"/>
      <c r="E1791" s="291"/>
      <c r="F1791" s="291"/>
      <c r="G1791" s="291"/>
      <c r="H1791" s="292"/>
      <c r="I1791" s="293"/>
      <c r="J1791" s="293"/>
      <c r="K1791" s="294"/>
      <c r="L1791" s="293"/>
      <c r="M1791" s="294"/>
      <c r="N1791" s="294" t="s">
        <v>579</v>
      </c>
      <c r="O1791" s="33">
        <v>1</v>
      </c>
      <c r="P1791" s="75">
        <f t="shared" si="273"/>
        <v>0</v>
      </c>
      <c r="Q1791" s="293">
        <f t="shared" si="274"/>
        <v>0</v>
      </c>
      <c r="R1791" s="293">
        <f t="shared" si="275"/>
        <v>0</v>
      </c>
      <c r="S1791" s="293">
        <v>0</v>
      </c>
      <c r="T1791" s="293">
        <v>0</v>
      </c>
      <c r="U1791" s="293">
        <f t="shared" si="276"/>
        <v>0</v>
      </c>
      <c r="V1791" s="293">
        <v>0</v>
      </c>
      <c r="W1791" s="294">
        <v>0</v>
      </c>
      <c r="X1791" s="293">
        <v>2</v>
      </c>
      <c r="Y1791" s="262" t="s">
        <v>20</v>
      </c>
      <c r="Z1791" s="262" t="s">
        <v>30</v>
      </c>
      <c r="AA1791" s="289" t="s">
        <v>138</v>
      </c>
      <c r="AB1791" s="81" t="str">
        <f t="shared" si="277"/>
        <v>MaeA-ppgpp</v>
      </c>
    </row>
    <row r="1792" spans="1:28" x14ac:dyDescent="0.3">
      <c r="A1792" s="260" t="s">
        <v>1</v>
      </c>
      <c r="B1792" s="261" t="s">
        <v>220</v>
      </c>
      <c r="C1792" s="291"/>
      <c r="D1792" s="291"/>
      <c r="E1792" s="291"/>
      <c r="F1792" s="291"/>
      <c r="G1792" s="291"/>
      <c r="H1792" s="292"/>
      <c r="I1792" s="293"/>
      <c r="J1792" s="293"/>
      <c r="K1792" s="294"/>
      <c r="L1792" s="293"/>
      <c r="M1792" s="294"/>
      <c r="N1792" s="294" t="s">
        <v>423</v>
      </c>
      <c r="O1792" s="33">
        <v>1</v>
      </c>
      <c r="P1792" s="75">
        <f t="shared" si="273"/>
        <v>0</v>
      </c>
      <c r="Q1792" s="293">
        <f t="shared" si="274"/>
        <v>0</v>
      </c>
      <c r="R1792" s="293">
        <f t="shared" si="275"/>
        <v>0</v>
      </c>
      <c r="S1792" s="293">
        <v>0</v>
      </c>
      <c r="T1792" s="293">
        <v>0</v>
      </c>
      <c r="U1792" s="293">
        <f t="shared" si="276"/>
        <v>0</v>
      </c>
      <c r="V1792" s="293">
        <v>0</v>
      </c>
      <c r="W1792" s="294">
        <v>0</v>
      </c>
      <c r="X1792" s="293">
        <v>2</v>
      </c>
      <c r="Y1792" s="262" t="s">
        <v>20</v>
      </c>
      <c r="Z1792" s="262" t="s">
        <v>30</v>
      </c>
      <c r="AA1792" s="289" t="s">
        <v>138</v>
      </c>
      <c r="AB1792" s="81" t="str">
        <f t="shared" si="277"/>
        <v>MaeA-prpp</v>
      </c>
    </row>
    <row r="1793" spans="1:28" x14ac:dyDescent="0.3">
      <c r="A1793" s="260" t="s">
        <v>1</v>
      </c>
      <c r="B1793" s="261" t="s">
        <v>78</v>
      </c>
      <c r="C1793" s="291"/>
      <c r="D1793" s="291"/>
      <c r="E1793" s="291"/>
      <c r="F1793" s="291"/>
      <c r="G1793" s="291"/>
      <c r="H1793" s="292"/>
      <c r="I1793" s="293"/>
      <c r="J1793" s="293"/>
      <c r="K1793" s="294"/>
      <c r="L1793" s="293"/>
      <c r="M1793" s="294"/>
      <c r="N1793" s="294" t="s">
        <v>417</v>
      </c>
      <c r="O1793" s="33">
        <v>1</v>
      </c>
      <c r="P1793" s="75">
        <f t="shared" si="273"/>
        <v>0</v>
      </c>
      <c r="Q1793" s="293">
        <f t="shared" si="274"/>
        <v>0</v>
      </c>
      <c r="R1793" s="293">
        <f t="shared" si="275"/>
        <v>0</v>
      </c>
      <c r="S1793" s="293">
        <v>0</v>
      </c>
      <c r="T1793" s="293">
        <v>0</v>
      </c>
      <c r="U1793" s="293">
        <f t="shared" si="276"/>
        <v>0</v>
      </c>
      <c r="V1793" s="293">
        <v>0</v>
      </c>
      <c r="W1793" s="294">
        <v>0</v>
      </c>
      <c r="X1793" s="293">
        <v>2</v>
      </c>
      <c r="Y1793" s="262" t="s">
        <v>20</v>
      </c>
      <c r="Z1793" s="262" t="s">
        <v>30</v>
      </c>
      <c r="AA1793" s="289" t="s">
        <v>138</v>
      </c>
      <c r="AB1793" s="81" t="str">
        <f t="shared" si="277"/>
        <v>MaeA-pyr</v>
      </c>
    </row>
    <row r="1794" spans="1:28" x14ac:dyDescent="0.3">
      <c r="A1794" s="260" t="s">
        <v>134</v>
      </c>
      <c r="B1794" s="261" t="s">
        <v>117</v>
      </c>
      <c r="C1794" s="291"/>
      <c r="D1794" s="291"/>
      <c r="E1794" s="291"/>
      <c r="F1794" s="291"/>
      <c r="G1794" s="291"/>
      <c r="H1794" s="292"/>
      <c r="I1794" s="293"/>
      <c r="J1794" s="293"/>
      <c r="K1794" s="294"/>
      <c r="L1794" s="293"/>
      <c r="M1794" s="294"/>
      <c r="N1794" s="294" t="s">
        <v>423</v>
      </c>
      <c r="O1794" s="33">
        <v>1</v>
      </c>
      <c r="P1794" s="75">
        <f t="shared" ref="P1794:P1861" si="278">IF(OR(S1794&lt;&gt;0,T1794&lt;&gt;0,U1794&lt;&gt;0),1,0)</f>
        <v>1</v>
      </c>
      <c r="Q1794" s="293">
        <f t="shared" ref="Q1794:Q1861" si="279">IF(AND(S1794&lt;&gt;0,T1794=0),1,0)</f>
        <v>0</v>
      </c>
      <c r="R1794" s="293">
        <f t="shared" ref="R1794:R1857" si="280">IF(AND(S1794=0,T1794&lt;&gt;0),1,0)</f>
        <v>0</v>
      </c>
      <c r="S1794" s="293">
        <v>1</v>
      </c>
      <c r="T1794" s="293">
        <v>1</v>
      </c>
      <c r="U1794" s="293">
        <f t="shared" ref="U1794:U1857" si="281">IF(AND(S1794&lt;&gt;0,T1794&lt;&gt;0),1,0)</f>
        <v>1</v>
      </c>
      <c r="V1794" s="293">
        <v>0</v>
      </c>
      <c r="W1794" s="294">
        <v>0</v>
      </c>
      <c r="X1794" s="293">
        <v>1</v>
      </c>
      <c r="Y1794" s="262" t="s">
        <v>29</v>
      </c>
      <c r="Z1794" s="262" t="s">
        <v>30</v>
      </c>
      <c r="AA1794" s="289" t="s">
        <v>138</v>
      </c>
      <c r="AB1794" s="81" t="str">
        <f t="shared" si="277"/>
        <v>MaeB-acp</v>
      </c>
    </row>
    <row r="1795" spans="1:28" x14ac:dyDescent="0.3">
      <c r="A1795" s="260" t="s">
        <v>134</v>
      </c>
      <c r="B1795" s="261" t="s">
        <v>165</v>
      </c>
      <c r="C1795" s="291"/>
      <c r="D1795" s="291"/>
      <c r="E1795" s="291"/>
      <c r="F1795" s="291"/>
      <c r="G1795" s="291"/>
      <c r="H1795" s="292"/>
      <c r="I1795" s="293"/>
      <c r="J1795" s="293"/>
      <c r="K1795" s="294"/>
      <c r="L1795" s="293"/>
      <c r="M1795" s="294"/>
      <c r="N1795" s="294" t="s">
        <v>425</v>
      </c>
      <c r="O1795" s="33">
        <v>1</v>
      </c>
      <c r="P1795" s="75">
        <f t="shared" si="278"/>
        <v>0</v>
      </c>
      <c r="Q1795" s="293">
        <f t="shared" si="279"/>
        <v>0</v>
      </c>
      <c r="R1795" s="293">
        <f t="shared" si="280"/>
        <v>0</v>
      </c>
      <c r="S1795" s="293">
        <v>0</v>
      </c>
      <c r="T1795" s="293">
        <v>0</v>
      </c>
      <c r="U1795" s="293">
        <f t="shared" si="281"/>
        <v>0</v>
      </c>
      <c r="V1795" s="293">
        <v>0</v>
      </c>
      <c r="W1795" s="294">
        <v>0</v>
      </c>
      <c r="X1795" s="293">
        <v>1</v>
      </c>
      <c r="Y1795" s="262" t="s">
        <v>29</v>
      </c>
      <c r="Z1795" s="262" t="s">
        <v>30</v>
      </c>
      <c r="AA1795" s="289" t="s">
        <v>138</v>
      </c>
      <c r="AB1795" s="81" t="str">
        <f t="shared" ref="AB1795:AB1858" si="282">A1795&amp;"-"&amp;B1795</f>
        <v>MaeB-bpg</v>
      </c>
    </row>
    <row r="1796" spans="1:28" x14ac:dyDescent="0.3">
      <c r="A1796" s="260" t="s">
        <v>134</v>
      </c>
      <c r="B1796" s="261" t="s">
        <v>216</v>
      </c>
      <c r="C1796" s="291"/>
      <c r="D1796" s="291"/>
      <c r="E1796" s="291"/>
      <c r="F1796" s="291"/>
      <c r="G1796" s="291"/>
      <c r="H1796" s="292"/>
      <c r="I1796" s="293"/>
      <c r="J1796" s="293"/>
      <c r="K1796" s="294"/>
      <c r="L1796" s="293"/>
      <c r="M1796" s="294"/>
      <c r="N1796" s="294" t="s">
        <v>579</v>
      </c>
      <c r="O1796" s="33">
        <v>1</v>
      </c>
      <c r="P1796" s="75">
        <f t="shared" si="278"/>
        <v>1</v>
      </c>
      <c r="Q1796" s="293">
        <f t="shared" si="279"/>
        <v>1</v>
      </c>
      <c r="R1796" s="293">
        <f t="shared" si="280"/>
        <v>0</v>
      </c>
      <c r="S1796" s="293">
        <v>-1</v>
      </c>
      <c r="T1796" s="293">
        <v>0</v>
      </c>
      <c r="U1796" s="293">
        <f t="shared" si="281"/>
        <v>0</v>
      </c>
      <c r="V1796" s="293">
        <v>0</v>
      </c>
      <c r="W1796" s="294">
        <v>0</v>
      </c>
      <c r="X1796" s="293">
        <v>1</v>
      </c>
      <c r="Y1796" s="262" t="s">
        <v>29</v>
      </c>
      <c r="Z1796" s="262" t="s">
        <v>30</v>
      </c>
      <c r="AA1796" s="289" t="s">
        <v>138</v>
      </c>
      <c r="AB1796" s="81" t="str">
        <f t="shared" si="282"/>
        <v>MaeB-camp</v>
      </c>
    </row>
    <row r="1797" spans="1:28" x14ac:dyDescent="0.3">
      <c r="A1797" s="260" t="s">
        <v>134</v>
      </c>
      <c r="B1797" s="261" t="s">
        <v>241</v>
      </c>
      <c r="C1797" s="291"/>
      <c r="D1797" s="291"/>
      <c r="E1797" s="291"/>
      <c r="F1797" s="291"/>
      <c r="G1797" s="291"/>
      <c r="H1797" s="292"/>
      <c r="I1797" s="293"/>
      <c r="J1797" s="293"/>
      <c r="K1797" s="294"/>
      <c r="L1797" s="293"/>
      <c r="M1797" s="294"/>
      <c r="N1797" s="294" t="s">
        <v>423</v>
      </c>
      <c r="O1797" s="33">
        <v>1</v>
      </c>
      <c r="P1797" s="75">
        <f t="shared" si="278"/>
        <v>0</v>
      </c>
      <c r="Q1797" s="293">
        <f t="shared" si="279"/>
        <v>0</v>
      </c>
      <c r="R1797" s="293">
        <f t="shared" si="280"/>
        <v>0</v>
      </c>
      <c r="S1797" s="293">
        <v>0</v>
      </c>
      <c r="T1797" s="293">
        <v>0</v>
      </c>
      <c r="U1797" s="293">
        <f t="shared" si="281"/>
        <v>0</v>
      </c>
      <c r="V1797" s="293">
        <v>0</v>
      </c>
      <c r="W1797" s="294">
        <v>0</v>
      </c>
      <c r="X1797" s="293">
        <v>1</v>
      </c>
      <c r="Y1797" s="262" t="s">
        <v>29</v>
      </c>
      <c r="Z1797" s="262" t="s">
        <v>30</v>
      </c>
      <c r="AA1797" s="289" t="s">
        <v>138</v>
      </c>
      <c r="AB1797" s="81" t="str">
        <f t="shared" si="282"/>
        <v>MaeB-carb-p</v>
      </c>
    </row>
    <row r="1798" spans="1:28" x14ac:dyDescent="0.3">
      <c r="A1798" s="260" t="s">
        <v>134</v>
      </c>
      <c r="B1798" s="261" t="s">
        <v>100</v>
      </c>
      <c r="C1798" s="291"/>
      <c r="D1798" s="291"/>
      <c r="E1798" s="291"/>
      <c r="F1798" s="291"/>
      <c r="G1798" s="291"/>
      <c r="H1798" s="292"/>
      <c r="I1798" s="293"/>
      <c r="J1798" s="293"/>
      <c r="K1798" s="294"/>
      <c r="L1798" s="293"/>
      <c r="M1798" s="294"/>
      <c r="N1798" s="294" t="s">
        <v>579</v>
      </c>
      <c r="O1798" s="33">
        <v>1</v>
      </c>
      <c r="P1798" s="75">
        <f t="shared" si="278"/>
        <v>0</v>
      </c>
      <c r="Q1798" s="293">
        <f t="shared" si="279"/>
        <v>0</v>
      </c>
      <c r="R1798" s="293">
        <f t="shared" si="280"/>
        <v>0</v>
      </c>
      <c r="S1798" s="293">
        <v>0</v>
      </c>
      <c r="T1798" s="293">
        <v>0</v>
      </c>
      <c r="U1798" s="293">
        <f t="shared" si="281"/>
        <v>0</v>
      </c>
      <c r="V1798" s="293">
        <v>0</v>
      </c>
      <c r="W1798" s="294">
        <v>0</v>
      </c>
      <c r="X1798" s="293">
        <v>1</v>
      </c>
      <c r="Y1798" s="262" t="s">
        <v>29</v>
      </c>
      <c r="Z1798" s="262" t="s">
        <v>30</v>
      </c>
      <c r="AA1798" s="289" t="s">
        <v>138</v>
      </c>
      <c r="AB1798" s="81" t="str">
        <f t="shared" si="282"/>
        <v>MaeB-coa</v>
      </c>
    </row>
    <row r="1799" spans="1:28" x14ac:dyDescent="0.3">
      <c r="A1799" s="260" t="s">
        <v>134</v>
      </c>
      <c r="B1799" s="261" t="s">
        <v>223</v>
      </c>
      <c r="C1799" s="291"/>
      <c r="D1799" s="291"/>
      <c r="E1799" s="291"/>
      <c r="F1799" s="291"/>
      <c r="G1799" s="291"/>
      <c r="H1799" s="292"/>
      <c r="I1799" s="293"/>
      <c r="J1799" s="293"/>
      <c r="K1799" s="294"/>
      <c r="L1799" s="293"/>
      <c r="M1799" s="294"/>
      <c r="N1799" s="294" t="s">
        <v>416</v>
      </c>
      <c r="O1799" s="33">
        <v>1</v>
      </c>
      <c r="P1799" s="75">
        <f t="shared" si="278"/>
        <v>0</v>
      </c>
      <c r="Q1799" s="293">
        <f t="shared" si="279"/>
        <v>0</v>
      </c>
      <c r="R1799" s="293">
        <f t="shared" si="280"/>
        <v>0</v>
      </c>
      <c r="S1799" s="293">
        <v>0</v>
      </c>
      <c r="T1799" s="293">
        <v>0</v>
      </c>
      <c r="U1799" s="293">
        <f t="shared" si="281"/>
        <v>0</v>
      </c>
      <c r="V1799" s="293">
        <v>0</v>
      </c>
      <c r="W1799" s="294">
        <v>0</v>
      </c>
      <c r="X1799" s="293">
        <v>1</v>
      </c>
      <c r="Y1799" s="262" t="s">
        <v>29</v>
      </c>
      <c r="Z1799" s="262" t="s">
        <v>30</v>
      </c>
      <c r="AA1799" s="289" t="s">
        <v>138</v>
      </c>
      <c r="AB1799" s="81" t="str">
        <f t="shared" si="282"/>
        <v>MaeB-control4</v>
      </c>
    </row>
    <row r="1800" spans="1:28" x14ac:dyDescent="0.3">
      <c r="A1800" s="260" t="s">
        <v>134</v>
      </c>
      <c r="B1800" s="261" t="s">
        <v>295</v>
      </c>
      <c r="C1800" s="291"/>
      <c r="D1800" s="291"/>
      <c r="E1800" s="291"/>
      <c r="F1800" s="291"/>
      <c r="G1800" s="291"/>
      <c r="H1800" s="292"/>
      <c r="I1800" s="293"/>
      <c r="J1800" s="293"/>
      <c r="K1800" s="294"/>
      <c r="L1800" s="293"/>
      <c r="M1800" s="294"/>
      <c r="N1800" s="294" t="s">
        <v>579</v>
      </c>
      <c r="O1800" s="33">
        <v>1</v>
      </c>
      <c r="P1800" s="75">
        <f t="shared" si="278"/>
        <v>0</v>
      </c>
      <c r="Q1800" s="293">
        <f t="shared" si="279"/>
        <v>0</v>
      </c>
      <c r="R1800" s="293">
        <f t="shared" si="280"/>
        <v>0</v>
      </c>
      <c r="S1800" s="293">
        <v>0</v>
      </c>
      <c r="T1800" s="293">
        <v>0</v>
      </c>
      <c r="U1800" s="293">
        <f t="shared" si="281"/>
        <v>0</v>
      </c>
      <c r="V1800" s="293">
        <v>0</v>
      </c>
      <c r="W1800" s="294">
        <v>0</v>
      </c>
      <c r="X1800" s="293">
        <v>1</v>
      </c>
      <c r="Y1800" s="262" t="s">
        <v>29</v>
      </c>
      <c r="Z1800" s="262" t="s">
        <v>30</v>
      </c>
      <c r="AA1800" s="289" t="s">
        <v>138</v>
      </c>
      <c r="AB1800" s="81" t="str">
        <f t="shared" si="282"/>
        <v>MaeB-cys</v>
      </c>
    </row>
    <row r="1801" spans="1:28" x14ac:dyDescent="0.3">
      <c r="A1801" s="260" t="s">
        <v>134</v>
      </c>
      <c r="B1801" s="261" t="s">
        <v>177</v>
      </c>
      <c r="C1801" s="291"/>
      <c r="D1801" s="291"/>
      <c r="E1801" s="291"/>
      <c r="F1801" s="291"/>
      <c r="G1801" s="291"/>
      <c r="H1801" s="292"/>
      <c r="I1801" s="293"/>
      <c r="J1801" s="293"/>
      <c r="K1801" s="294"/>
      <c r="L1801" s="293"/>
      <c r="M1801" s="294"/>
      <c r="N1801" s="294" t="s">
        <v>423</v>
      </c>
      <c r="O1801" s="33">
        <v>1</v>
      </c>
      <c r="P1801" s="75">
        <f t="shared" si="278"/>
        <v>0</v>
      </c>
      <c r="Q1801" s="293">
        <f t="shared" si="279"/>
        <v>0</v>
      </c>
      <c r="R1801" s="293">
        <f t="shared" si="280"/>
        <v>0</v>
      </c>
      <c r="S1801" s="293">
        <v>0</v>
      </c>
      <c r="T1801" s="293">
        <v>0</v>
      </c>
      <c r="U1801" s="293">
        <f t="shared" si="281"/>
        <v>0</v>
      </c>
      <c r="V1801" s="293">
        <v>0</v>
      </c>
      <c r="W1801" s="294">
        <v>0</v>
      </c>
      <c r="X1801" s="293">
        <v>1</v>
      </c>
      <c r="Y1801" s="262" t="s">
        <v>29</v>
      </c>
      <c r="Z1801" s="262" t="s">
        <v>30</v>
      </c>
      <c r="AA1801" s="289" t="s">
        <v>138</v>
      </c>
      <c r="AB1801" s="81" t="str">
        <f t="shared" si="282"/>
        <v>MaeB-e4p</v>
      </c>
    </row>
    <row r="1802" spans="1:28" x14ac:dyDescent="0.3">
      <c r="A1802" s="260" t="s">
        <v>134</v>
      </c>
      <c r="B1802" s="261" t="s">
        <v>267</v>
      </c>
      <c r="C1802" s="291"/>
      <c r="D1802" s="291"/>
      <c r="E1802" s="291"/>
      <c r="F1802" s="291"/>
      <c r="G1802" s="291"/>
      <c r="H1802" s="292"/>
      <c r="I1802" s="293"/>
      <c r="J1802" s="293"/>
      <c r="K1802" s="294"/>
      <c r="L1802" s="293"/>
      <c r="M1802" s="294"/>
      <c r="N1802" s="294" t="s">
        <v>579</v>
      </c>
      <c r="O1802" s="33">
        <v>1</v>
      </c>
      <c r="P1802" s="75">
        <f t="shared" si="278"/>
        <v>0</v>
      </c>
      <c r="Q1802" s="293">
        <f t="shared" si="279"/>
        <v>0</v>
      </c>
      <c r="R1802" s="293">
        <f t="shared" si="280"/>
        <v>0</v>
      </c>
      <c r="S1802" s="293">
        <v>0</v>
      </c>
      <c r="T1802" s="293">
        <v>0</v>
      </c>
      <c r="U1802" s="293">
        <f t="shared" si="281"/>
        <v>0</v>
      </c>
      <c r="V1802" s="293">
        <v>0</v>
      </c>
      <c r="W1802" s="294">
        <v>0</v>
      </c>
      <c r="X1802" s="293">
        <v>1</v>
      </c>
      <c r="Y1802" s="262" t="s">
        <v>29</v>
      </c>
      <c r="Z1802" s="262" t="s">
        <v>30</v>
      </c>
      <c r="AA1802" s="289" t="s">
        <v>138</v>
      </c>
      <c r="AB1802" s="81" t="str">
        <f t="shared" si="282"/>
        <v>MaeB-g1p</v>
      </c>
    </row>
    <row r="1803" spans="1:28" x14ac:dyDescent="0.3">
      <c r="A1803" s="260" t="s">
        <v>134</v>
      </c>
      <c r="B1803" s="261" t="s">
        <v>76</v>
      </c>
      <c r="C1803" s="291"/>
      <c r="D1803" s="291"/>
      <c r="E1803" s="291"/>
      <c r="F1803" s="291"/>
      <c r="G1803" s="291"/>
      <c r="H1803" s="292"/>
      <c r="I1803" s="293"/>
      <c r="J1803" s="293"/>
      <c r="K1803" s="294"/>
      <c r="L1803" s="293"/>
      <c r="M1803" s="294"/>
      <c r="N1803" s="294" t="s">
        <v>415</v>
      </c>
      <c r="O1803" s="33">
        <v>1</v>
      </c>
      <c r="P1803" s="75">
        <f t="shared" si="278"/>
        <v>0</v>
      </c>
      <c r="Q1803" s="293">
        <f t="shared" si="279"/>
        <v>0</v>
      </c>
      <c r="R1803" s="293">
        <f t="shared" si="280"/>
        <v>0</v>
      </c>
      <c r="S1803" s="293">
        <v>0</v>
      </c>
      <c r="T1803" s="293">
        <v>0</v>
      </c>
      <c r="U1803" s="293">
        <f t="shared" si="281"/>
        <v>0</v>
      </c>
      <c r="V1803" s="293">
        <v>0</v>
      </c>
      <c r="W1803" s="294">
        <v>0</v>
      </c>
      <c r="X1803" s="293">
        <v>1</v>
      </c>
      <c r="Y1803" s="262" t="s">
        <v>29</v>
      </c>
      <c r="Z1803" s="262" t="s">
        <v>30</v>
      </c>
      <c r="AA1803" s="289" t="s">
        <v>138</v>
      </c>
      <c r="AB1803" s="81" t="str">
        <f t="shared" si="282"/>
        <v>MaeB-mal</v>
      </c>
    </row>
    <row r="1804" spans="1:28" x14ac:dyDescent="0.3">
      <c r="A1804" s="260" t="s">
        <v>134</v>
      </c>
      <c r="B1804" s="261" t="s">
        <v>66</v>
      </c>
      <c r="C1804" s="291"/>
      <c r="D1804" s="291"/>
      <c r="E1804" s="291"/>
      <c r="F1804" s="291"/>
      <c r="G1804" s="291"/>
      <c r="H1804" s="292"/>
      <c r="I1804" s="293"/>
      <c r="J1804" s="293"/>
      <c r="K1804" s="294"/>
      <c r="L1804" s="293"/>
      <c r="M1804" s="294"/>
      <c r="N1804" s="294" t="s">
        <v>415</v>
      </c>
      <c r="O1804" s="33">
        <v>1</v>
      </c>
      <c r="P1804" s="75">
        <f t="shared" si="278"/>
        <v>1</v>
      </c>
      <c r="Q1804" s="293">
        <f t="shared" si="279"/>
        <v>1</v>
      </c>
      <c r="R1804" s="293">
        <f t="shared" si="280"/>
        <v>0</v>
      </c>
      <c r="S1804" s="293">
        <v>-1</v>
      </c>
      <c r="T1804" s="293">
        <v>0</v>
      </c>
      <c r="U1804" s="293">
        <f t="shared" si="281"/>
        <v>0</v>
      </c>
      <c r="V1804" s="293">
        <v>0</v>
      </c>
      <c r="W1804" s="294">
        <v>0</v>
      </c>
      <c r="X1804" s="293">
        <v>1</v>
      </c>
      <c r="Y1804" s="262" t="s">
        <v>29</v>
      </c>
      <c r="Z1804" s="262" t="s">
        <v>30</v>
      </c>
      <c r="AA1804" s="289" t="s">
        <v>138</v>
      </c>
      <c r="AB1804" s="81" t="str">
        <f t="shared" si="282"/>
        <v>MaeB-nadp+</v>
      </c>
    </row>
    <row r="1805" spans="1:28" x14ac:dyDescent="0.3">
      <c r="A1805" s="260" t="s">
        <v>134</v>
      </c>
      <c r="B1805" s="261" t="s">
        <v>68</v>
      </c>
      <c r="C1805" s="291"/>
      <c r="D1805" s="291"/>
      <c r="E1805" s="291"/>
      <c r="F1805" s="291"/>
      <c r="G1805" s="291"/>
      <c r="H1805" s="292"/>
      <c r="I1805" s="293"/>
      <c r="J1805" s="293"/>
      <c r="K1805" s="294"/>
      <c r="L1805" s="293"/>
      <c r="M1805" s="294"/>
      <c r="N1805" s="294" t="s">
        <v>417</v>
      </c>
      <c r="O1805" s="33">
        <v>1</v>
      </c>
      <c r="P1805" s="75">
        <f t="shared" si="278"/>
        <v>0</v>
      </c>
      <c r="Q1805" s="293">
        <f t="shared" si="279"/>
        <v>0</v>
      </c>
      <c r="R1805" s="293">
        <f t="shared" si="280"/>
        <v>0</v>
      </c>
      <c r="S1805" s="293">
        <v>0</v>
      </c>
      <c r="T1805" s="293">
        <v>0</v>
      </c>
      <c r="U1805" s="293">
        <f t="shared" si="281"/>
        <v>0</v>
      </c>
      <c r="V1805" s="293">
        <v>-1</v>
      </c>
      <c r="W1805" s="294">
        <v>0</v>
      </c>
      <c r="X1805" s="293">
        <v>1</v>
      </c>
      <c r="Y1805" s="262" t="s">
        <v>29</v>
      </c>
      <c r="Z1805" s="262" t="s">
        <v>30</v>
      </c>
      <c r="AA1805" s="289" t="s">
        <v>138</v>
      </c>
      <c r="AB1805" s="81" t="str">
        <f t="shared" si="282"/>
        <v>MaeB-nadph</v>
      </c>
    </row>
    <row r="1806" spans="1:28" x14ac:dyDescent="0.3">
      <c r="A1806" s="260" t="s">
        <v>134</v>
      </c>
      <c r="B1806" s="261" t="s">
        <v>282</v>
      </c>
      <c r="C1806" s="291"/>
      <c r="D1806" s="291"/>
      <c r="E1806" s="291"/>
      <c r="F1806" s="291"/>
      <c r="G1806" s="291"/>
      <c r="H1806" s="292"/>
      <c r="I1806" s="293"/>
      <c r="J1806" s="293"/>
      <c r="K1806" s="294"/>
      <c r="L1806" s="293"/>
      <c r="M1806" s="294"/>
      <c r="N1806" s="294" t="s">
        <v>416</v>
      </c>
      <c r="O1806" s="33">
        <v>1</v>
      </c>
      <c r="P1806" s="75">
        <f t="shared" si="278"/>
        <v>0</v>
      </c>
      <c r="Q1806" s="293">
        <f t="shared" si="279"/>
        <v>0</v>
      </c>
      <c r="R1806" s="293">
        <f t="shared" si="280"/>
        <v>0</v>
      </c>
      <c r="S1806" s="293">
        <v>0</v>
      </c>
      <c r="T1806" s="293">
        <v>0</v>
      </c>
      <c r="U1806" s="293">
        <f t="shared" si="281"/>
        <v>0</v>
      </c>
      <c r="V1806" s="293">
        <v>0</v>
      </c>
      <c r="W1806" s="294">
        <v>0</v>
      </c>
      <c r="X1806" s="293">
        <v>1</v>
      </c>
      <c r="Y1806" s="262" t="s">
        <v>29</v>
      </c>
      <c r="Z1806" s="262" t="s">
        <v>30</v>
      </c>
      <c r="AA1806" s="289" t="s">
        <v>138</v>
      </c>
      <c r="AB1806" s="81" t="str">
        <f t="shared" si="282"/>
        <v>MaeB-noenz</v>
      </c>
    </row>
    <row r="1807" spans="1:28" x14ac:dyDescent="0.3">
      <c r="A1807" s="260" t="s">
        <v>134</v>
      </c>
      <c r="B1807" s="261" t="s">
        <v>257</v>
      </c>
      <c r="C1807" s="291"/>
      <c r="D1807" s="291"/>
      <c r="E1807" s="291"/>
      <c r="F1807" s="291"/>
      <c r="G1807" s="291"/>
      <c r="H1807" s="292"/>
      <c r="I1807" s="293"/>
      <c r="J1807" s="293"/>
      <c r="K1807" s="294"/>
      <c r="L1807" s="293"/>
      <c r="M1807" s="294"/>
      <c r="N1807" s="294" t="s">
        <v>579</v>
      </c>
      <c r="O1807" s="33">
        <v>1</v>
      </c>
      <c r="P1807" s="75">
        <f t="shared" si="278"/>
        <v>0</v>
      </c>
      <c r="Q1807" s="293">
        <f t="shared" si="279"/>
        <v>0</v>
      </c>
      <c r="R1807" s="293">
        <f t="shared" si="280"/>
        <v>0</v>
      </c>
      <c r="S1807" s="293">
        <v>0</v>
      </c>
      <c r="T1807" s="293">
        <v>0</v>
      </c>
      <c r="U1807" s="293">
        <f t="shared" si="281"/>
        <v>0</v>
      </c>
      <c r="V1807" s="293">
        <v>0</v>
      </c>
      <c r="W1807" s="294">
        <v>0</v>
      </c>
      <c r="X1807" s="293">
        <v>1</v>
      </c>
      <c r="Y1807" s="262" t="s">
        <v>29</v>
      </c>
      <c r="Z1807" s="262" t="s">
        <v>30</v>
      </c>
      <c r="AA1807" s="289" t="s">
        <v>138</v>
      </c>
      <c r="AB1807" s="81" t="str">
        <f t="shared" si="282"/>
        <v>MaeB-ppgpp</v>
      </c>
    </row>
    <row r="1808" spans="1:28" x14ac:dyDescent="0.3">
      <c r="A1808" s="260" t="s">
        <v>134</v>
      </c>
      <c r="B1808" s="261" t="s">
        <v>220</v>
      </c>
      <c r="C1808" s="291"/>
      <c r="D1808" s="291"/>
      <c r="E1808" s="291"/>
      <c r="F1808" s="291"/>
      <c r="G1808" s="291"/>
      <c r="H1808" s="292"/>
      <c r="I1808" s="293"/>
      <c r="J1808" s="293"/>
      <c r="K1808" s="294"/>
      <c r="L1808" s="293"/>
      <c r="M1808" s="294"/>
      <c r="N1808" s="294" t="s">
        <v>423</v>
      </c>
      <c r="O1808" s="33">
        <v>1</v>
      </c>
      <c r="P1808" s="75">
        <f t="shared" si="278"/>
        <v>0</v>
      </c>
      <c r="Q1808" s="293">
        <f t="shared" si="279"/>
        <v>0</v>
      </c>
      <c r="R1808" s="293">
        <f t="shared" si="280"/>
        <v>0</v>
      </c>
      <c r="S1808" s="293">
        <v>0</v>
      </c>
      <c r="T1808" s="293">
        <v>0</v>
      </c>
      <c r="U1808" s="293">
        <f t="shared" si="281"/>
        <v>0</v>
      </c>
      <c r="V1808" s="293">
        <v>0</v>
      </c>
      <c r="W1808" s="294">
        <v>0</v>
      </c>
      <c r="X1808" s="293">
        <v>1</v>
      </c>
      <c r="Y1808" s="262" t="s">
        <v>29</v>
      </c>
      <c r="Z1808" s="262" t="s">
        <v>30</v>
      </c>
      <c r="AA1808" s="289" t="s">
        <v>138</v>
      </c>
      <c r="AB1808" s="81" t="str">
        <f t="shared" si="282"/>
        <v>MaeB-prpp</v>
      </c>
    </row>
    <row r="1809" spans="1:28" x14ac:dyDescent="0.3">
      <c r="A1809" s="260" t="s">
        <v>134</v>
      </c>
      <c r="B1809" s="261" t="s">
        <v>78</v>
      </c>
      <c r="C1809" s="291"/>
      <c r="D1809" s="291"/>
      <c r="E1809" s="291"/>
      <c r="F1809" s="291"/>
      <c r="G1809" s="291"/>
      <c r="H1809" s="292"/>
      <c r="I1809" s="293"/>
      <c r="J1809" s="293"/>
      <c r="K1809" s="294"/>
      <c r="L1809" s="293"/>
      <c r="M1809" s="294"/>
      <c r="N1809" s="294" t="s">
        <v>417</v>
      </c>
      <c r="O1809" s="33">
        <v>1</v>
      </c>
      <c r="P1809" s="75">
        <f t="shared" si="278"/>
        <v>0</v>
      </c>
      <c r="Q1809" s="293">
        <f t="shared" si="279"/>
        <v>0</v>
      </c>
      <c r="R1809" s="293">
        <f t="shared" si="280"/>
        <v>0</v>
      </c>
      <c r="S1809" s="293">
        <v>0</v>
      </c>
      <c r="T1809" s="293">
        <v>0</v>
      </c>
      <c r="U1809" s="293">
        <f t="shared" si="281"/>
        <v>0</v>
      </c>
      <c r="V1809" s="293">
        <v>0</v>
      </c>
      <c r="W1809" s="294">
        <v>0</v>
      </c>
      <c r="X1809" s="293">
        <v>1</v>
      </c>
      <c r="Y1809" s="262" t="s">
        <v>29</v>
      </c>
      <c r="Z1809" s="262" t="s">
        <v>30</v>
      </c>
      <c r="AA1809" s="289" t="s">
        <v>138</v>
      </c>
      <c r="AB1809" s="81" t="str">
        <f t="shared" si="282"/>
        <v>MaeB-pyr</v>
      </c>
    </row>
    <row r="1810" spans="1:28" x14ac:dyDescent="0.3">
      <c r="A1810" s="260" t="s">
        <v>15</v>
      </c>
      <c r="B1810" s="261" t="s">
        <v>85</v>
      </c>
      <c r="C1810" s="291"/>
      <c r="D1810" s="291"/>
      <c r="E1810" s="291"/>
      <c r="F1810" s="291"/>
      <c r="G1810" s="291"/>
      <c r="H1810" s="292"/>
      <c r="I1810" s="293"/>
      <c r="J1810" s="293"/>
      <c r="K1810" s="294"/>
      <c r="L1810" s="293"/>
      <c r="M1810" s="294"/>
      <c r="N1810" s="294" t="s">
        <v>417</v>
      </c>
      <c r="O1810" s="33">
        <v>1</v>
      </c>
      <c r="P1810" s="75">
        <f t="shared" si="278"/>
        <v>0</v>
      </c>
      <c r="Q1810" s="293">
        <f t="shared" si="279"/>
        <v>0</v>
      </c>
      <c r="R1810" s="293">
        <f t="shared" si="280"/>
        <v>0</v>
      </c>
      <c r="S1810" s="293">
        <v>0</v>
      </c>
      <c r="T1810" s="293">
        <v>0</v>
      </c>
      <c r="U1810" s="293">
        <f t="shared" si="281"/>
        <v>0</v>
      </c>
      <c r="V1810" s="293">
        <v>0</v>
      </c>
      <c r="W1810" s="294">
        <v>0</v>
      </c>
      <c r="X1810" s="293">
        <v>2</v>
      </c>
      <c r="Y1810" s="262" t="s">
        <v>28</v>
      </c>
      <c r="Z1810" s="262" t="s">
        <v>30</v>
      </c>
      <c r="AA1810" s="289" t="s">
        <v>138</v>
      </c>
      <c r="AB1810" s="81" t="str">
        <f t="shared" si="282"/>
        <v>PckA-adp</v>
      </c>
    </row>
    <row r="1811" spans="1:28" x14ac:dyDescent="0.3">
      <c r="A1811" s="260" t="s">
        <v>15</v>
      </c>
      <c r="B1811" s="261" t="s">
        <v>86</v>
      </c>
      <c r="C1811" s="291"/>
      <c r="D1811" s="291"/>
      <c r="E1811" s="291"/>
      <c r="F1811" s="291"/>
      <c r="G1811" s="291"/>
      <c r="H1811" s="292"/>
      <c r="I1811" s="293"/>
      <c r="J1811" s="293"/>
      <c r="K1811" s="294"/>
      <c r="L1811" s="293"/>
      <c r="M1811" s="294"/>
      <c r="N1811" s="294" t="s">
        <v>415</v>
      </c>
      <c r="O1811" s="33">
        <v>1</v>
      </c>
      <c r="P1811" s="75">
        <f t="shared" si="278"/>
        <v>1</v>
      </c>
      <c r="Q1811" s="293">
        <f t="shared" si="279"/>
        <v>1</v>
      </c>
      <c r="R1811" s="293">
        <f t="shared" si="280"/>
        <v>0</v>
      </c>
      <c r="S1811" s="293">
        <v>-1</v>
      </c>
      <c r="T1811" s="293">
        <v>0</v>
      </c>
      <c r="U1811" s="293">
        <f t="shared" si="281"/>
        <v>0</v>
      </c>
      <c r="V1811" s="293">
        <v>-1</v>
      </c>
      <c r="W1811" s="294">
        <v>0</v>
      </c>
      <c r="X1811" s="293">
        <v>2</v>
      </c>
      <c r="Y1811" s="262" t="s">
        <v>28</v>
      </c>
      <c r="Z1811" s="262" t="s">
        <v>30</v>
      </c>
      <c r="AA1811" s="289" t="s">
        <v>138</v>
      </c>
      <c r="AB1811" s="81" t="str">
        <f t="shared" si="282"/>
        <v>PckA-atp</v>
      </c>
    </row>
    <row r="1812" spans="1:28" x14ac:dyDescent="0.3">
      <c r="A1812" s="260" t="s">
        <v>15</v>
      </c>
      <c r="B1812" s="261" t="s">
        <v>40</v>
      </c>
      <c r="C1812" s="291"/>
      <c r="D1812" s="291"/>
      <c r="E1812" s="291"/>
      <c r="F1812" s="291"/>
      <c r="G1812" s="291"/>
      <c r="H1812" s="292"/>
      <c r="I1812" s="293"/>
      <c r="J1812" s="293"/>
      <c r="K1812" s="294"/>
      <c r="L1812" s="293"/>
      <c r="M1812" s="294"/>
      <c r="N1812" s="294" t="s">
        <v>425</v>
      </c>
      <c r="O1812" s="33">
        <v>1</v>
      </c>
      <c r="P1812" s="75">
        <f t="shared" si="278"/>
        <v>0</v>
      </c>
      <c r="Q1812" s="293">
        <f t="shared" si="279"/>
        <v>0</v>
      </c>
      <c r="R1812" s="293">
        <f t="shared" si="280"/>
        <v>0</v>
      </c>
      <c r="S1812" s="293">
        <v>0</v>
      </c>
      <c r="T1812" s="293">
        <v>0</v>
      </c>
      <c r="U1812" s="293">
        <f t="shared" si="281"/>
        <v>0</v>
      </c>
      <c r="V1812" s="293">
        <v>0</v>
      </c>
      <c r="W1812" s="294">
        <v>0</v>
      </c>
      <c r="X1812" s="293">
        <v>2</v>
      </c>
      <c r="Y1812" s="262" t="s">
        <v>28</v>
      </c>
      <c r="Z1812" s="262" t="s">
        <v>30</v>
      </c>
      <c r="AA1812" s="289" t="s">
        <v>138</v>
      </c>
      <c r="AB1812" s="81" t="str">
        <f t="shared" si="282"/>
        <v>PckA-calc</v>
      </c>
    </row>
    <row r="1813" spans="1:28" x14ac:dyDescent="0.3">
      <c r="A1813" s="260" t="s">
        <v>15</v>
      </c>
      <c r="B1813" s="261" t="s">
        <v>282</v>
      </c>
      <c r="C1813" s="291"/>
      <c r="D1813" s="291"/>
      <c r="E1813" s="291"/>
      <c r="F1813" s="291"/>
      <c r="G1813" s="291"/>
      <c r="H1813" s="292"/>
      <c r="I1813" s="293"/>
      <c r="J1813" s="293"/>
      <c r="K1813" s="294"/>
      <c r="L1813" s="293"/>
      <c r="M1813" s="294"/>
      <c r="N1813" s="294" t="s">
        <v>416</v>
      </c>
      <c r="O1813" s="33">
        <v>1</v>
      </c>
      <c r="P1813" s="75">
        <f t="shared" si="278"/>
        <v>0</v>
      </c>
      <c r="Q1813" s="293">
        <f t="shared" si="279"/>
        <v>0</v>
      </c>
      <c r="R1813" s="293">
        <f t="shared" si="280"/>
        <v>0</v>
      </c>
      <c r="S1813" s="293">
        <v>0</v>
      </c>
      <c r="T1813" s="293">
        <v>0</v>
      </c>
      <c r="U1813" s="293">
        <f t="shared" si="281"/>
        <v>0</v>
      </c>
      <c r="V1813" s="293">
        <v>0</v>
      </c>
      <c r="W1813" s="294">
        <v>0</v>
      </c>
      <c r="X1813" s="293">
        <v>2</v>
      </c>
      <c r="Y1813" s="262" t="s">
        <v>28</v>
      </c>
      <c r="Z1813" s="262" t="s">
        <v>30</v>
      </c>
      <c r="AA1813" s="289" t="s">
        <v>138</v>
      </c>
      <c r="AB1813" s="81" t="str">
        <f t="shared" si="282"/>
        <v>PckA-noenz</v>
      </c>
    </row>
    <row r="1814" spans="1:28" x14ac:dyDescent="0.3">
      <c r="A1814" s="260" t="s">
        <v>15</v>
      </c>
      <c r="B1814" s="261" t="s">
        <v>229</v>
      </c>
      <c r="C1814" s="291"/>
      <c r="D1814" s="291"/>
      <c r="E1814" s="291"/>
      <c r="F1814" s="291"/>
      <c r="G1814" s="291"/>
      <c r="H1814" s="292"/>
      <c r="I1814" s="293"/>
      <c r="J1814" s="293"/>
      <c r="K1814" s="294"/>
      <c r="L1814" s="293"/>
      <c r="M1814" s="294"/>
      <c r="N1814" s="294" t="s">
        <v>425</v>
      </c>
      <c r="O1814" s="33">
        <v>1</v>
      </c>
      <c r="P1814" s="75">
        <f t="shared" si="278"/>
        <v>0</v>
      </c>
      <c r="Q1814" s="293">
        <f t="shared" si="279"/>
        <v>0</v>
      </c>
      <c r="R1814" s="293">
        <f t="shared" si="280"/>
        <v>0</v>
      </c>
      <c r="S1814" s="293">
        <v>0</v>
      </c>
      <c r="T1814" s="293">
        <v>0</v>
      </c>
      <c r="U1814" s="293">
        <f t="shared" si="281"/>
        <v>0</v>
      </c>
      <c r="V1814" s="293">
        <v>0</v>
      </c>
      <c r="W1814" s="294">
        <v>0</v>
      </c>
      <c r="X1814" s="293">
        <v>2</v>
      </c>
      <c r="Y1814" s="262" t="s">
        <v>28</v>
      </c>
      <c r="Z1814" s="262" t="s">
        <v>30</v>
      </c>
      <c r="AA1814" s="289" t="s">
        <v>138</v>
      </c>
      <c r="AB1814" s="81" t="str">
        <f t="shared" si="282"/>
        <v>PckA-panto</v>
      </c>
    </row>
    <row r="1815" spans="1:28" x14ac:dyDescent="0.3">
      <c r="A1815" s="260" t="s">
        <v>15</v>
      </c>
      <c r="B1815" s="261" t="s">
        <v>84</v>
      </c>
      <c r="C1815" s="291"/>
      <c r="D1815" s="291"/>
      <c r="E1815" s="291"/>
      <c r="F1815" s="291"/>
      <c r="G1815" s="291"/>
      <c r="H1815" s="292"/>
      <c r="I1815" s="293"/>
      <c r="J1815" s="293"/>
      <c r="K1815" s="294"/>
      <c r="L1815" s="293"/>
      <c r="M1815" s="294"/>
      <c r="N1815" s="294" t="s">
        <v>417</v>
      </c>
      <c r="O1815" s="33">
        <v>1</v>
      </c>
      <c r="P1815" s="75">
        <f t="shared" si="278"/>
        <v>1</v>
      </c>
      <c r="Q1815" s="293">
        <f t="shared" si="279"/>
        <v>1</v>
      </c>
      <c r="R1815" s="293">
        <f t="shared" si="280"/>
        <v>0</v>
      </c>
      <c r="S1815" s="293">
        <v>-1</v>
      </c>
      <c r="T1815" s="293">
        <v>0</v>
      </c>
      <c r="U1815" s="293">
        <f t="shared" si="281"/>
        <v>0</v>
      </c>
      <c r="V1815" s="293">
        <v>1</v>
      </c>
      <c r="W1815" s="294">
        <v>0</v>
      </c>
      <c r="X1815" s="293">
        <v>2</v>
      </c>
      <c r="Y1815" s="262" t="s">
        <v>28</v>
      </c>
      <c r="Z1815" s="262" t="s">
        <v>30</v>
      </c>
      <c r="AA1815" s="289" t="s">
        <v>138</v>
      </c>
      <c r="AB1815" s="81" t="str">
        <f t="shared" si="282"/>
        <v>PckA-pep</v>
      </c>
    </row>
    <row r="1816" spans="1:28" x14ac:dyDescent="0.3">
      <c r="A1816" s="260" t="s">
        <v>14</v>
      </c>
      <c r="B1816" s="261" t="s">
        <v>85</v>
      </c>
      <c r="C1816" s="291"/>
      <c r="D1816" s="291"/>
      <c r="E1816" s="291"/>
      <c r="F1816" s="291"/>
      <c r="G1816" s="291"/>
      <c r="H1816" s="292"/>
      <c r="I1816" s="293"/>
      <c r="J1816" s="293"/>
      <c r="K1816" s="294"/>
      <c r="L1816" s="293"/>
      <c r="M1816" s="294"/>
      <c r="N1816" s="294" t="s">
        <v>417</v>
      </c>
      <c r="O1816" s="33">
        <v>1</v>
      </c>
      <c r="P1816" s="75">
        <f t="shared" si="278"/>
        <v>1</v>
      </c>
      <c r="Q1816" s="293">
        <f t="shared" si="279"/>
        <v>1</v>
      </c>
      <c r="R1816" s="293">
        <f t="shared" si="280"/>
        <v>0</v>
      </c>
      <c r="S1816" s="293">
        <v>1</v>
      </c>
      <c r="T1816" s="293">
        <v>0</v>
      </c>
      <c r="U1816" s="293">
        <f t="shared" si="281"/>
        <v>0</v>
      </c>
      <c r="V1816" s="293">
        <v>0</v>
      </c>
      <c r="W1816" s="294">
        <v>0</v>
      </c>
      <c r="X1816" s="293">
        <v>3</v>
      </c>
      <c r="Y1816" s="262" t="s">
        <v>27</v>
      </c>
      <c r="Z1816" s="262" t="s">
        <v>30</v>
      </c>
      <c r="AA1816" s="289" t="s">
        <v>138</v>
      </c>
      <c r="AB1816" s="81" t="str">
        <f t="shared" si="282"/>
        <v>PfkA-adp</v>
      </c>
    </row>
    <row r="1817" spans="1:28" x14ac:dyDescent="0.3">
      <c r="A1817" s="260" t="s">
        <v>14</v>
      </c>
      <c r="B1817" s="261" t="s">
        <v>86</v>
      </c>
      <c r="C1817" s="291"/>
      <c r="D1817" s="291"/>
      <c r="E1817" s="291"/>
      <c r="F1817" s="291"/>
      <c r="G1817" s="291"/>
      <c r="H1817" s="292"/>
      <c r="I1817" s="293"/>
      <c r="J1817" s="293"/>
      <c r="K1817" s="294"/>
      <c r="L1817" s="293"/>
      <c r="M1817" s="294"/>
      <c r="N1817" s="294" t="s">
        <v>415</v>
      </c>
      <c r="O1817" s="33">
        <v>1</v>
      </c>
      <c r="P1817" s="75">
        <f t="shared" si="278"/>
        <v>1</v>
      </c>
      <c r="Q1817" s="293">
        <f t="shared" si="279"/>
        <v>0</v>
      </c>
      <c r="R1817" s="293">
        <f t="shared" si="280"/>
        <v>1</v>
      </c>
      <c r="S1817" s="293">
        <v>0</v>
      </c>
      <c r="T1817" s="293">
        <v>-1</v>
      </c>
      <c r="U1817" s="293">
        <f t="shared" si="281"/>
        <v>0</v>
      </c>
      <c r="V1817" s="293">
        <v>-1</v>
      </c>
      <c r="W1817" s="294">
        <v>0</v>
      </c>
      <c r="X1817" s="293">
        <v>3</v>
      </c>
      <c r="Y1817" s="262" t="s">
        <v>27</v>
      </c>
      <c r="Z1817" s="262" t="s">
        <v>30</v>
      </c>
      <c r="AA1817" s="289" t="s">
        <v>138</v>
      </c>
      <c r="AB1817" s="81" t="str">
        <f t="shared" si="282"/>
        <v>PfkA-atp</v>
      </c>
    </row>
    <row r="1818" spans="1:28" x14ac:dyDescent="0.3">
      <c r="A1818" s="260" t="s">
        <v>14</v>
      </c>
      <c r="B1818" s="261" t="s">
        <v>126</v>
      </c>
      <c r="C1818" s="291"/>
      <c r="D1818" s="291"/>
      <c r="E1818" s="291"/>
      <c r="F1818" s="291"/>
      <c r="G1818" s="291"/>
      <c r="H1818" s="292"/>
      <c r="I1818" s="293"/>
      <c r="J1818" s="293"/>
      <c r="K1818" s="294"/>
      <c r="L1818" s="293"/>
      <c r="M1818" s="294"/>
      <c r="N1818" s="294" t="s">
        <v>415</v>
      </c>
      <c r="O1818" s="33">
        <v>1</v>
      </c>
      <c r="P1818" s="75">
        <f t="shared" si="278"/>
        <v>1</v>
      </c>
      <c r="Q1818" s="293">
        <f t="shared" si="279"/>
        <v>0</v>
      </c>
      <c r="R1818" s="293">
        <f t="shared" si="280"/>
        <v>1</v>
      </c>
      <c r="S1818" s="293">
        <v>0</v>
      </c>
      <c r="T1818" s="293">
        <v>-1</v>
      </c>
      <c r="U1818" s="293">
        <f t="shared" si="281"/>
        <v>0</v>
      </c>
      <c r="V1818" s="293">
        <v>0</v>
      </c>
      <c r="W1818" s="294">
        <v>0</v>
      </c>
      <c r="X1818" s="293">
        <v>3</v>
      </c>
      <c r="Y1818" s="262" t="s">
        <v>27</v>
      </c>
      <c r="Z1818" s="262" t="s">
        <v>30</v>
      </c>
      <c r="AA1818" s="289" t="s">
        <v>138</v>
      </c>
      <c r="AB1818" s="81" t="str">
        <f t="shared" si="282"/>
        <v>PfkA-f6p</v>
      </c>
    </row>
    <row r="1819" spans="1:28" x14ac:dyDescent="0.3">
      <c r="A1819" s="260" t="s">
        <v>14</v>
      </c>
      <c r="B1819" s="261" t="s">
        <v>127</v>
      </c>
      <c r="C1819" s="291"/>
      <c r="D1819" s="291"/>
      <c r="E1819" s="291"/>
      <c r="F1819" s="291"/>
      <c r="G1819" s="291"/>
      <c r="H1819" s="292"/>
      <c r="I1819" s="293"/>
      <c r="J1819" s="293"/>
      <c r="K1819" s="294"/>
      <c r="L1819" s="293"/>
      <c r="M1819" s="294"/>
      <c r="N1819" s="294" t="s">
        <v>417</v>
      </c>
      <c r="O1819" s="33">
        <v>1</v>
      </c>
      <c r="P1819" s="75">
        <f t="shared" si="278"/>
        <v>0</v>
      </c>
      <c r="Q1819" s="293">
        <f t="shared" si="279"/>
        <v>0</v>
      </c>
      <c r="R1819" s="293">
        <f t="shared" si="280"/>
        <v>0</v>
      </c>
      <c r="S1819" s="293">
        <v>0</v>
      </c>
      <c r="T1819" s="293">
        <v>0</v>
      </c>
      <c r="U1819" s="293">
        <f t="shared" si="281"/>
        <v>0</v>
      </c>
      <c r="V1819" s="293">
        <v>0</v>
      </c>
      <c r="W1819" s="294">
        <v>0</v>
      </c>
      <c r="X1819" s="293">
        <v>3</v>
      </c>
      <c r="Y1819" s="262" t="s">
        <v>27</v>
      </c>
      <c r="Z1819" s="262" t="s">
        <v>30</v>
      </c>
      <c r="AA1819" s="289" t="s">
        <v>138</v>
      </c>
      <c r="AB1819" s="81" t="str">
        <f t="shared" si="282"/>
        <v>PfkA-fbp</v>
      </c>
    </row>
    <row r="1820" spans="1:28" x14ac:dyDescent="0.3">
      <c r="A1820" s="260" t="s">
        <v>14</v>
      </c>
      <c r="B1820" s="261" t="s">
        <v>231</v>
      </c>
      <c r="C1820" s="291"/>
      <c r="D1820" s="291"/>
      <c r="E1820" s="291"/>
      <c r="F1820" s="291"/>
      <c r="G1820" s="291"/>
      <c r="H1820" s="292"/>
      <c r="I1820" s="293"/>
      <c r="J1820" s="293"/>
      <c r="K1820" s="294"/>
      <c r="L1820" s="293"/>
      <c r="M1820" s="294"/>
      <c r="N1820" s="294" t="s">
        <v>579</v>
      </c>
      <c r="O1820" s="33">
        <v>1</v>
      </c>
      <c r="P1820" s="75">
        <f t="shared" si="278"/>
        <v>0</v>
      </c>
      <c r="Q1820" s="293">
        <f t="shared" si="279"/>
        <v>0</v>
      </c>
      <c r="R1820" s="293">
        <f t="shared" si="280"/>
        <v>0</v>
      </c>
      <c r="S1820" s="293">
        <v>0</v>
      </c>
      <c r="T1820" s="293">
        <v>0</v>
      </c>
      <c r="U1820" s="293">
        <f t="shared" si="281"/>
        <v>0</v>
      </c>
      <c r="V1820" s="293">
        <v>0</v>
      </c>
      <c r="W1820" s="294">
        <v>0</v>
      </c>
      <c r="X1820" s="293">
        <v>3</v>
      </c>
      <c r="Y1820" s="262" t="s">
        <v>27</v>
      </c>
      <c r="Z1820" s="262" t="s">
        <v>30</v>
      </c>
      <c r="AA1820" s="289" t="s">
        <v>138</v>
      </c>
      <c r="AB1820" s="81" t="str">
        <f t="shared" si="282"/>
        <v>PfkA-hcys</v>
      </c>
    </row>
    <row r="1821" spans="1:28" x14ac:dyDescent="0.3">
      <c r="A1821" s="260" t="s">
        <v>92</v>
      </c>
      <c r="B1821" s="261" t="s">
        <v>40</v>
      </c>
      <c r="C1821" s="291"/>
      <c r="D1821" s="291"/>
      <c r="E1821" s="291"/>
      <c r="F1821" s="291"/>
      <c r="G1821" s="291"/>
      <c r="H1821" s="292"/>
      <c r="I1821" s="293"/>
      <c r="J1821" s="293"/>
      <c r="K1821" s="294"/>
      <c r="L1821" s="293"/>
      <c r="M1821" s="294"/>
      <c r="N1821" s="294" t="s">
        <v>425</v>
      </c>
      <c r="O1821" s="33">
        <v>1</v>
      </c>
      <c r="P1821" s="75">
        <f t="shared" si="278"/>
        <v>0</v>
      </c>
      <c r="Q1821" s="293">
        <f t="shared" si="279"/>
        <v>0</v>
      </c>
      <c r="R1821" s="293">
        <f t="shared" si="280"/>
        <v>0</v>
      </c>
      <c r="S1821" s="293">
        <v>0</v>
      </c>
      <c r="T1821" s="293">
        <v>0</v>
      </c>
      <c r="U1821" s="293">
        <f t="shared" si="281"/>
        <v>0</v>
      </c>
      <c r="V1821" s="293">
        <v>0</v>
      </c>
      <c r="W1821" s="294">
        <v>0</v>
      </c>
      <c r="X1821" s="293">
        <v>1</v>
      </c>
      <c r="Y1821" s="262" t="s">
        <v>22</v>
      </c>
      <c r="Z1821" s="262" t="s">
        <v>30</v>
      </c>
      <c r="AA1821" s="289" t="s">
        <v>138</v>
      </c>
      <c r="AB1821" s="81" t="str">
        <f t="shared" si="282"/>
        <v>Ppc-calc</v>
      </c>
    </row>
    <row r="1822" spans="1:28" x14ac:dyDescent="0.3">
      <c r="A1822" s="260" t="s">
        <v>92</v>
      </c>
      <c r="B1822" s="261" t="s">
        <v>241</v>
      </c>
      <c r="C1822" s="291"/>
      <c r="D1822" s="291"/>
      <c r="E1822" s="291"/>
      <c r="F1822" s="291"/>
      <c r="G1822" s="291"/>
      <c r="H1822" s="292"/>
      <c r="I1822" s="293"/>
      <c r="J1822" s="293"/>
      <c r="K1822" s="294"/>
      <c r="L1822" s="293"/>
      <c r="M1822" s="294"/>
      <c r="N1822" s="294" t="s">
        <v>579</v>
      </c>
      <c r="O1822" s="33">
        <v>1</v>
      </c>
      <c r="P1822" s="75">
        <f t="shared" si="278"/>
        <v>0</v>
      </c>
      <c r="Q1822" s="293">
        <f t="shared" si="279"/>
        <v>0</v>
      </c>
      <c r="R1822" s="293">
        <f t="shared" si="280"/>
        <v>0</v>
      </c>
      <c r="S1822" s="293">
        <v>0</v>
      </c>
      <c r="T1822" s="293">
        <v>0</v>
      </c>
      <c r="U1822" s="293">
        <f t="shared" si="281"/>
        <v>0</v>
      </c>
      <c r="V1822" s="293">
        <v>0</v>
      </c>
      <c r="W1822" s="294">
        <v>0</v>
      </c>
      <c r="X1822" s="293">
        <v>1</v>
      </c>
      <c r="Y1822" s="262" t="s">
        <v>22</v>
      </c>
      <c r="Z1822" s="262" t="s">
        <v>30</v>
      </c>
      <c r="AA1822" s="289" t="s">
        <v>138</v>
      </c>
      <c r="AB1822" s="81" t="str">
        <f t="shared" si="282"/>
        <v>Ppc-carb-p</v>
      </c>
    </row>
    <row r="1823" spans="1:28" x14ac:dyDescent="0.3">
      <c r="A1823" s="260" t="s">
        <v>92</v>
      </c>
      <c r="B1823" s="261" t="s">
        <v>206</v>
      </c>
      <c r="C1823" s="291"/>
      <c r="D1823" s="291"/>
      <c r="E1823" s="291"/>
      <c r="F1823" s="291"/>
      <c r="G1823" s="291"/>
      <c r="H1823" s="292"/>
      <c r="I1823" s="293"/>
      <c r="J1823" s="293"/>
      <c r="K1823" s="294"/>
      <c r="L1823" s="293"/>
      <c r="M1823" s="294"/>
      <c r="N1823" s="294" t="s">
        <v>579</v>
      </c>
      <c r="O1823" s="33">
        <v>1</v>
      </c>
      <c r="P1823" s="75">
        <f t="shared" si="278"/>
        <v>0</v>
      </c>
      <c r="Q1823" s="293">
        <f t="shared" si="279"/>
        <v>0</v>
      </c>
      <c r="R1823" s="293">
        <f t="shared" si="280"/>
        <v>0</v>
      </c>
      <c r="S1823" s="293">
        <v>0</v>
      </c>
      <c r="T1823" s="293">
        <v>0</v>
      </c>
      <c r="U1823" s="293">
        <f t="shared" si="281"/>
        <v>0</v>
      </c>
      <c r="V1823" s="293">
        <v>0</v>
      </c>
      <c r="W1823" s="294">
        <v>0</v>
      </c>
      <c r="X1823" s="293">
        <v>1</v>
      </c>
      <c r="Y1823" s="262" t="s">
        <v>22</v>
      </c>
      <c r="Z1823" s="262" t="s">
        <v>30</v>
      </c>
      <c r="AA1823" s="289" t="s">
        <v>138</v>
      </c>
      <c r="AB1823" s="81" t="str">
        <f t="shared" si="282"/>
        <v>Ppc-ctp</v>
      </c>
    </row>
    <row r="1824" spans="1:28" x14ac:dyDescent="0.3">
      <c r="A1824" s="260" t="s">
        <v>92</v>
      </c>
      <c r="B1824" s="261" t="s">
        <v>293</v>
      </c>
      <c r="C1824" s="291"/>
      <c r="D1824" s="291"/>
      <c r="E1824" s="291"/>
      <c r="F1824" s="291"/>
      <c r="G1824" s="291"/>
      <c r="H1824" s="292"/>
      <c r="I1824" s="293"/>
      <c r="J1824" s="293"/>
      <c r="K1824" s="294"/>
      <c r="L1824" s="293"/>
      <c r="M1824" s="294"/>
      <c r="N1824" s="294" t="s">
        <v>579</v>
      </c>
      <c r="O1824" s="33">
        <v>1</v>
      </c>
      <c r="P1824" s="75">
        <f t="shared" si="278"/>
        <v>0</v>
      </c>
      <c r="Q1824" s="293">
        <f t="shared" si="279"/>
        <v>0</v>
      </c>
      <c r="R1824" s="293">
        <f t="shared" si="280"/>
        <v>0</v>
      </c>
      <c r="S1824" s="293">
        <v>0</v>
      </c>
      <c r="T1824" s="293">
        <v>0</v>
      </c>
      <c r="U1824" s="293">
        <f t="shared" si="281"/>
        <v>0</v>
      </c>
      <c r="V1824" s="293">
        <v>0</v>
      </c>
      <c r="W1824" s="294">
        <v>0</v>
      </c>
      <c r="X1824" s="293">
        <v>1</v>
      </c>
      <c r="Y1824" s="262" t="s">
        <v>22</v>
      </c>
      <c r="Z1824" s="262" t="s">
        <v>30</v>
      </c>
      <c r="AA1824" s="289" t="s">
        <v>138</v>
      </c>
      <c r="AB1824" s="81" t="str">
        <f t="shared" si="282"/>
        <v>Ppc-hser</v>
      </c>
    </row>
    <row r="1825" spans="1:28" x14ac:dyDescent="0.3">
      <c r="A1825" s="260" t="s">
        <v>92</v>
      </c>
      <c r="B1825" s="261" t="s">
        <v>291</v>
      </c>
      <c r="C1825" s="291"/>
      <c r="D1825" s="291"/>
      <c r="E1825" s="291"/>
      <c r="F1825" s="291"/>
      <c r="G1825" s="291"/>
      <c r="H1825" s="292"/>
      <c r="I1825" s="293"/>
      <c r="J1825" s="293"/>
      <c r="K1825" s="294"/>
      <c r="L1825" s="293"/>
      <c r="M1825" s="294"/>
      <c r="N1825" s="294" t="s">
        <v>579</v>
      </c>
      <c r="O1825" s="33">
        <v>1</v>
      </c>
      <c r="P1825" s="75">
        <f t="shared" si="278"/>
        <v>0</v>
      </c>
      <c r="Q1825" s="293">
        <f t="shared" si="279"/>
        <v>0</v>
      </c>
      <c r="R1825" s="293">
        <f t="shared" si="280"/>
        <v>0</v>
      </c>
      <c r="S1825" s="293">
        <v>0</v>
      </c>
      <c r="T1825" s="293">
        <v>0</v>
      </c>
      <c r="U1825" s="293">
        <f t="shared" si="281"/>
        <v>0</v>
      </c>
      <c r="V1825" s="293">
        <v>0</v>
      </c>
      <c r="W1825" s="294">
        <v>0</v>
      </c>
      <c r="X1825" s="293">
        <v>1</v>
      </c>
      <c r="Y1825" s="262" t="s">
        <v>22</v>
      </c>
      <c r="Z1825" s="262" t="s">
        <v>30</v>
      </c>
      <c r="AA1825" s="289" t="s">
        <v>138</v>
      </c>
      <c r="AB1825" s="81" t="str">
        <f t="shared" si="282"/>
        <v>Ppc-leu</v>
      </c>
    </row>
    <row r="1826" spans="1:28" x14ac:dyDescent="0.3">
      <c r="A1826" s="260" t="s">
        <v>92</v>
      </c>
      <c r="B1826" s="261" t="s">
        <v>282</v>
      </c>
      <c r="C1826" s="291"/>
      <c r="D1826" s="291"/>
      <c r="E1826" s="291"/>
      <c r="F1826" s="291"/>
      <c r="G1826" s="291"/>
      <c r="H1826" s="292"/>
      <c r="I1826" s="293"/>
      <c r="J1826" s="293"/>
      <c r="K1826" s="294"/>
      <c r="L1826" s="293"/>
      <c r="M1826" s="294"/>
      <c r="N1826" s="294" t="s">
        <v>416</v>
      </c>
      <c r="O1826" s="33">
        <v>1</v>
      </c>
      <c r="P1826" s="75">
        <f t="shared" si="278"/>
        <v>0</v>
      </c>
      <c r="Q1826" s="293">
        <f t="shared" si="279"/>
        <v>0</v>
      </c>
      <c r="R1826" s="293">
        <f t="shared" si="280"/>
        <v>0</v>
      </c>
      <c r="S1826" s="293">
        <v>0</v>
      </c>
      <c r="T1826" s="293">
        <v>0</v>
      </c>
      <c r="U1826" s="293">
        <f t="shared" si="281"/>
        <v>0</v>
      </c>
      <c r="V1826" s="293">
        <v>0</v>
      </c>
      <c r="W1826" s="294">
        <v>0</v>
      </c>
      <c r="X1826" s="293">
        <v>1</v>
      </c>
      <c r="Y1826" s="262" t="s">
        <v>22</v>
      </c>
      <c r="Z1826" s="262" t="s">
        <v>30</v>
      </c>
      <c r="AA1826" s="289" t="s">
        <v>138</v>
      </c>
      <c r="AB1826" s="81" t="str">
        <f t="shared" si="282"/>
        <v>Ppc-noenz</v>
      </c>
    </row>
    <row r="1827" spans="1:28" x14ac:dyDescent="0.3">
      <c r="A1827" s="260" t="s">
        <v>92</v>
      </c>
      <c r="B1827" s="261" t="s">
        <v>94</v>
      </c>
      <c r="C1827" s="291"/>
      <c r="D1827" s="291"/>
      <c r="E1827" s="291"/>
      <c r="F1827" s="291"/>
      <c r="G1827" s="291"/>
      <c r="H1827" s="292"/>
      <c r="I1827" s="293"/>
      <c r="J1827" s="293"/>
      <c r="K1827" s="294"/>
      <c r="L1827" s="293"/>
      <c r="M1827" s="294"/>
      <c r="N1827" s="294" t="s">
        <v>417</v>
      </c>
      <c r="O1827" s="33">
        <v>1</v>
      </c>
      <c r="P1827" s="75">
        <f t="shared" si="278"/>
        <v>0</v>
      </c>
      <c r="Q1827" s="293">
        <f t="shared" si="279"/>
        <v>0</v>
      </c>
      <c r="R1827" s="293">
        <f t="shared" si="280"/>
        <v>0</v>
      </c>
      <c r="S1827" s="293">
        <v>0</v>
      </c>
      <c r="T1827" s="293">
        <v>0</v>
      </c>
      <c r="U1827" s="293">
        <f t="shared" si="281"/>
        <v>0</v>
      </c>
      <c r="V1827" s="293">
        <v>0</v>
      </c>
      <c r="W1827" s="294">
        <v>0</v>
      </c>
      <c r="X1827" s="293">
        <v>1</v>
      </c>
      <c r="Y1827" s="262" t="s">
        <v>22</v>
      </c>
      <c r="Z1827" s="262" t="s">
        <v>30</v>
      </c>
      <c r="AA1827" s="289" t="s">
        <v>138</v>
      </c>
      <c r="AB1827" s="81" t="str">
        <f t="shared" si="282"/>
        <v>Ppc-oaa</v>
      </c>
    </row>
    <row r="1828" spans="1:28" x14ac:dyDescent="0.3">
      <c r="A1828" s="260" t="s">
        <v>92</v>
      </c>
      <c r="B1828" s="261" t="s">
        <v>229</v>
      </c>
      <c r="C1828" s="291"/>
      <c r="D1828" s="291"/>
      <c r="E1828" s="291"/>
      <c r="F1828" s="291"/>
      <c r="G1828" s="291"/>
      <c r="H1828" s="292"/>
      <c r="I1828" s="293"/>
      <c r="J1828" s="293"/>
      <c r="K1828" s="294"/>
      <c r="L1828" s="293"/>
      <c r="M1828" s="294"/>
      <c r="N1828" s="294" t="s">
        <v>425</v>
      </c>
      <c r="O1828" s="33">
        <v>1</v>
      </c>
      <c r="P1828" s="75">
        <f t="shared" si="278"/>
        <v>0</v>
      </c>
      <c r="Q1828" s="293">
        <f t="shared" si="279"/>
        <v>0</v>
      </c>
      <c r="R1828" s="293">
        <f t="shared" si="280"/>
        <v>0</v>
      </c>
      <c r="S1828" s="293">
        <v>0</v>
      </c>
      <c r="T1828" s="293">
        <v>0</v>
      </c>
      <c r="U1828" s="293">
        <f t="shared" si="281"/>
        <v>0</v>
      </c>
      <c r="V1828" s="293">
        <v>0</v>
      </c>
      <c r="W1828" s="294">
        <v>0</v>
      </c>
      <c r="X1828" s="293">
        <v>1</v>
      </c>
      <c r="Y1828" s="262" t="s">
        <v>22</v>
      </c>
      <c r="Z1828" s="262" t="s">
        <v>30</v>
      </c>
      <c r="AA1828" s="289" t="s">
        <v>138</v>
      </c>
      <c r="AB1828" s="81" t="str">
        <f t="shared" si="282"/>
        <v>Ppc-panto</v>
      </c>
    </row>
    <row r="1829" spans="1:28" x14ac:dyDescent="0.3">
      <c r="A1829" s="260" t="s">
        <v>92</v>
      </c>
      <c r="B1829" s="261" t="s">
        <v>84</v>
      </c>
      <c r="C1829" s="291"/>
      <c r="D1829" s="291"/>
      <c r="E1829" s="291"/>
      <c r="F1829" s="291"/>
      <c r="G1829" s="291"/>
      <c r="H1829" s="292"/>
      <c r="I1829" s="293"/>
      <c r="J1829" s="293"/>
      <c r="K1829" s="294"/>
      <c r="L1829" s="293"/>
      <c r="M1829" s="294"/>
      <c r="N1829" s="294" t="s">
        <v>415</v>
      </c>
      <c r="O1829" s="33">
        <v>1</v>
      </c>
      <c r="P1829" s="75">
        <f t="shared" si="278"/>
        <v>0</v>
      </c>
      <c r="Q1829" s="293">
        <f t="shared" si="279"/>
        <v>0</v>
      </c>
      <c r="R1829" s="293">
        <f t="shared" si="280"/>
        <v>0</v>
      </c>
      <c r="S1829" s="293">
        <v>0</v>
      </c>
      <c r="T1829" s="293">
        <v>0</v>
      </c>
      <c r="U1829" s="293">
        <f t="shared" si="281"/>
        <v>0</v>
      </c>
      <c r="V1829" s="293">
        <v>0</v>
      </c>
      <c r="W1829" s="294">
        <v>0</v>
      </c>
      <c r="X1829" s="293">
        <v>1</v>
      </c>
      <c r="Y1829" s="262" t="s">
        <v>22</v>
      </c>
      <c r="Z1829" s="262" t="s">
        <v>30</v>
      </c>
      <c r="AA1829" s="289" t="s">
        <v>138</v>
      </c>
      <c r="AB1829" s="81" t="str">
        <f t="shared" si="282"/>
        <v>Ppc-pep</v>
      </c>
    </row>
    <row r="1830" spans="1:28" x14ac:dyDescent="0.3">
      <c r="A1830" s="260" t="s">
        <v>12</v>
      </c>
      <c r="B1830" s="261" t="s">
        <v>98</v>
      </c>
      <c r="C1830" s="291"/>
      <c r="D1830" s="291"/>
      <c r="E1830" s="291"/>
      <c r="F1830" s="291"/>
      <c r="G1830" s="291"/>
      <c r="H1830" s="292"/>
      <c r="I1830" s="293"/>
      <c r="J1830" s="293"/>
      <c r="K1830" s="294"/>
      <c r="L1830" s="293"/>
      <c r="M1830" s="294"/>
      <c r="N1830" s="294" t="s">
        <v>417</v>
      </c>
      <c r="O1830" s="33">
        <v>1</v>
      </c>
      <c r="P1830" s="75">
        <f t="shared" si="278"/>
        <v>0</v>
      </c>
      <c r="Q1830" s="293">
        <f t="shared" si="279"/>
        <v>0</v>
      </c>
      <c r="R1830" s="293">
        <f t="shared" si="280"/>
        <v>0</v>
      </c>
      <c r="S1830" s="293">
        <v>0</v>
      </c>
      <c r="T1830" s="293">
        <v>0</v>
      </c>
      <c r="U1830" s="293">
        <f t="shared" si="281"/>
        <v>0</v>
      </c>
      <c r="V1830" s="293">
        <v>0</v>
      </c>
      <c r="W1830" s="294">
        <v>0</v>
      </c>
      <c r="X1830" s="293">
        <v>2</v>
      </c>
      <c r="Y1830" s="262" t="s">
        <v>25</v>
      </c>
      <c r="Z1830" s="262" t="s">
        <v>30</v>
      </c>
      <c r="AA1830" s="289" t="s">
        <v>138</v>
      </c>
      <c r="AB1830" s="81" t="str">
        <f t="shared" si="282"/>
        <v>Pta-accoa</v>
      </c>
    </row>
    <row r="1831" spans="1:28" x14ac:dyDescent="0.3">
      <c r="A1831" s="260" t="s">
        <v>12</v>
      </c>
      <c r="B1831" s="261" t="s">
        <v>117</v>
      </c>
      <c r="C1831" s="291"/>
      <c r="D1831" s="291"/>
      <c r="E1831" s="291"/>
      <c r="F1831" s="291"/>
      <c r="G1831" s="291"/>
      <c r="H1831" s="292"/>
      <c r="I1831" s="293"/>
      <c r="J1831" s="293"/>
      <c r="K1831" s="294"/>
      <c r="L1831" s="293"/>
      <c r="M1831" s="294"/>
      <c r="N1831" s="294" t="s">
        <v>415</v>
      </c>
      <c r="O1831" s="33">
        <v>1</v>
      </c>
      <c r="P1831" s="75">
        <f t="shared" si="278"/>
        <v>0</v>
      </c>
      <c r="Q1831" s="293">
        <f t="shared" si="279"/>
        <v>0</v>
      </c>
      <c r="R1831" s="293">
        <f t="shared" si="280"/>
        <v>0</v>
      </c>
      <c r="S1831" s="293">
        <v>0</v>
      </c>
      <c r="T1831" s="293">
        <v>0</v>
      </c>
      <c r="U1831" s="293">
        <f t="shared" si="281"/>
        <v>0</v>
      </c>
      <c r="V1831" s="293">
        <v>0</v>
      </c>
      <c r="W1831" s="294">
        <v>0</v>
      </c>
      <c r="X1831" s="293">
        <v>2</v>
      </c>
      <c r="Y1831" s="262" t="s">
        <v>25</v>
      </c>
      <c r="Z1831" s="262" t="s">
        <v>30</v>
      </c>
      <c r="AA1831" s="289" t="s">
        <v>138</v>
      </c>
      <c r="AB1831" s="81" t="str">
        <f t="shared" si="282"/>
        <v>Pta-acp</v>
      </c>
    </row>
    <row r="1832" spans="1:28" x14ac:dyDescent="0.3">
      <c r="A1832" s="260" t="s">
        <v>12</v>
      </c>
      <c r="B1832" s="261" t="s">
        <v>100</v>
      </c>
      <c r="C1832" s="291"/>
      <c r="D1832" s="291"/>
      <c r="E1832" s="291"/>
      <c r="F1832" s="291"/>
      <c r="G1832" s="291"/>
      <c r="H1832" s="292"/>
      <c r="I1832" s="293"/>
      <c r="J1832" s="293"/>
      <c r="K1832" s="294"/>
      <c r="L1832" s="293"/>
      <c r="M1832" s="294"/>
      <c r="N1832" s="294" t="s">
        <v>415</v>
      </c>
      <c r="O1832" s="33">
        <v>1</v>
      </c>
      <c r="P1832" s="75">
        <f t="shared" si="278"/>
        <v>0</v>
      </c>
      <c r="Q1832" s="293">
        <f t="shared" si="279"/>
        <v>0</v>
      </c>
      <c r="R1832" s="293">
        <f t="shared" si="280"/>
        <v>0</v>
      </c>
      <c r="S1832" s="293">
        <v>0</v>
      </c>
      <c r="T1832" s="293">
        <v>0</v>
      </c>
      <c r="U1832" s="293">
        <f t="shared" si="281"/>
        <v>0</v>
      </c>
      <c r="V1832" s="293">
        <v>0</v>
      </c>
      <c r="W1832" s="294">
        <v>0</v>
      </c>
      <c r="X1832" s="293">
        <v>2</v>
      </c>
      <c r="Y1832" s="262" t="s">
        <v>25</v>
      </c>
      <c r="Z1832" s="262" t="s">
        <v>30</v>
      </c>
      <c r="AA1832" s="289" t="s">
        <v>138</v>
      </c>
      <c r="AB1832" s="81" t="str">
        <f t="shared" si="282"/>
        <v>Pta-coa</v>
      </c>
    </row>
    <row r="1833" spans="1:28" x14ac:dyDescent="0.3">
      <c r="A1833" s="260" t="s">
        <v>12</v>
      </c>
      <c r="B1833" s="261" t="s">
        <v>295</v>
      </c>
      <c r="C1833" s="291"/>
      <c r="D1833" s="291"/>
      <c r="E1833" s="291"/>
      <c r="F1833" s="291"/>
      <c r="G1833" s="291"/>
      <c r="H1833" s="292"/>
      <c r="I1833" s="293"/>
      <c r="J1833" s="293"/>
      <c r="K1833" s="294"/>
      <c r="L1833" s="293"/>
      <c r="M1833" s="294"/>
      <c r="N1833" s="294" t="s">
        <v>579</v>
      </c>
      <c r="O1833" s="33">
        <v>1</v>
      </c>
      <c r="P1833" s="75">
        <f t="shared" si="278"/>
        <v>0</v>
      </c>
      <c r="Q1833" s="293">
        <f t="shared" si="279"/>
        <v>0</v>
      </c>
      <c r="R1833" s="293">
        <f t="shared" si="280"/>
        <v>0</v>
      </c>
      <c r="S1833" s="293">
        <v>0</v>
      </c>
      <c r="T1833" s="293">
        <v>0</v>
      </c>
      <c r="U1833" s="293">
        <f t="shared" si="281"/>
        <v>0</v>
      </c>
      <c r="V1833" s="293">
        <v>0</v>
      </c>
      <c r="W1833" s="294">
        <v>0</v>
      </c>
      <c r="X1833" s="293">
        <v>2</v>
      </c>
      <c r="Y1833" s="262" t="s">
        <v>25</v>
      </c>
      <c r="Z1833" s="262" t="s">
        <v>30</v>
      </c>
      <c r="AA1833" s="289" t="s">
        <v>138</v>
      </c>
      <c r="AB1833" s="81" t="str">
        <f t="shared" si="282"/>
        <v>Pta-cys</v>
      </c>
    </row>
    <row r="1834" spans="1:28" x14ac:dyDescent="0.3">
      <c r="A1834" s="260" t="s">
        <v>12</v>
      </c>
      <c r="B1834" s="261" t="s">
        <v>243</v>
      </c>
      <c r="C1834" s="291"/>
      <c r="D1834" s="291"/>
      <c r="E1834" s="291"/>
      <c r="F1834" s="291"/>
      <c r="G1834" s="291"/>
      <c r="H1834" s="292"/>
      <c r="I1834" s="293"/>
      <c r="J1834" s="293"/>
      <c r="K1834" s="294"/>
      <c r="L1834" s="293"/>
      <c r="M1834" s="294"/>
      <c r="N1834" s="294" t="s">
        <v>579</v>
      </c>
      <c r="O1834" s="33">
        <v>1</v>
      </c>
      <c r="P1834" s="75">
        <f t="shared" si="278"/>
        <v>0</v>
      </c>
      <c r="Q1834" s="293">
        <f t="shared" si="279"/>
        <v>0</v>
      </c>
      <c r="R1834" s="293">
        <f t="shared" si="280"/>
        <v>0</v>
      </c>
      <c r="S1834" s="293">
        <v>0</v>
      </c>
      <c r="T1834" s="293">
        <v>0</v>
      </c>
      <c r="U1834" s="293">
        <f t="shared" si="281"/>
        <v>0</v>
      </c>
      <c r="V1834" s="293">
        <v>0</v>
      </c>
      <c r="W1834" s="294">
        <v>0</v>
      </c>
      <c r="X1834" s="293">
        <v>2</v>
      </c>
      <c r="Y1834" s="262" t="s">
        <v>25</v>
      </c>
      <c r="Z1834" s="262" t="s">
        <v>30</v>
      </c>
      <c r="AA1834" s="289" t="s">
        <v>138</v>
      </c>
      <c r="AB1834" s="81" t="str">
        <f t="shared" si="282"/>
        <v>Pta-gluth-r</v>
      </c>
    </row>
    <row r="1835" spans="1:28" x14ac:dyDescent="0.3">
      <c r="A1835" s="260" t="s">
        <v>12</v>
      </c>
      <c r="B1835" s="261" t="s">
        <v>231</v>
      </c>
      <c r="C1835" s="291"/>
      <c r="D1835" s="291"/>
      <c r="E1835" s="291"/>
      <c r="F1835" s="291"/>
      <c r="G1835" s="291"/>
      <c r="H1835" s="292"/>
      <c r="I1835" s="293"/>
      <c r="J1835" s="293"/>
      <c r="K1835" s="294"/>
      <c r="L1835" s="293"/>
      <c r="M1835" s="294"/>
      <c r="N1835" s="294" t="s">
        <v>579</v>
      </c>
      <c r="O1835" s="33">
        <v>1</v>
      </c>
      <c r="P1835" s="75">
        <f t="shared" si="278"/>
        <v>0</v>
      </c>
      <c r="Q1835" s="293">
        <f t="shared" si="279"/>
        <v>0</v>
      </c>
      <c r="R1835" s="293">
        <f t="shared" si="280"/>
        <v>0</v>
      </c>
      <c r="S1835" s="293">
        <v>0</v>
      </c>
      <c r="T1835" s="293">
        <v>0</v>
      </c>
      <c r="U1835" s="293">
        <f t="shared" si="281"/>
        <v>0</v>
      </c>
      <c r="V1835" s="293">
        <v>0</v>
      </c>
      <c r="W1835" s="294">
        <v>0</v>
      </c>
      <c r="X1835" s="293">
        <v>2</v>
      </c>
      <c r="Y1835" s="262" t="s">
        <v>25</v>
      </c>
      <c r="Z1835" s="262" t="s">
        <v>30</v>
      </c>
      <c r="AA1835" s="289" t="s">
        <v>138</v>
      </c>
      <c r="AB1835" s="81" t="str">
        <f t="shared" si="282"/>
        <v>Pta-hcys</v>
      </c>
    </row>
    <row r="1836" spans="1:28" x14ac:dyDescent="0.3">
      <c r="A1836" s="260" t="s">
        <v>12</v>
      </c>
      <c r="B1836" s="261" t="s">
        <v>282</v>
      </c>
      <c r="C1836" s="291"/>
      <c r="D1836" s="291"/>
      <c r="E1836" s="291"/>
      <c r="F1836" s="291"/>
      <c r="G1836" s="291"/>
      <c r="H1836" s="292"/>
      <c r="I1836" s="293"/>
      <c r="J1836" s="293"/>
      <c r="K1836" s="294"/>
      <c r="L1836" s="293"/>
      <c r="M1836" s="294"/>
      <c r="N1836" s="294" t="s">
        <v>416</v>
      </c>
      <c r="O1836" s="33">
        <v>1</v>
      </c>
      <c r="P1836" s="75">
        <f t="shared" si="278"/>
        <v>0</v>
      </c>
      <c r="Q1836" s="293">
        <f t="shared" si="279"/>
        <v>0</v>
      </c>
      <c r="R1836" s="293">
        <f t="shared" si="280"/>
        <v>0</v>
      </c>
      <c r="S1836" s="293">
        <v>0</v>
      </c>
      <c r="T1836" s="293">
        <v>0</v>
      </c>
      <c r="U1836" s="293">
        <f t="shared" si="281"/>
        <v>0</v>
      </c>
      <c r="V1836" s="293">
        <v>0</v>
      </c>
      <c r="W1836" s="294">
        <v>0</v>
      </c>
      <c r="X1836" s="293">
        <v>2</v>
      </c>
      <c r="Y1836" s="262" t="s">
        <v>25</v>
      </c>
      <c r="Z1836" s="262" t="s">
        <v>30</v>
      </c>
      <c r="AA1836" s="289" t="s">
        <v>138</v>
      </c>
      <c r="AB1836" s="81" t="str">
        <f t="shared" si="282"/>
        <v>Pta-noenz</v>
      </c>
    </row>
    <row r="1837" spans="1:28" x14ac:dyDescent="0.3">
      <c r="A1837" s="260" t="s">
        <v>2</v>
      </c>
      <c r="B1837" s="261" t="s">
        <v>85</v>
      </c>
      <c r="C1837" s="291"/>
      <c r="D1837" s="291"/>
      <c r="E1837" s="291"/>
      <c r="F1837" s="291"/>
      <c r="G1837" s="291"/>
      <c r="H1837" s="292"/>
      <c r="I1837" s="293"/>
      <c r="J1837" s="293"/>
      <c r="K1837" s="294"/>
      <c r="L1837" s="293"/>
      <c r="M1837" s="294"/>
      <c r="N1837" s="294" t="s">
        <v>415</v>
      </c>
      <c r="O1837" s="33">
        <v>1</v>
      </c>
      <c r="P1837" s="75">
        <f t="shared" si="278"/>
        <v>0</v>
      </c>
      <c r="Q1837" s="293">
        <f t="shared" si="279"/>
        <v>0</v>
      </c>
      <c r="R1837" s="293">
        <f t="shared" si="280"/>
        <v>0</v>
      </c>
      <c r="S1837" s="293">
        <v>0</v>
      </c>
      <c r="T1837" s="293">
        <v>0</v>
      </c>
      <c r="U1837" s="293">
        <f t="shared" si="281"/>
        <v>0</v>
      </c>
      <c r="V1837" s="293">
        <v>0</v>
      </c>
      <c r="W1837" s="294">
        <v>0</v>
      </c>
      <c r="X1837" s="293">
        <v>2</v>
      </c>
      <c r="Y1837" s="262" t="s">
        <v>20</v>
      </c>
      <c r="Z1837" s="262" t="s">
        <v>30</v>
      </c>
      <c r="AA1837" s="289" t="s">
        <v>138</v>
      </c>
      <c r="AB1837" s="81" t="str">
        <f t="shared" si="282"/>
        <v>PykA-adp</v>
      </c>
    </row>
    <row r="1838" spans="1:28" x14ac:dyDescent="0.3">
      <c r="A1838" s="260" t="s">
        <v>2</v>
      </c>
      <c r="B1838" s="261" t="s">
        <v>86</v>
      </c>
      <c r="C1838" s="291"/>
      <c r="D1838" s="291"/>
      <c r="E1838" s="291"/>
      <c r="F1838" s="291"/>
      <c r="G1838" s="291"/>
      <c r="H1838" s="292"/>
      <c r="I1838" s="293"/>
      <c r="J1838" s="293"/>
      <c r="K1838" s="294"/>
      <c r="L1838" s="293"/>
      <c r="M1838" s="294"/>
      <c r="N1838" s="294" t="s">
        <v>417</v>
      </c>
      <c r="O1838" s="33">
        <v>1</v>
      </c>
      <c r="P1838" s="75">
        <f t="shared" si="278"/>
        <v>0</v>
      </c>
      <c r="Q1838" s="293">
        <f t="shared" si="279"/>
        <v>0</v>
      </c>
      <c r="R1838" s="293">
        <f t="shared" si="280"/>
        <v>0</v>
      </c>
      <c r="S1838" s="293">
        <v>0</v>
      </c>
      <c r="T1838" s="293">
        <v>0</v>
      </c>
      <c r="U1838" s="293">
        <f t="shared" si="281"/>
        <v>0</v>
      </c>
      <c r="V1838" s="293">
        <v>0</v>
      </c>
      <c r="W1838" s="294">
        <v>0</v>
      </c>
      <c r="X1838" s="293">
        <v>2</v>
      </c>
      <c r="Y1838" s="262" t="s">
        <v>20</v>
      </c>
      <c r="Z1838" s="262" t="s">
        <v>30</v>
      </c>
      <c r="AA1838" s="289" t="s">
        <v>138</v>
      </c>
      <c r="AB1838" s="81" t="str">
        <f t="shared" si="282"/>
        <v>PykA-atp</v>
      </c>
    </row>
    <row r="1839" spans="1:28" x14ac:dyDescent="0.3">
      <c r="A1839" s="260" t="s">
        <v>2</v>
      </c>
      <c r="B1839" s="261" t="s">
        <v>40</v>
      </c>
      <c r="C1839" s="291"/>
      <c r="D1839" s="291"/>
      <c r="E1839" s="291"/>
      <c r="F1839" s="291"/>
      <c r="G1839" s="291"/>
      <c r="H1839" s="292"/>
      <c r="I1839" s="293"/>
      <c r="J1839" s="293"/>
      <c r="K1839" s="294"/>
      <c r="L1839" s="293"/>
      <c r="M1839" s="294"/>
      <c r="N1839" s="294" t="s">
        <v>425</v>
      </c>
      <c r="O1839" s="33">
        <v>1</v>
      </c>
      <c r="P1839" s="75">
        <f t="shared" si="278"/>
        <v>0</v>
      </c>
      <c r="Q1839" s="293">
        <f t="shared" si="279"/>
        <v>0</v>
      </c>
      <c r="R1839" s="293">
        <f t="shared" si="280"/>
        <v>0</v>
      </c>
      <c r="S1839" s="293">
        <v>0</v>
      </c>
      <c r="T1839" s="293">
        <v>0</v>
      </c>
      <c r="U1839" s="293">
        <f t="shared" si="281"/>
        <v>0</v>
      </c>
      <c r="V1839" s="293">
        <v>0</v>
      </c>
      <c r="W1839" s="294">
        <v>0</v>
      </c>
      <c r="X1839" s="293">
        <v>2</v>
      </c>
      <c r="Y1839" s="262" t="s">
        <v>20</v>
      </c>
      <c r="Z1839" s="262" t="s">
        <v>30</v>
      </c>
      <c r="AA1839" s="289" t="s">
        <v>138</v>
      </c>
      <c r="AB1839" s="81" t="str">
        <f t="shared" si="282"/>
        <v>PykA-calc</v>
      </c>
    </row>
    <row r="1840" spans="1:28" x14ac:dyDescent="0.3">
      <c r="A1840" s="260" t="s">
        <v>2</v>
      </c>
      <c r="B1840" s="261" t="s">
        <v>177</v>
      </c>
      <c r="C1840" s="291"/>
      <c r="D1840" s="291"/>
      <c r="E1840" s="291"/>
      <c r="F1840" s="291"/>
      <c r="G1840" s="291"/>
      <c r="H1840" s="292"/>
      <c r="I1840" s="293"/>
      <c r="J1840" s="293"/>
      <c r="K1840" s="294"/>
      <c r="L1840" s="293"/>
      <c r="M1840" s="294"/>
      <c r="N1840" s="294" t="s">
        <v>579</v>
      </c>
      <c r="O1840" s="33">
        <v>1</v>
      </c>
      <c r="P1840" s="75">
        <f t="shared" si="278"/>
        <v>0</v>
      </c>
      <c r="Q1840" s="293">
        <f t="shared" si="279"/>
        <v>0</v>
      </c>
      <c r="R1840" s="293">
        <f t="shared" si="280"/>
        <v>0</v>
      </c>
      <c r="S1840" s="293">
        <v>0</v>
      </c>
      <c r="T1840" s="293">
        <v>0</v>
      </c>
      <c r="U1840" s="293">
        <f t="shared" si="281"/>
        <v>0</v>
      </c>
      <c r="V1840" s="293">
        <v>0</v>
      </c>
      <c r="W1840" s="294">
        <v>0</v>
      </c>
      <c r="X1840" s="293">
        <v>2</v>
      </c>
      <c r="Y1840" s="262" t="s">
        <v>20</v>
      </c>
      <c r="Z1840" s="262" t="s">
        <v>30</v>
      </c>
      <c r="AA1840" s="289" t="s">
        <v>138</v>
      </c>
      <c r="AB1840" s="81" t="str">
        <f t="shared" si="282"/>
        <v>PykA-e4p</v>
      </c>
    </row>
    <row r="1841" spans="1:28" x14ac:dyDescent="0.3">
      <c r="A1841" s="260" t="s">
        <v>2</v>
      </c>
      <c r="B1841" s="261" t="s">
        <v>199</v>
      </c>
      <c r="C1841" s="291"/>
      <c r="D1841" s="291"/>
      <c r="E1841" s="291"/>
      <c r="F1841" s="291"/>
      <c r="G1841" s="291"/>
      <c r="H1841" s="292"/>
      <c r="I1841" s="293"/>
      <c r="J1841" s="293"/>
      <c r="K1841" s="294"/>
      <c r="L1841" s="293"/>
      <c r="M1841" s="294"/>
      <c r="N1841" s="294" t="s">
        <v>579</v>
      </c>
      <c r="O1841" s="33">
        <v>1</v>
      </c>
      <c r="P1841" s="75">
        <f t="shared" si="278"/>
        <v>0</v>
      </c>
      <c r="Q1841" s="293">
        <f t="shared" si="279"/>
        <v>0</v>
      </c>
      <c r="R1841" s="293">
        <f t="shared" si="280"/>
        <v>0</v>
      </c>
      <c r="S1841" s="293">
        <v>0</v>
      </c>
      <c r="T1841" s="293">
        <v>0</v>
      </c>
      <c r="U1841" s="293">
        <f t="shared" si="281"/>
        <v>0</v>
      </c>
      <c r="V1841" s="293">
        <v>0</v>
      </c>
      <c r="W1841" s="294">
        <v>0</v>
      </c>
      <c r="X1841" s="293">
        <v>2</v>
      </c>
      <c r="Y1841" s="262" t="s">
        <v>20</v>
      </c>
      <c r="Z1841" s="262" t="s">
        <v>30</v>
      </c>
      <c r="AA1841" s="289" t="s">
        <v>138</v>
      </c>
      <c r="AB1841" s="81" t="str">
        <f t="shared" si="282"/>
        <v>PykA-gtp</v>
      </c>
    </row>
    <row r="1842" spans="1:28" x14ac:dyDescent="0.3">
      <c r="A1842" s="260" t="s">
        <v>2</v>
      </c>
      <c r="B1842" s="261" t="s">
        <v>231</v>
      </c>
      <c r="C1842" s="291"/>
      <c r="D1842" s="291"/>
      <c r="E1842" s="291"/>
      <c r="F1842" s="291"/>
      <c r="G1842" s="291"/>
      <c r="H1842" s="292"/>
      <c r="I1842" s="293"/>
      <c r="J1842" s="293"/>
      <c r="K1842" s="294"/>
      <c r="L1842" s="293"/>
      <c r="M1842" s="294"/>
      <c r="N1842" s="294" t="s">
        <v>579</v>
      </c>
      <c r="O1842" s="33">
        <v>1</v>
      </c>
      <c r="P1842" s="75">
        <f t="shared" si="278"/>
        <v>0</v>
      </c>
      <c r="Q1842" s="293">
        <f t="shared" si="279"/>
        <v>0</v>
      </c>
      <c r="R1842" s="293">
        <f t="shared" si="280"/>
        <v>0</v>
      </c>
      <c r="S1842" s="293">
        <v>0</v>
      </c>
      <c r="T1842" s="293">
        <v>0</v>
      </c>
      <c r="U1842" s="293">
        <f t="shared" si="281"/>
        <v>0</v>
      </c>
      <c r="V1842" s="293">
        <v>0</v>
      </c>
      <c r="W1842" s="294">
        <v>0</v>
      </c>
      <c r="X1842" s="293">
        <v>2</v>
      </c>
      <c r="Y1842" s="262" t="s">
        <v>20</v>
      </c>
      <c r="Z1842" s="262" t="s">
        <v>30</v>
      </c>
      <c r="AA1842" s="289" t="s">
        <v>138</v>
      </c>
      <c r="AB1842" s="81" t="str">
        <f t="shared" si="282"/>
        <v>PykA-hcys</v>
      </c>
    </row>
    <row r="1843" spans="1:28" x14ac:dyDescent="0.3">
      <c r="A1843" s="260" t="s">
        <v>2</v>
      </c>
      <c r="B1843" s="261" t="s">
        <v>282</v>
      </c>
      <c r="C1843" s="291"/>
      <c r="D1843" s="291"/>
      <c r="E1843" s="291"/>
      <c r="F1843" s="291"/>
      <c r="G1843" s="291"/>
      <c r="H1843" s="292"/>
      <c r="I1843" s="293"/>
      <c r="J1843" s="293"/>
      <c r="K1843" s="294"/>
      <c r="L1843" s="293"/>
      <c r="M1843" s="294"/>
      <c r="N1843" s="294" t="s">
        <v>416</v>
      </c>
      <c r="O1843" s="33">
        <v>1</v>
      </c>
      <c r="P1843" s="75">
        <f t="shared" si="278"/>
        <v>0</v>
      </c>
      <c r="Q1843" s="293">
        <f t="shared" si="279"/>
        <v>0</v>
      </c>
      <c r="R1843" s="293">
        <f t="shared" si="280"/>
        <v>0</v>
      </c>
      <c r="S1843" s="293">
        <v>0</v>
      </c>
      <c r="T1843" s="293">
        <v>0</v>
      </c>
      <c r="U1843" s="293">
        <f t="shared" si="281"/>
        <v>0</v>
      </c>
      <c r="V1843" s="293">
        <v>0</v>
      </c>
      <c r="W1843" s="294">
        <v>0</v>
      </c>
      <c r="X1843" s="293">
        <v>2</v>
      </c>
      <c r="Y1843" s="262" t="s">
        <v>20</v>
      </c>
      <c r="Z1843" s="262" t="s">
        <v>30</v>
      </c>
      <c r="AA1843" s="289" t="s">
        <v>138</v>
      </c>
      <c r="AB1843" s="81" t="str">
        <f t="shared" si="282"/>
        <v>PykA-noenz</v>
      </c>
    </row>
    <row r="1844" spans="1:28" x14ac:dyDescent="0.3">
      <c r="A1844" s="260" t="s">
        <v>2</v>
      </c>
      <c r="B1844" s="261" t="s">
        <v>229</v>
      </c>
      <c r="C1844" s="291"/>
      <c r="D1844" s="291"/>
      <c r="E1844" s="291"/>
      <c r="F1844" s="291"/>
      <c r="G1844" s="291"/>
      <c r="H1844" s="292"/>
      <c r="I1844" s="293"/>
      <c r="J1844" s="293"/>
      <c r="K1844" s="294"/>
      <c r="L1844" s="293"/>
      <c r="M1844" s="294"/>
      <c r="N1844" s="294" t="s">
        <v>579</v>
      </c>
      <c r="O1844" s="33">
        <v>1</v>
      </c>
      <c r="P1844" s="75">
        <f t="shared" si="278"/>
        <v>0</v>
      </c>
      <c r="Q1844" s="293">
        <f t="shared" si="279"/>
        <v>0</v>
      </c>
      <c r="R1844" s="293">
        <f t="shared" si="280"/>
        <v>0</v>
      </c>
      <c r="S1844" s="293">
        <v>0</v>
      </c>
      <c r="T1844" s="293">
        <v>0</v>
      </c>
      <c r="U1844" s="293">
        <f t="shared" si="281"/>
        <v>0</v>
      </c>
      <c r="V1844" s="293">
        <v>0</v>
      </c>
      <c r="W1844" s="294">
        <v>0</v>
      </c>
      <c r="X1844" s="293">
        <v>2</v>
      </c>
      <c r="Y1844" s="262" t="s">
        <v>20</v>
      </c>
      <c r="Z1844" s="262" t="s">
        <v>30</v>
      </c>
      <c r="AA1844" s="289" t="s">
        <v>138</v>
      </c>
      <c r="AB1844" s="81" t="str">
        <f t="shared" si="282"/>
        <v>PykA-panto</v>
      </c>
    </row>
    <row r="1845" spans="1:28" x14ac:dyDescent="0.3">
      <c r="A1845" s="260" t="s">
        <v>2</v>
      </c>
      <c r="B1845" s="261" t="s">
        <v>84</v>
      </c>
      <c r="C1845" s="291"/>
      <c r="D1845" s="291"/>
      <c r="E1845" s="291"/>
      <c r="F1845" s="291"/>
      <c r="G1845" s="291"/>
      <c r="H1845" s="292"/>
      <c r="I1845" s="293"/>
      <c r="J1845" s="293"/>
      <c r="K1845" s="294"/>
      <c r="L1845" s="293"/>
      <c r="M1845" s="294"/>
      <c r="N1845" s="294" t="s">
        <v>415</v>
      </c>
      <c r="O1845" s="33">
        <v>1</v>
      </c>
      <c r="P1845" s="75">
        <f t="shared" si="278"/>
        <v>0</v>
      </c>
      <c r="Q1845" s="293">
        <f t="shared" si="279"/>
        <v>0</v>
      </c>
      <c r="R1845" s="293">
        <f t="shared" si="280"/>
        <v>0</v>
      </c>
      <c r="S1845" s="293">
        <v>0</v>
      </c>
      <c r="T1845" s="293">
        <v>0</v>
      </c>
      <c r="U1845" s="293">
        <f t="shared" si="281"/>
        <v>0</v>
      </c>
      <c r="V1845" s="293">
        <v>0</v>
      </c>
      <c r="W1845" s="294">
        <v>0</v>
      </c>
      <c r="X1845" s="293">
        <v>2</v>
      </c>
      <c r="Y1845" s="262" t="s">
        <v>20</v>
      </c>
      <c r="Z1845" s="262" t="s">
        <v>30</v>
      </c>
      <c r="AA1845" s="289" t="s">
        <v>138</v>
      </c>
      <c r="AB1845" s="81" t="str">
        <f t="shared" si="282"/>
        <v>PykA-pep</v>
      </c>
    </row>
    <row r="1846" spans="1:28" x14ac:dyDescent="0.3">
      <c r="A1846" s="260" t="s">
        <v>2</v>
      </c>
      <c r="B1846" s="261" t="s">
        <v>78</v>
      </c>
      <c r="C1846" s="291"/>
      <c r="D1846" s="291"/>
      <c r="E1846" s="291"/>
      <c r="F1846" s="291"/>
      <c r="G1846" s="291"/>
      <c r="H1846" s="292"/>
      <c r="I1846" s="293"/>
      <c r="J1846" s="293"/>
      <c r="K1846" s="294"/>
      <c r="L1846" s="293"/>
      <c r="M1846" s="294"/>
      <c r="N1846" s="294" t="s">
        <v>417</v>
      </c>
      <c r="O1846" s="33">
        <v>1</v>
      </c>
      <c r="P1846" s="75">
        <f t="shared" si="278"/>
        <v>0</v>
      </c>
      <c r="Q1846" s="293">
        <f t="shared" si="279"/>
        <v>0</v>
      </c>
      <c r="R1846" s="293">
        <f t="shared" si="280"/>
        <v>0</v>
      </c>
      <c r="S1846" s="293">
        <v>0</v>
      </c>
      <c r="T1846" s="293">
        <v>0</v>
      </c>
      <c r="U1846" s="293">
        <f t="shared" si="281"/>
        <v>0</v>
      </c>
      <c r="V1846" s="293">
        <v>0</v>
      </c>
      <c r="W1846" s="294">
        <v>0</v>
      </c>
      <c r="X1846" s="293">
        <v>2</v>
      </c>
      <c r="Y1846" s="262" t="s">
        <v>20</v>
      </c>
      <c r="Z1846" s="262" t="s">
        <v>30</v>
      </c>
      <c r="AA1846" s="289" t="s">
        <v>138</v>
      </c>
      <c r="AB1846" s="81" t="str">
        <f t="shared" si="282"/>
        <v>PykA-pyr</v>
      </c>
    </row>
    <row r="1847" spans="1:28" x14ac:dyDescent="0.3">
      <c r="A1847" s="260" t="s">
        <v>7</v>
      </c>
      <c r="B1847" s="261" t="s">
        <v>117</v>
      </c>
      <c r="C1847" s="291"/>
      <c r="D1847" s="291"/>
      <c r="E1847" s="291"/>
      <c r="F1847" s="291"/>
      <c r="G1847" s="291"/>
      <c r="H1847" s="292"/>
      <c r="I1847" s="293"/>
      <c r="J1847" s="293"/>
      <c r="K1847" s="294"/>
      <c r="L1847" s="293"/>
      <c r="M1847" s="294"/>
      <c r="N1847" s="294" t="s">
        <v>425</v>
      </c>
      <c r="O1847" s="33">
        <v>1</v>
      </c>
      <c r="P1847" s="75">
        <f t="shared" si="278"/>
        <v>0</v>
      </c>
      <c r="Q1847" s="293">
        <f t="shared" si="279"/>
        <v>0</v>
      </c>
      <c r="R1847" s="293">
        <f t="shared" si="280"/>
        <v>0</v>
      </c>
      <c r="S1847" s="293">
        <v>0</v>
      </c>
      <c r="T1847" s="293">
        <v>0</v>
      </c>
      <c r="U1847" s="293">
        <f t="shared" si="281"/>
        <v>0</v>
      </c>
      <c r="V1847" s="293">
        <v>0</v>
      </c>
      <c r="W1847" s="294">
        <v>0</v>
      </c>
      <c r="X1847" s="293">
        <v>2</v>
      </c>
      <c r="Y1847" s="262" t="s">
        <v>20</v>
      </c>
      <c r="Z1847" s="262" t="s">
        <v>30</v>
      </c>
      <c r="AA1847" s="289" t="s">
        <v>138</v>
      </c>
      <c r="AB1847" s="81" t="str">
        <f t="shared" si="282"/>
        <v>PykF-acp</v>
      </c>
    </row>
    <row r="1848" spans="1:28" x14ac:dyDescent="0.3">
      <c r="A1848" s="260" t="s">
        <v>7</v>
      </c>
      <c r="B1848" s="261" t="s">
        <v>85</v>
      </c>
      <c r="C1848" s="291"/>
      <c r="D1848" s="291"/>
      <c r="E1848" s="291"/>
      <c r="F1848" s="291"/>
      <c r="G1848" s="291"/>
      <c r="H1848" s="292"/>
      <c r="I1848" s="293"/>
      <c r="J1848" s="293"/>
      <c r="K1848" s="294"/>
      <c r="L1848" s="293"/>
      <c r="M1848" s="294"/>
      <c r="N1848" s="294" t="s">
        <v>415</v>
      </c>
      <c r="O1848" s="33">
        <v>1</v>
      </c>
      <c r="P1848" s="75">
        <f t="shared" si="278"/>
        <v>0</v>
      </c>
      <c r="Q1848" s="293">
        <f t="shared" si="279"/>
        <v>0</v>
      </c>
      <c r="R1848" s="293">
        <f t="shared" si="280"/>
        <v>0</v>
      </c>
      <c r="S1848" s="293">
        <v>0</v>
      </c>
      <c r="T1848" s="293">
        <v>0</v>
      </c>
      <c r="U1848" s="293">
        <f t="shared" si="281"/>
        <v>0</v>
      </c>
      <c r="V1848" s="293">
        <v>0</v>
      </c>
      <c r="W1848" s="294">
        <v>0</v>
      </c>
      <c r="X1848" s="293">
        <v>2</v>
      </c>
      <c r="Y1848" s="262" t="s">
        <v>20</v>
      </c>
      <c r="Z1848" s="262" t="s">
        <v>30</v>
      </c>
      <c r="AA1848" s="289" t="s">
        <v>138</v>
      </c>
      <c r="AB1848" s="81" t="str">
        <f t="shared" si="282"/>
        <v>PykF-adp</v>
      </c>
    </row>
    <row r="1849" spans="1:28" x14ac:dyDescent="0.3">
      <c r="A1849" s="260" t="s">
        <v>7</v>
      </c>
      <c r="B1849" s="261" t="s">
        <v>86</v>
      </c>
      <c r="C1849" s="291"/>
      <c r="D1849" s="291"/>
      <c r="E1849" s="291"/>
      <c r="F1849" s="291"/>
      <c r="G1849" s="291"/>
      <c r="H1849" s="292"/>
      <c r="I1849" s="293"/>
      <c r="J1849" s="293"/>
      <c r="K1849" s="294"/>
      <c r="L1849" s="293"/>
      <c r="M1849" s="294"/>
      <c r="N1849" s="294" t="s">
        <v>417</v>
      </c>
      <c r="O1849" s="33">
        <v>1</v>
      </c>
      <c r="P1849" s="75">
        <f t="shared" si="278"/>
        <v>1</v>
      </c>
      <c r="Q1849" s="293">
        <f t="shared" si="279"/>
        <v>1</v>
      </c>
      <c r="R1849" s="293">
        <f t="shared" si="280"/>
        <v>0</v>
      </c>
      <c r="S1849" s="293">
        <v>-1</v>
      </c>
      <c r="T1849" s="293">
        <v>0</v>
      </c>
      <c r="U1849" s="293">
        <f t="shared" si="281"/>
        <v>0</v>
      </c>
      <c r="V1849" s="293">
        <v>0</v>
      </c>
      <c r="W1849" s="294">
        <v>0</v>
      </c>
      <c r="X1849" s="293">
        <v>2</v>
      </c>
      <c r="Y1849" s="262" t="s">
        <v>20</v>
      </c>
      <c r="Z1849" s="262" t="s">
        <v>30</v>
      </c>
      <c r="AA1849" s="289" t="s">
        <v>138</v>
      </c>
      <c r="AB1849" s="81" t="str">
        <f t="shared" si="282"/>
        <v>PykF-atp</v>
      </c>
    </row>
    <row r="1850" spans="1:28" x14ac:dyDescent="0.3">
      <c r="A1850" s="260" t="s">
        <v>7</v>
      </c>
      <c r="B1850" s="261" t="s">
        <v>165</v>
      </c>
      <c r="C1850" s="291"/>
      <c r="D1850" s="291"/>
      <c r="E1850" s="291"/>
      <c r="F1850" s="291"/>
      <c r="G1850" s="291"/>
      <c r="H1850" s="292"/>
      <c r="I1850" s="293"/>
      <c r="J1850" s="293"/>
      <c r="K1850" s="294"/>
      <c r="L1850" s="293"/>
      <c r="M1850" s="294"/>
      <c r="N1850" s="294" t="s">
        <v>425</v>
      </c>
      <c r="O1850" s="33">
        <v>1</v>
      </c>
      <c r="P1850" s="75">
        <f t="shared" si="278"/>
        <v>0</v>
      </c>
      <c r="Q1850" s="293">
        <f t="shared" si="279"/>
        <v>0</v>
      </c>
      <c r="R1850" s="293">
        <f t="shared" si="280"/>
        <v>0</v>
      </c>
      <c r="S1850" s="293">
        <v>0</v>
      </c>
      <c r="T1850" s="293">
        <v>0</v>
      </c>
      <c r="U1850" s="293">
        <f t="shared" si="281"/>
        <v>0</v>
      </c>
      <c r="V1850" s="293">
        <v>0</v>
      </c>
      <c r="W1850" s="294">
        <v>0</v>
      </c>
      <c r="X1850" s="293">
        <v>2</v>
      </c>
      <c r="Y1850" s="262" t="s">
        <v>20</v>
      </c>
      <c r="Z1850" s="262" t="s">
        <v>30</v>
      </c>
      <c r="AA1850" s="289" t="s">
        <v>138</v>
      </c>
      <c r="AB1850" s="81" t="str">
        <f t="shared" si="282"/>
        <v>PykF-bpg</v>
      </c>
    </row>
    <row r="1851" spans="1:28" x14ac:dyDescent="0.3">
      <c r="A1851" s="260" t="s">
        <v>7</v>
      </c>
      <c r="B1851" s="261" t="s">
        <v>40</v>
      </c>
      <c r="C1851" s="291"/>
      <c r="D1851" s="291"/>
      <c r="E1851" s="291"/>
      <c r="F1851" s="291"/>
      <c r="G1851" s="291"/>
      <c r="H1851" s="292"/>
      <c r="I1851" s="293"/>
      <c r="J1851" s="293"/>
      <c r="K1851" s="294"/>
      <c r="L1851" s="293"/>
      <c r="M1851" s="294"/>
      <c r="N1851" s="294" t="s">
        <v>425</v>
      </c>
      <c r="O1851" s="33">
        <v>1</v>
      </c>
      <c r="P1851" s="75">
        <f t="shared" si="278"/>
        <v>0</v>
      </c>
      <c r="Q1851" s="293">
        <f t="shared" si="279"/>
        <v>0</v>
      </c>
      <c r="R1851" s="293">
        <f t="shared" si="280"/>
        <v>0</v>
      </c>
      <c r="S1851" s="293">
        <v>0</v>
      </c>
      <c r="T1851" s="293">
        <v>0</v>
      </c>
      <c r="U1851" s="293">
        <f t="shared" si="281"/>
        <v>0</v>
      </c>
      <c r="V1851" s="293">
        <v>0</v>
      </c>
      <c r="W1851" s="294">
        <v>0</v>
      </c>
      <c r="X1851" s="293">
        <v>2</v>
      </c>
      <c r="Y1851" s="262" t="s">
        <v>20</v>
      </c>
      <c r="Z1851" s="262" t="s">
        <v>30</v>
      </c>
      <c r="AA1851" s="289" t="s">
        <v>138</v>
      </c>
      <c r="AB1851" s="81" t="str">
        <f t="shared" si="282"/>
        <v>PykF-calc</v>
      </c>
    </row>
    <row r="1852" spans="1:28" x14ac:dyDescent="0.3">
      <c r="A1852" s="260" t="s">
        <v>7</v>
      </c>
      <c r="B1852" s="261" t="s">
        <v>177</v>
      </c>
      <c r="C1852" s="291"/>
      <c r="D1852" s="291"/>
      <c r="E1852" s="291"/>
      <c r="F1852" s="291"/>
      <c r="G1852" s="291"/>
      <c r="H1852" s="292"/>
      <c r="I1852" s="293"/>
      <c r="J1852" s="293"/>
      <c r="K1852" s="294"/>
      <c r="L1852" s="293"/>
      <c r="M1852" s="294"/>
      <c r="N1852" s="294" t="s">
        <v>579</v>
      </c>
      <c r="O1852" s="33">
        <v>1</v>
      </c>
      <c r="P1852" s="75">
        <f t="shared" si="278"/>
        <v>0</v>
      </c>
      <c r="Q1852" s="293">
        <f t="shared" si="279"/>
        <v>0</v>
      </c>
      <c r="R1852" s="293">
        <f t="shared" si="280"/>
        <v>0</v>
      </c>
      <c r="S1852" s="293">
        <v>0</v>
      </c>
      <c r="T1852" s="293">
        <v>0</v>
      </c>
      <c r="U1852" s="293">
        <f t="shared" si="281"/>
        <v>0</v>
      </c>
      <c r="V1852" s="293">
        <v>0</v>
      </c>
      <c r="W1852" s="294">
        <v>0</v>
      </c>
      <c r="X1852" s="293">
        <v>2</v>
      </c>
      <c r="Y1852" s="262" t="s">
        <v>20</v>
      </c>
      <c r="Z1852" s="262" t="s">
        <v>30</v>
      </c>
      <c r="AA1852" s="289" t="s">
        <v>138</v>
      </c>
      <c r="AB1852" s="81" t="str">
        <f t="shared" si="282"/>
        <v>PykF-e4p</v>
      </c>
    </row>
    <row r="1853" spans="1:28" x14ac:dyDescent="0.3">
      <c r="A1853" s="260" t="s">
        <v>7</v>
      </c>
      <c r="B1853" s="261" t="s">
        <v>231</v>
      </c>
      <c r="C1853" s="291"/>
      <c r="D1853" s="291"/>
      <c r="E1853" s="291"/>
      <c r="F1853" s="291"/>
      <c r="G1853" s="291"/>
      <c r="H1853" s="292"/>
      <c r="I1853" s="293"/>
      <c r="J1853" s="293"/>
      <c r="K1853" s="294"/>
      <c r="L1853" s="293"/>
      <c r="M1853" s="294"/>
      <c r="N1853" s="294" t="s">
        <v>579</v>
      </c>
      <c r="O1853" s="33">
        <v>1</v>
      </c>
      <c r="P1853" s="75">
        <f t="shared" si="278"/>
        <v>0</v>
      </c>
      <c r="Q1853" s="293">
        <f t="shared" si="279"/>
        <v>0</v>
      </c>
      <c r="R1853" s="293">
        <f t="shared" si="280"/>
        <v>0</v>
      </c>
      <c r="S1853" s="293">
        <v>0</v>
      </c>
      <c r="T1853" s="293">
        <v>0</v>
      </c>
      <c r="U1853" s="293">
        <f t="shared" si="281"/>
        <v>0</v>
      </c>
      <c r="V1853" s="293">
        <v>0</v>
      </c>
      <c r="W1853" s="294">
        <v>0</v>
      </c>
      <c r="X1853" s="293">
        <v>2</v>
      </c>
      <c r="Y1853" s="262" t="s">
        <v>20</v>
      </c>
      <c r="Z1853" s="262" t="s">
        <v>30</v>
      </c>
      <c r="AA1853" s="289" t="s">
        <v>138</v>
      </c>
      <c r="AB1853" s="81" t="str">
        <f t="shared" si="282"/>
        <v>PykF-hcys</v>
      </c>
    </row>
    <row r="1854" spans="1:28" x14ac:dyDescent="0.3">
      <c r="A1854" s="260" t="s">
        <v>7</v>
      </c>
      <c r="B1854" s="261" t="s">
        <v>282</v>
      </c>
      <c r="C1854" s="291"/>
      <c r="D1854" s="291"/>
      <c r="E1854" s="291"/>
      <c r="F1854" s="291"/>
      <c r="G1854" s="291"/>
      <c r="H1854" s="292"/>
      <c r="I1854" s="293"/>
      <c r="J1854" s="293"/>
      <c r="K1854" s="294"/>
      <c r="L1854" s="293"/>
      <c r="M1854" s="294"/>
      <c r="N1854" s="294" t="s">
        <v>416</v>
      </c>
      <c r="O1854" s="33">
        <v>1</v>
      </c>
      <c r="P1854" s="75">
        <f t="shared" si="278"/>
        <v>0</v>
      </c>
      <c r="Q1854" s="293">
        <f t="shared" si="279"/>
        <v>0</v>
      </c>
      <c r="R1854" s="293">
        <f t="shared" si="280"/>
        <v>0</v>
      </c>
      <c r="S1854" s="293">
        <v>0</v>
      </c>
      <c r="T1854" s="293">
        <v>0</v>
      </c>
      <c r="U1854" s="293">
        <f t="shared" si="281"/>
        <v>0</v>
      </c>
      <c r="V1854" s="293">
        <v>0</v>
      </c>
      <c r="W1854" s="294">
        <v>0</v>
      </c>
      <c r="X1854" s="293">
        <v>2</v>
      </c>
      <c r="Y1854" s="262" t="s">
        <v>20</v>
      </c>
      <c r="Z1854" s="262" t="s">
        <v>30</v>
      </c>
      <c r="AA1854" s="289" t="s">
        <v>138</v>
      </c>
      <c r="AB1854" s="81" t="str">
        <f t="shared" si="282"/>
        <v>PykF-noenz</v>
      </c>
    </row>
    <row r="1855" spans="1:28" x14ac:dyDescent="0.3">
      <c r="A1855" s="260" t="s">
        <v>7</v>
      </c>
      <c r="B1855" s="261" t="s">
        <v>229</v>
      </c>
      <c r="C1855" s="291"/>
      <c r="D1855" s="291"/>
      <c r="E1855" s="291"/>
      <c r="F1855" s="291"/>
      <c r="G1855" s="291"/>
      <c r="H1855" s="292"/>
      <c r="I1855" s="293"/>
      <c r="J1855" s="293"/>
      <c r="K1855" s="294"/>
      <c r="L1855" s="293"/>
      <c r="M1855" s="294"/>
      <c r="N1855" s="294" t="s">
        <v>425</v>
      </c>
      <c r="O1855" s="33">
        <v>1</v>
      </c>
      <c r="P1855" s="75">
        <f t="shared" si="278"/>
        <v>0</v>
      </c>
      <c r="Q1855" s="293">
        <f t="shared" si="279"/>
        <v>0</v>
      </c>
      <c r="R1855" s="293">
        <f t="shared" si="280"/>
        <v>0</v>
      </c>
      <c r="S1855" s="293">
        <v>0</v>
      </c>
      <c r="T1855" s="293">
        <v>0</v>
      </c>
      <c r="U1855" s="293">
        <f t="shared" si="281"/>
        <v>0</v>
      </c>
      <c r="V1855" s="293">
        <v>0</v>
      </c>
      <c r="W1855" s="294">
        <v>0</v>
      </c>
      <c r="X1855" s="293">
        <v>2</v>
      </c>
      <c r="Y1855" s="262" t="s">
        <v>20</v>
      </c>
      <c r="Z1855" s="262" t="s">
        <v>30</v>
      </c>
      <c r="AA1855" s="289" t="s">
        <v>138</v>
      </c>
      <c r="AB1855" s="81" t="str">
        <f t="shared" si="282"/>
        <v>PykF-panto</v>
      </c>
    </row>
    <row r="1856" spans="1:28" x14ac:dyDescent="0.3">
      <c r="A1856" s="260" t="s">
        <v>7</v>
      </c>
      <c r="B1856" s="261" t="s">
        <v>84</v>
      </c>
      <c r="C1856" s="291"/>
      <c r="D1856" s="291"/>
      <c r="E1856" s="291"/>
      <c r="F1856" s="291"/>
      <c r="G1856" s="291"/>
      <c r="H1856" s="292"/>
      <c r="I1856" s="293"/>
      <c r="J1856" s="293"/>
      <c r="K1856" s="294"/>
      <c r="L1856" s="293"/>
      <c r="M1856" s="294"/>
      <c r="N1856" s="294" t="s">
        <v>415</v>
      </c>
      <c r="O1856" s="33">
        <v>1</v>
      </c>
      <c r="P1856" s="75">
        <f t="shared" si="278"/>
        <v>1</v>
      </c>
      <c r="Q1856" s="293">
        <f t="shared" si="279"/>
        <v>0</v>
      </c>
      <c r="R1856" s="293">
        <f t="shared" si="280"/>
        <v>1</v>
      </c>
      <c r="S1856" s="293">
        <v>0</v>
      </c>
      <c r="T1856" s="293">
        <v>1</v>
      </c>
      <c r="U1856" s="293">
        <f t="shared" si="281"/>
        <v>0</v>
      </c>
      <c r="V1856" s="293">
        <v>0</v>
      </c>
      <c r="W1856" s="294">
        <v>0</v>
      </c>
      <c r="X1856" s="293">
        <v>2</v>
      </c>
      <c r="Y1856" s="262" t="s">
        <v>20</v>
      </c>
      <c r="Z1856" s="262" t="s">
        <v>30</v>
      </c>
      <c r="AA1856" s="289" t="s">
        <v>138</v>
      </c>
      <c r="AB1856" s="81" t="str">
        <f t="shared" si="282"/>
        <v>PykF-pep</v>
      </c>
    </row>
    <row r="1857" spans="1:28" x14ac:dyDescent="0.3">
      <c r="A1857" s="260" t="s">
        <v>7</v>
      </c>
      <c r="B1857" s="261" t="s">
        <v>257</v>
      </c>
      <c r="C1857" s="291"/>
      <c r="D1857" s="291"/>
      <c r="E1857" s="291"/>
      <c r="F1857" s="291"/>
      <c r="G1857" s="291"/>
      <c r="H1857" s="292"/>
      <c r="I1857" s="293"/>
      <c r="J1857" s="293"/>
      <c r="K1857" s="294"/>
      <c r="L1857" s="293"/>
      <c r="M1857" s="294"/>
      <c r="N1857" s="294" t="s">
        <v>579</v>
      </c>
      <c r="O1857" s="33">
        <v>1</v>
      </c>
      <c r="P1857" s="75">
        <f t="shared" si="278"/>
        <v>0</v>
      </c>
      <c r="Q1857" s="293">
        <f t="shared" si="279"/>
        <v>0</v>
      </c>
      <c r="R1857" s="293">
        <f t="shared" si="280"/>
        <v>0</v>
      </c>
      <c r="S1857" s="293">
        <v>0</v>
      </c>
      <c r="T1857" s="293">
        <v>0</v>
      </c>
      <c r="U1857" s="293">
        <f t="shared" si="281"/>
        <v>0</v>
      </c>
      <c r="V1857" s="293">
        <v>0</v>
      </c>
      <c r="W1857" s="294">
        <v>0</v>
      </c>
      <c r="X1857" s="293">
        <v>2</v>
      </c>
      <c r="Y1857" s="262" t="s">
        <v>20</v>
      </c>
      <c r="Z1857" s="262" t="s">
        <v>30</v>
      </c>
      <c r="AA1857" s="289" t="s">
        <v>138</v>
      </c>
      <c r="AB1857" s="81" t="str">
        <f t="shared" si="282"/>
        <v>PykF-ppgpp</v>
      </c>
    </row>
    <row r="1858" spans="1:28" x14ac:dyDescent="0.3">
      <c r="A1858" s="260" t="s">
        <v>7</v>
      </c>
      <c r="B1858" s="261" t="s">
        <v>78</v>
      </c>
      <c r="C1858" s="291"/>
      <c r="D1858" s="291"/>
      <c r="E1858" s="291"/>
      <c r="F1858" s="291"/>
      <c r="G1858" s="291"/>
      <c r="H1858" s="292"/>
      <c r="I1858" s="293"/>
      <c r="J1858" s="293"/>
      <c r="K1858" s="294"/>
      <c r="L1858" s="293"/>
      <c r="M1858" s="294"/>
      <c r="N1858" s="294" t="s">
        <v>417</v>
      </c>
      <c r="O1858" s="33">
        <v>1</v>
      </c>
      <c r="P1858" s="75">
        <f t="shared" si="278"/>
        <v>0</v>
      </c>
      <c r="Q1858" s="293">
        <f t="shared" si="279"/>
        <v>0</v>
      </c>
      <c r="R1858" s="293">
        <f t="shared" ref="R1858:R1861" si="283">IF(AND(S1858=0,T1858&lt;&gt;0),1,0)</f>
        <v>0</v>
      </c>
      <c r="S1858" s="293">
        <v>0</v>
      </c>
      <c r="T1858" s="293">
        <v>0</v>
      </c>
      <c r="U1858" s="293">
        <f t="shared" ref="U1858:U1861" si="284">IF(AND(S1858&lt;&gt;0,T1858&lt;&gt;0),1,0)</f>
        <v>0</v>
      </c>
      <c r="V1858" s="293">
        <v>0</v>
      </c>
      <c r="W1858" s="294">
        <v>0</v>
      </c>
      <c r="X1858" s="293">
        <v>2</v>
      </c>
      <c r="Y1858" s="262" t="s">
        <v>20</v>
      </c>
      <c r="Z1858" s="262" t="s">
        <v>30</v>
      </c>
      <c r="AA1858" s="289" t="s">
        <v>138</v>
      </c>
      <c r="AB1858" s="81" t="str">
        <f t="shared" si="282"/>
        <v>PykF-pyr</v>
      </c>
    </row>
    <row r="1859" spans="1:28" x14ac:dyDescent="0.3">
      <c r="A1859" s="260" t="s">
        <v>622</v>
      </c>
      <c r="B1859" s="261" t="s">
        <v>250</v>
      </c>
      <c r="C1859" s="291"/>
      <c r="D1859" s="291"/>
      <c r="E1859" s="291"/>
      <c r="F1859" s="291"/>
      <c r="G1859" s="291"/>
      <c r="H1859" s="292"/>
      <c r="I1859" s="293"/>
      <c r="J1859" s="293"/>
      <c r="K1859" s="294"/>
      <c r="L1859" s="294"/>
      <c r="M1859" s="294"/>
      <c r="N1859" s="294" t="s">
        <v>579</v>
      </c>
      <c r="O1859" s="33">
        <v>1</v>
      </c>
      <c r="P1859" s="75">
        <f t="shared" si="278"/>
        <v>0</v>
      </c>
      <c r="Q1859" s="293">
        <f t="shared" si="279"/>
        <v>0</v>
      </c>
      <c r="R1859" s="293">
        <f t="shared" si="283"/>
        <v>0</v>
      </c>
      <c r="S1859" s="293">
        <v>0</v>
      </c>
      <c r="T1859" s="293">
        <v>0</v>
      </c>
      <c r="U1859" s="293">
        <f t="shared" si="284"/>
        <v>0</v>
      </c>
      <c r="V1859" s="293">
        <v>0</v>
      </c>
      <c r="W1859" s="294">
        <v>0</v>
      </c>
      <c r="X1859" s="293" t="s">
        <v>651</v>
      </c>
      <c r="Y1859" s="262" t="s">
        <v>651</v>
      </c>
      <c r="Z1859" s="262" t="s">
        <v>30</v>
      </c>
      <c r="AA1859" s="289" t="s">
        <v>138</v>
      </c>
      <c r="AB1859" s="81" t="str">
        <f t="shared" ref="AB1859:AB1861" si="285">A1859&amp;"-"&amp;B1859</f>
        <v>Zwf*-fad</v>
      </c>
    </row>
    <row r="1860" spans="1:28" x14ac:dyDescent="0.3">
      <c r="A1860" s="260" t="s">
        <v>622</v>
      </c>
      <c r="B1860" s="261" t="s">
        <v>79</v>
      </c>
      <c r="C1860" s="291"/>
      <c r="D1860" s="291"/>
      <c r="E1860" s="291"/>
      <c r="F1860" s="291"/>
      <c r="G1860" s="291"/>
      <c r="H1860" s="292"/>
      <c r="I1860" s="293"/>
      <c r="J1860" s="293"/>
      <c r="K1860" s="294"/>
      <c r="L1860" s="294"/>
      <c r="M1860" s="294"/>
      <c r="N1860" s="294" t="s">
        <v>579</v>
      </c>
      <c r="O1860" s="33">
        <v>1</v>
      </c>
      <c r="P1860" s="75">
        <f t="shared" si="278"/>
        <v>1</v>
      </c>
      <c r="Q1860" s="293">
        <f t="shared" si="279"/>
        <v>0</v>
      </c>
      <c r="R1860" s="293">
        <f t="shared" si="283"/>
        <v>1</v>
      </c>
      <c r="S1860" s="293">
        <v>0</v>
      </c>
      <c r="T1860" s="293">
        <v>-1</v>
      </c>
      <c r="U1860" s="293">
        <f t="shared" si="284"/>
        <v>0</v>
      </c>
      <c r="V1860" s="293">
        <v>-1</v>
      </c>
      <c r="W1860" s="294">
        <v>0</v>
      </c>
      <c r="X1860" s="293" t="s">
        <v>651</v>
      </c>
      <c r="Y1860" s="262" t="s">
        <v>651</v>
      </c>
      <c r="Z1860" s="262" t="s">
        <v>30</v>
      </c>
      <c r="AA1860" s="289" t="s">
        <v>138</v>
      </c>
      <c r="AB1860" s="81" t="str">
        <f t="shared" si="285"/>
        <v>Zwf*-nadh</v>
      </c>
    </row>
    <row r="1861" spans="1:28" x14ac:dyDescent="0.3">
      <c r="A1861" s="260" t="s">
        <v>622</v>
      </c>
      <c r="B1861" s="261" t="s">
        <v>68</v>
      </c>
      <c r="C1861" s="291"/>
      <c r="D1861" s="291"/>
      <c r="E1861" s="291"/>
      <c r="F1861" s="291"/>
      <c r="G1861" s="291"/>
      <c r="H1861" s="292"/>
      <c r="I1861" s="293"/>
      <c r="J1861" s="293"/>
      <c r="K1861" s="294"/>
      <c r="L1861" s="294"/>
      <c r="M1861" s="294"/>
      <c r="N1861" s="294" t="s">
        <v>579</v>
      </c>
      <c r="O1861" s="33">
        <v>1</v>
      </c>
      <c r="P1861" s="75">
        <f t="shared" si="278"/>
        <v>1</v>
      </c>
      <c r="Q1861" s="293">
        <f t="shared" si="279"/>
        <v>0</v>
      </c>
      <c r="R1861" s="293">
        <f t="shared" si="283"/>
        <v>0</v>
      </c>
      <c r="S1861" s="293">
        <v>-1</v>
      </c>
      <c r="T1861" s="293">
        <v>-1</v>
      </c>
      <c r="U1861" s="293">
        <f t="shared" si="284"/>
        <v>1</v>
      </c>
      <c r="V1861" s="293">
        <v>-1</v>
      </c>
      <c r="W1861" s="294">
        <v>0</v>
      </c>
      <c r="X1861" s="293" t="s">
        <v>651</v>
      </c>
      <c r="Y1861" s="262" t="s">
        <v>651</v>
      </c>
      <c r="Z1861" s="262" t="s">
        <v>30</v>
      </c>
      <c r="AA1861" s="289" t="s">
        <v>138</v>
      </c>
      <c r="AB1861" s="81" t="str">
        <f t="shared" si="285"/>
        <v>Zwf*-nadph</v>
      </c>
    </row>
  </sheetData>
  <conditionalFormatting sqref="B1:B1861">
    <cfRule type="cellIs" dxfId="73" priority="10" operator="equal">
      <formula>"glx"</formula>
    </cfRule>
  </conditionalFormatting>
  <conditionalFormatting sqref="I1:J1861">
    <cfRule type="cellIs" dxfId="72" priority="20" operator="equal">
      <formula>TRUE</formula>
    </cfRule>
  </conditionalFormatting>
  <conditionalFormatting sqref="J1">
    <cfRule type="cellIs" dxfId="71" priority="19" operator="equal">
      <formula>TRUE</formula>
    </cfRule>
  </conditionalFormatting>
  <conditionalFormatting sqref="K1:K1861">
    <cfRule type="cellIs" dxfId="70" priority="8" operator="equal">
      <formula>"activator"</formula>
    </cfRule>
    <cfRule type="cellIs" dxfId="69" priority="9" operator="equal">
      <formula>"inhibitor"</formula>
    </cfRule>
  </conditionalFormatting>
  <conditionalFormatting sqref="K1:M1">
    <cfRule type="cellIs" dxfId="68" priority="21" operator="equal">
      <formula>"activator"</formula>
    </cfRule>
    <cfRule type="cellIs" dxfId="67" priority="22" operator="equal">
      <formula>"inhibitor"</formula>
    </cfRule>
  </conditionalFormatting>
  <conditionalFormatting sqref="L2:M1480 K1481:M1861 K1:K1480 N1:N1861">
    <cfRule type="cellIs" dxfId="66" priority="18" operator="equal">
      <formula>0</formula>
    </cfRule>
  </conditionalFormatting>
  <conditionalFormatting sqref="M1:M1861">
    <cfRule type="cellIs" dxfId="65" priority="6" operator="equal">
      <formula>"known"</formula>
    </cfRule>
    <cfRule type="cellIs" dxfId="64" priority="7" operator="equal">
      <formula>"novel"</formula>
    </cfRule>
    <cfRule type="cellIs" dxfId="63" priority="16" operator="equal">
      <formula>"known"</formula>
    </cfRule>
    <cfRule type="cellIs" dxfId="62" priority="17" operator="equal">
      <formula>"novel"</formula>
    </cfRule>
  </conditionalFormatting>
  <conditionalFormatting sqref="N1 N92:N1861">
    <cfRule type="cellIs" dxfId="61" priority="23" operator="equal">
      <formula>0</formula>
    </cfRule>
  </conditionalFormatting>
  <conditionalFormatting sqref="O1:O1861">
    <cfRule type="cellIs" dxfId="60" priority="4" operator="equal">
      <formula>0</formula>
    </cfRule>
  </conditionalFormatting>
  <conditionalFormatting sqref="O1:R1861">
    <cfRule type="cellIs" dxfId="59" priority="11" operator="equal">
      <formula>1</formula>
    </cfRule>
    <cfRule type="cellIs" dxfId="58" priority="12" operator="equal">
      <formula>0.5</formula>
    </cfRule>
  </conditionalFormatting>
  <conditionalFormatting sqref="P2:R1861">
    <cfRule type="cellIs" dxfId="57" priority="5" operator="equal">
      <formula>1</formula>
    </cfRule>
  </conditionalFormatting>
  <conditionalFormatting sqref="S1:V1 S2:T1861">
    <cfRule type="cellIs" dxfId="56" priority="24" operator="equal">
      <formula>-1</formula>
    </cfRule>
    <cfRule type="cellIs" dxfId="55" priority="25" operator="equal">
      <formula>1</formula>
    </cfRule>
  </conditionalFormatting>
  <conditionalFormatting sqref="U2:U1861">
    <cfRule type="cellIs" dxfId="54" priority="15" operator="equal">
      <formula>1</formula>
    </cfRule>
  </conditionalFormatting>
  <conditionalFormatting sqref="V2:V1861">
    <cfRule type="cellIs" dxfId="53" priority="13" operator="equal">
      <formula>-1</formula>
    </cfRule>
    <cfRule type="cellIs" dxfId="52" priority="14" operator="equal">
      <formula>1</formula>
    </cfRule>
  </conditionalFormatting>
  <conditionalFormatting sqref="W1:W1861">
    <cfRule type="cellIs" dxfId="51" priority="26" operator="equal">
      <formula>1</formula>
    </cfRule>
  </conditionalFormatting>
  <conditionalFormatting sqref="AA1525:AA1544">
    <cfRule type="cellIs" dxfId="50" priority="2" operator="equal">
      <formula>0</formula>
    </cfRule>
    <cfRule type="cellIs" dxfId="49" priority="3" operator="equal">
      <formula>0</formula>
    </cfRule>
  </conditionalFormatting>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E3C1E-28FD-4100-A6AC-BB323D06576C}">
  <dimension ref="A1:I21"/>
  <sheetViews>
    <sheetView workbookViewId="0"/>
  </sheetViews>
  <sheetFormatPr defaultRowHeight="14.4" x14ac:dyDescent="0.3"/>
  <cols>
    <col min="3" max="3" width="12.5546875" customWidth="1"/>
    <col min="4" max="4" width="12.6640625" customWidth="1"/>
    <col min="5" max="5" width="12.33203125" customWidth="1"/>
    <col min="6" max="6" width="11.77734375" customWidth="1"/>
    <col min="7" max="7" width="13.21875" customWidth="1"/>
  </cols>
  <sheetData>
    <row r="1" spans="1:9" x14ac:dyDescent="0.3">
      <c r="A1" s="275"/>
      <c r="B1" s="275" t="s">
        <v>33</v>
      </c>
      <c r="C1" s="275" t="s">
        <v>54</v>
      </c>
      <c r="D1" s="275" t="s">
        <v>55</v>
      </c>
      <c r="E1" s="275" t="s">
        <v>56</v>
      </c>
      <c r="F1" s="275" t="s">
        <v>57</v>
      </c>
      <c r="G1" s="275" t="s">
        <v>654</v>
      </c>
      <c r="H1" s="275" t="s">
        <v>655</v>
      </c>
      <c r="I1" s="274"/>
    </row>
    <row r="2" spans="1:9" x14ac:dyDescent="0.3">
      <c r="A2" s="276">
        <v>1</v>
      </c>
      <c r="B2" s="277" t="s">
        <v>14</v>
      </c>
      <c r="C2" s="276" t="s">
        <v>126</v>
      </c>
      <c r="D2" s="276" t="s">
        <v>86</v>
      </c>
      <c r="E2" s="276" t="s">
        <v>127</v>
      </c>
      <c r="F2" s="276" t="s">
        <v>85</v>
      </c>
      <c r="G2" s="276" t="s">
        <v>89</v>
      </c>
      <c r="H2" s="276"/>
    </row>
    <row r="3" spans="1:9" x14ac:dyDescent="0.3">
      <c r="A3" s="276">
        <v>2</v>
      </c>
      <c r="B3" s="278" t="s">
        <v>16</v>
      </c>
      <c r="C3" s="276" t="s">
        <v>127</v>
      </c>
      <c r="D3" s="276" t="s">
        <v>89</v>
      </c>
      <c r="E3" s="276" t="s">
        <v>126</v>
      </c>
      <c r="F3" s="276" t="s">
        <v>89</v>
      </c>
      <c r="G3" s="276" t="s">
        <v>121</v>
      </c>
      <c r="H3" s="276" t="s">
        <v>121</v>
      </c>
    </row>
    <row r="4" spans="1:9" x14ac:dyDescent="0.3">
      <c r="A4" s="276">
        <v>3</v>
      </c>
      <c r="B4" s="278" t="s">
        <v>8</v>
      </c>
      <c r="C4" s="276" t="s">
        <v>105</v>
      </c>
      <c r="D4" s="276" t="s">
        <v>89</v>
      </c>
      <c r="E4" s="276" t="s">
        <v>84</v>
      </c>
      <c r="F4" s="276" t="s">
        <v>89</v>
      </c>
      <c r="G4" s="276" t="s">
        <v>89</v>
      </c>
      <c r="H4" s="276" t="s">
        <v>573</v>
      </c>
    </row>
    <row r="5" spans="1:9" x14ac:dyDescent="0.3">
      <c r="A5" s="276">
        <v>4</v>
      </c>
      <c r="B5" s="278" t="s">
        <v>7</v>
      </c>
      <c r="C5" s="276" t="s">
        <v>84</v>
      </c>
      <c r="D5" s="276" t="s">
        <v>85</v>
      </c>
      <c r="E5" s="276" t="s">
        <v>78</v>
      </c>
      <c r="F5" s="276" t="s">
        <v>86</v>
      </c>
      <c r="G5" s="276" t="s">
        <v>89</v>
      </c>
      <c r="H5" s="276"/>
    </row>
    <row r="6" spans="1:9" x14ac:dyDescent="0.3">
      <c r="A6" s="276">
        <v>5</v>
      </c>
      <c r="B6" s="278" t="s">
        <v>2</v>
      </c>
      <c r="C6" s="276" t="s">
        <v>84</v>
      </c>
      <c r="D6" s="276" t="s">
        <v>85</v>
      </c>
      <c r="E6" s="276" t="s">
        <v>78</v>
      </c>
      <c r="F6" s="276" t="s">
        <v>86</v>
      </c>
      <c r="G6" s="276" t="s">
        <v>89</v>
      </c>
      <c r="H6" s="276"/>
    </row>
    <row r="7" spans="1:9" x14ac:dyDescent="0.3">
      <c r="A7" s="276">
        <v>6</v>
      </c>
      <c r="B7" s="278" t="s">
        <v>148</v>
      </c>
      <c r="C7" s="276" t="s">
        <v>157</v>
      </c>
      <c r="D7" s="276" t="s">
        <v>66</v>
      </c>
      <c r="E7" s="276" t="s">
        <v>656</v>
      </c>
      <c r="F7" s="276" t="s">
        <v>68</v>
      </c>
      <c r="G7" s="276" t="s">
        <v>89</v>
      </c>
      <c r="H7" s="276"/>
    </row>
    <row r="8" spans="1:9" x14ac:dyDescent="0.3">
      <c r="A8" s="276">
        <v>7</v>
      </c>
      <c r="B8" s="278" t="s">
        <v>58</v>
      </c>
      <c r="C8" s="276" t="s">
        <v>65</v>
      </c>
      <c r="D8" s="276" t="s">
        <v>66</v>
      </c>
      <c r="E8" s="276" t="s">
        <v>67</v>
      </c>
      <c r="F8" s="276" t="s">
        <v>68</v>
      </c>
      <c r="G8" s="276" t="s">
        <v>89</v>
      </c>
      <c r="H8" s="276" t="s">
        <v>657</v>
      </c>
    </row>
    <row r="9" spans="1:9" x14ac:dyDescent="0.3">
      <c r="A9" s="276">
        <v>8</v>
      </c>
      <c r="B9" s="278" t="s">
        <v>3</v>
      </c>
      <c r="C9" s="276" t="s">
        <v>65</v>
      </c>
      <c r="D9" s="276" t="s">
        <v>89</v>
      </c>
      <c r="E9" s="276" t="s">
        <v>91</v>
      </c>
      <c r="F9" s="276" t="s">
        <v>89</v>
      </c>
      <c r="G9" s="276" t="s">
        <v>89</v>
      </c>
      <c r="H9" s="276" t="s">
        <v>658</v>
      </c>
    </row>
    <row r="10" spans="1:9" x14ac:dyDescent="0.3">
      <c r="A10" s="276">
        <v>9</v>
      </c>
      <c r="B10" s="278" t="s">
        <v>10</v>
      </c>
      <c r="C10" s="276" t="s">
        <v>91</v>
      </c>
      <c r="D10" s="276" t="s">
        <v>89</v>
      </c>
      <c r="E10" s="276" t="s">
        <v>113</v>
      </c>
      <c r="F10" s="276" t="s">
        <v>78</v>
      </c>
      <c r="G10" s="276" t="s">
        <v>89</v>
      </c>
      <c r="H10" s="276"/>
    </row>
    <row r="11" spans="1:9" x14ac:dyDescent="0.3">
      <c r="A11" s="276">
        <v>10</v>
      </c>
      <c r="B11" s="278" t="s">
        <v>6</v>
      </c>
      <c r="C11" s="276" t="s">
        <v>98</v>
      </c>
      <c r="D11" s="276" t="s">
        <v>94</v>
      </c>
      <c r="E11" s="276" t="s">
        <v>102</v>
      </c>
      <c r="F11" s="276" t="s">
        <v>100</v>
      </c>
      <c r="G11" s="276" t="s">
        <v>89</v>
      </c>
      <c r="H11" s="276" t="s">
        <v>659</v>
      </c>
    </row>
    <row r="12" spans="1:9" x14ac:dyDescent="0.3">
      <c r="A12" s="276">
        <v>11</v>
      </c>
      <c r="B12" s="278" t="s">
        <v>130</v>
      </c>
      <c r="C12" s="276" t="s">
        <v>102</v>
      </c>
      <c r="D12" s="276" t="s">
        <v>66</v>
      </c>
      <c r="E12" s="276" t="s">
        <v>133</v>
      </c>
      <c r="F12" s="276" t="s">
        <v>68</v>
      </c>
      <c r="G12" s="276" t="s">
        <v>89</v>
      </c>
      <c r="H12" s="276" t="s">
        <v>657</v>
      </c>
    </row>
    <row r="13" spans="1:9" x14ac:dyDescent="0.3">
      <c r="A13" s="276">
        <v>12</v>
      </c>
      <c r="B13" s="278" t="s">
        <v>13</v>
      </c>
      <c r="C13" s="276" t="s">
        <v>102</v>
      </c>
      <c r="D13" s="276" t="s">
        <v>89</v>
      </c>
      <c r="E13" s="276" t="s">
        <v>99</v>
      </c>
      <c r="F13" s="276" t="s">
        <v>123</v>
      </c>
      <c r="G13" s="276" t="s">
        <v>89</v>
      </c>
      <c r="H13" s="276"/>
    </row>
    <row r="14" spans="1:9" x14ac:dyDescent="0.3">
      <c r="A14" s="276">
        <v>13</v>
      </c>
      <c r="B14" s="278" t="s">
        <v>5</v>
      </c>
      <c r="C14" s="276" t="s">
        <v>98</v>
      </c>
      <c r="D14" s="276" t="s">
        <v>99</v>
      </c>
      <c r="E14" s="276" t="s">
        <v>76</v>
      </c>
      <c r="F14" s="276" t="s">
        <v>100</v>
      </c>
      <c r="G14" s="276" t="s">
        <v>89</v>
      </c>
      <c r="H14" s="276" t="s">
        <v>659</v>
      </c>
    </row>
    <row r="15" spans="1:9" x14ac:dyDescent="0.3">
      <c r="A15" s="276">
        <v>14</v>
      </c>
      <c r="B15" s="278" t="s">
        <v>1</v>
      </c>
      <c r="C15" s="276" t="s">
        <v>76</v>
      </c>
      <c r="D15" s="276" t="s">
        <v>77</v>
      </c>
      <c r="E15" s="276" t="s">
        <v>78</v>
      </c>
      <c r="F15" s="276" t="s">
        <v>79</v>
      </c>
      <c r="G15" s="276" t="s">
        <v>89</v>
      </c>
      <c r="H15" s="279"/>
    </row>
    <row r="16" spans="1:9" x14ac:dyDescent="0.3">
      <c r="A16" s="276">
        <v>15</v>
      </c>
      <c r="B16" s="280" t="s">
        <v>134</v>
      </c>
      <c r="C16" s="276" t="s">
        <v>76</v>
      </c>
      <c r="D16" s="276" t="s">
        <v>66</v>
      </c>
      <c r="E16" s="276" t="s">
        <v>78</v>
      </c>
      <c r="F16" s="276" t="s">
        <v>68</v>
      </c>
      <c r="G16" s="276" t="s">
        <v>89</v>
      </c>
      <c r="H16" s="279"/>
    </row>
    <row r="17" spans="1:8" x14ac:dyDescent="0.3">
      <c r="A17" s="276">
        <v>16</v>
      </c>
      <c r="B17" s="278" t="s">
        <v>15</v>
      </c>
      <c r="C17" s="276" t="s">
        <v>99</v>
      </c>
      <c r="D17" s="276" t="s">
        <v>86</v>
      </c>
      <c r="E17" s="276" t="s">
        <v>84</v>
      </c>
      <c r="F17" s="276" t="s">
        <v>85</v>
      </c>
      <c r="G17" s="276" t="s">
        <v>89</v>
      </c>
      <c r="H17" s="276" t="s">
        <v>657</v>
      </c>
    </row>
    <row r="18" spans="1:8" x14ac:dyDescent="0.3">
      <c r="A18" s="276">
        <v>17</v>
      </c>
      <c r="B18" s="278" t="s">
        <v>92</v>
      </c>
      <c r="C18" s="276" t="s">
        <v>84</v>
      </c>
      <c r="D18" s="276" t="s">
        <v>89</v>
      </c>
      <c r="E18" s="276" t="s">
        <v>94</v>
      </c>
      <c r="F18" s="276" t="s">
        <v>89</v>
      </c>
      <c r="G18" s="276" t="s">
        <v>89</v>
      </c>
      <c r="H18" s="280" t="s">
        <v>660</v>
      </c>
    </row>
    <row r="19" spans="1:8" x14ac:dyDescent="0.3">
      <c r="A19" s="276">
        <v>18</v>
      </c>
      <c r="B19" s="278" t="s">
        <v>12</v>
      </c>
      <c r="C19" s="276" t="s">
        <v>117</v>
      </c>
      <c r="D19" s="276" t="s">
        <v>100</v>
      </c>
      <c r="E19" s="276" t="s">
        <v>98</v>
      </c>
      <c r="F19" s="276" t="s">
        <v>89</v>
      </c>
      <c r="G19" s="276" t="s">
        <v>89</v>
      </c>
      <c r="H19" s="276"/>
    </row>
    <row r="20" spans="1:8" x14ac:dyDescent="0.3">
      <c r="A20" s="276">
        <v>19</v>
      </c>
      <c r="B20" s="278" t="s">
        <v>114</v>
      </c>
      <c r="C20" s="276" t="s">
        <v>117</v>
      </c>
      <c r="D20" s="276" t="s">
        <v>85</v>
      </c>
      <c r="E20" s="276" t="s">
        <v>118</v>
      </c>
      <c r="F20" s="276" t="s">
        <v>86</v>
      </c>
      <c r="G20" s="276" t="s">
        <v>89</v>
      </c>
      <c r="H20" s="279"/>
    </row>
    <row r="21" spans="1:8" x14ac:dyDescent="0.3">
      <c r="A21" s="276">
        <v>20</v>
      </c>
      <c r="B21" s="278" t="s">
        <v>106</v>
      </c>
      <c r="C21" s="276" t="s">
        <v>86</v>
      </c>
      <c r="D21" s="276" t="s">
        <v>100</v>
      </c>
      <c r="E21" s="276" t="s">
        <v>98</v>
      </c>
      <c r="F21" s="276" t="s">
        <v>110</v>
      </c>
      <c r="G21" s="276" t="s">
        <v>118</v>
      </c>
      <c r="H21" s="280" t="s">
        <v>661</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A933D-133D-4D65-BCAF-6FA03BBF32FB}">
  <dimension ref="A1:E90"/>
  <sheetViews>
    <sheetView workbookViewId="0"/>
  </sheetViews>
  <sheetFormatPr defaultRowHeight="14.4" x14ac:dyDescent="0.3"/>
  <cols>
    <col min="1" max="1" width="4.6640625" style="283" customWidth="1"/>
    <col min="2" max="2" width="4.5546875" style="283" customWidth="1"/>
    <col min="3" max="3" width="38" style="283" customWidth="1"/>
    <col min="4" max="4" width="12.109375" style="283" customWidth="1"/>
    <col min="5" max="5" width="11.5546875" style="213" customWidth="1"/>
  </cols>
  <sheetData>
    <row r="1" spans="1:5" x14ac:dyDescent="0.3">
      <c r="A1" s="213" t="s">
        <v>662</v>
      </c>
      <c r="B1" s="213" t="s">
        <v>671</v>
      </c>
      <c r="C1" s="281" t="s">
        <v>585</v>
      </c>
      <c r="D1" s="281" t="s">
        <v>586</v>
      </c>
      <c r="E1" s="281" t="s">
        <v>677</v>
      </c>
    </row>
    <row r="2" spans="1:5" x14ac:dyDescent="0.3">
      <c r="A2" s="213" t="s">
        <v>663</v>
      </c>
      <c r="B2" s="213">
        <v>1</v>
      </c>
      <c r="C2" s="212" t="s">
        <v>156</v>
      </c>
      <c r="D2" s="213" t="s">
        <v>157</v>
      </c>
      <c r="E2" s="282" t="s">
        <v>678</v>
      </c>
    </row>
    <row r="3" spans="1:5" x14ac:dyDescent="0.3">
      <c r="A3" s="213" t="s">
        <v>663</v>
      </c>
      <c r="B3" s="213">
        <v>2</v>
      </c>
      <c r="C3" s="283" t="s">
        <v>158</v>
      </c>
      <c r="D3" s="213" t="s">
        <v>126</v>
      </c>
      <c r="E3" s="282" t="s">
        <v>679</v>
      </c>
    </row>
    <row r="4" spans="1:5" x14ac:dyDescent="0.3">
      <c r="A4" s="213" t="s">
        <v>663</v>
      </c>
      <c r="B4" s="213">
        <v>3</v>
      </c>
      <c r="C4" s="283" t="s">
        <v>159</v>
      </c>
      <c r="D4" s="213" t="s">
        <v>127</v>
      </c>
      <c r="E4" s="282" t="s">
        <v>680</v>
      </c>
    </row>
    <row r="5" spans="1:5" x14ac:dyDescent="0.3">
      <c r="A5" s="213" t="s">
        <v>663</v>
      </c>
      <c r="B5" s="213">
        <v>4</v>
      </c>
      <c r="C5" s="283" t="s">
        <v>160</v>
      </c>
      <c r="D5" s="213" t="s">
        <v>161</v>
      </c>
      <c r="E5" s="282" t="s">
        <v>681</v>
      </c>
    </row>
    <row r="6" spans="1:5" x14ac:dyDescent="0.3">
      <c r="A6" s="213" t="s">
        <v>663</v>
      </c>
      <c r="B6" s="213">
        <v>5</v>
      </c>
      <c r="C6" s="212" t="s">
        <v>162</v>
      </c>
      <c r="D6" s="213" t="s">
        <v>163</v>
      </c>
      <c r="E6" s="282" t="s">
        <v>682</v>
      </c>
    </row>
    <row r="7" spans="1:5" x14ac:dyDescent="0.3">
      <c r="A7" s="213" t="s">
        <v>663</v>
      </c>
      <c r="B7" s="213">
        <v>6</v>
      </c>
      <c r="C7" s="283" t="s">
        <v>164</v>
      </c>
      <c r="D7" s="213" t="s">
        <v>165</v>
      </c>
      <c r="E7" s="282" t="s">
        <v>683</v>
      </c>
    </row>
    <row r="8" spans="1:5" x14ac:dyDescent="0.3">
      <c r="A8" s="213" t="s">
        <v>663</v>
      </c>
      <c r="B8" s="213">
        <v>7</v>
      </c>
      <c r="C8" s="283" t="s">
        <v>166</v>
      </c>
      <c r="D8" s="213" t="s">
        <v>167</v>
      </c>
      <c r="E8" s="282" t="s">
        <v>684</v>
      </c>
    </row>
    <row r="9" spans="1:5" x14ac:dyDescent="0.3">
      <c r="A9" s="213" t="s">
        <v>663</v>
      </c>
      <c r="B9" s="213">
        <v>8</v>
      </c>
      <c r="C9" s="283" t="s">
        <v>168</v>
      </c>
      <c r="D9" s="213" t="s">
        <v>105</v>
      </c>
      <c r="E9" s="282" t="s">
        <v>685</v>
      </c>
    </row>
    <row r="10" spans="1:5" x14ac:dyDescent="0.3">
      <c r="A10" s="213" t="s">
        <v>663</v>
      </c>
      <c r="B10" s="213">
        <v>9</v>
      </c>
      <c r="C10" s="283" t="s">
        <v>169</v>
      </c>
      <c r="D10" s="213" t="s">
        <v>84</v>
      </c>
      <c r="E10" s="282" t="s">
        <v>686</v>
      </c>
    </row>
    <row r="11" spans="1:5" x14ac:dyDescent="0.3">
      <c r="A11" s="213" t="s">
        <v>663</v>
      </c>
      <c r="B11" s="213">
        <v>10</v>
      </c>
      <c r="C11" s="283" t="s">
        <v>170</v>
      </c>
      <c r="D11" s="213" t="s">
        <v>78</v>
      </c>
      <c r="E11" s="282" t="s">
        <v>687</v>
      </c>
    </row>
    <row r="12" spans="1:5" x14ac:dyDescent="0.3">
      <c r="A12" s="213" t="s">
        <v>663</v>
      </c>
      <c r="B12" s="213">
        <v>11</v>
      </c>
      <c r="C12" s="283" t="s">
        <v>171</v>
      </c>
      <c r="D12" s="213" t="s">
        <v>65</v>
      </c>
      <c r="E12" s="284" t="s">
        <v>688</v>
      </c>
    </row>
    <row r="13" spans="1:5" x14ac:dyDescent="0.3">
      <c r="A13" s="213" t="s">
        <v>664</v>
      </c>
      <c r="B13" s="213">
        <v>1</v>
      </c>
      <c r="C13" s="283" t="s">
        <v>173</v>
      </c>
      <c r="D13" s="213" t="s">
        <v>67</v>
      </c>
      <c r="E13" s="282" t="s">
        <v>689</v>
      </c>
    </row>
    <row r="14" spans="1:5" x14ac:dyDescent="0.3">
      <c r="A14" s="213" t="s">
        <v>664</v>
      </c>
      <c r="B14" s="213">
        <v>2</v>
      </c>
      <c r="C14" s="283" t="s">
        <v>174</v>
      </c>
      <c r="D14" s="213" t="s">
        <v>175</v>
      </c>
      <c r="E14" s="282" t="s">
        <v>690</v>
      </c>
    </row>
    <row r="15" spans="1:5" x14ac:dyDescent="0.3">
      <c r="A15" s="213" t="s">
        <v>664</v>
      </c>
      <c r="B15" s="213">
        <v>3</v>
      </c>
      <c r="C15" s="283" t="s">
        <v>176</v>
      </c>
      <c r="D15" s="213" t="s">
        <v>177</v>
      </c>
      <c r="E15" s="282" t="s">
        <v>691</v>
      </c>
    </row>
    <row r="16" spans="1:5" x14ac:dyDescent="0.3">
      <c r="A16" s="213" t="s">
        <v>664</v>
      </c>
      <c r="B16" s="213">
        <v>4</v>
      </c>
      <c r="C16" s="283" t="s">
        <v>178</v>
      </c>
      <c r="D16" s="213" t="s">
        <v>91</v>
      </c>
      <c r="E16" s="282" t="s">
        <v>692</v>
      </c>
    </row>
    <row r="17" spans="1:5" x14ac:dyDescent="0.3">
      <c r="A17" s="213" t="s">
        <v>664</v>
      </c>
      <c r="B17" s="213">
        <v>5</v>
      </c>
      <c r="C17" s="283" t="s">
        <v>179</v>
      </c>
      <c r="D17" s="213" t="s">
        <v>117</v>
      </c>
      <c r="E17" s="282" t="s">
        <v>693</v>
      </c>
    </row>
    <row r="18" spans="1:5" x14ac:dyDescent="0.3">
      <c r="A18" s="213" t="s">
        <v>664</v>
      </c>
      <c r="B18" s="213">
        <v>6</v>
      </c>
      <c r="C18" s="283" t="s">
        <v>180</v>
      </c>
      <c r="D18" s="213" t="s">
        <v>100</v>
      </c>
      <c r="E18" s="282" t="s">
        <v>694</v>
      </c>
    </row>
    <row r="19" spans="1:5" x14ac:dyDescent="0.3">
      <c r="A19" s="213" t="s">
        <v>664</v>
      </c>
      <c r="B19" s="213">
        <v>7</v>
      </c>
      <c r="C19" s="283" t="s">
        <v>181</v>
      </c>
      <c r="D19" s="213" t="s">
        <v>182</v>
      </c>
      <c r="E19" s="282" t="s">
        <v>695</v>
      </c>
    </row>
    <row r="20" spans="1:5" x14ac:dyDescent="0.3">
      <c r="A20" s="213" t="s">
        <v>664</v>
      </c>
      <c r="B20" s="213">
        <v>8</v>
      </c>
      <c r="C20" s="283" t="s">
        <v>183</v>
      </c>
      <c r="D20" s="213" t="s">
        <v>102</v>
      </c>
      <c r="E20" s="282" t="s">
        <v>696</v>
      </c>
    </row>
    <row r="21" spans="1:5" x14ac:dyDescent="0.3">
      <c r="A21" s="213" t="s">
        <v>664</v>
      </c>
      <c r="B21" s="213">
        <v>9</v>
      </c>
      <c r="C21" s="283" t="s">
        <v>184</v>
      </c>
      <c r="D21" s="213" t="s">
        <v>133</v>
      </c>
      <c r="E21" s="282" t="s">
        <v>697</v>
      </c>
    </row>
    <row r="22" spans="1:5" x14ac:dyDescent="0.3">
      <c r="A22" s="213" t="s">
        <v>664</v>
      </c>
      <c r="B22" s="213">
        <v>10</v>
      </c>
      <c r="C22" s="283" t="s">
        <v>185</v>
      </c>
      <c r="D22" s="213" t="s">
        <v>123</v>
      </c>
      <c r="E22" s="282" t="s">
        <v>698</v>
      </c>
    </row>
    <row r="23" spans="1:5" x14ac:dyDescent="0.3">
      <c r="A23" s="213" t="s">
        <v>664</v>
      </c>
      <c r="B23" s="213">
        <v>11</v>
      </c>
      <c r="C23" s="283" t="s">
        <v>186</v>
      </c>
      <c r="D23" s="213" t="s">
        <v>187</v>
      </c>
      <c r="E23" s="282" t="s">
        <v>699</v>
      </c>
    </row>
    <row r="24" spans="1:5" x14ac:dyDescent="0.3">
      <c r="A24" s="213" t="s">
        <v>665</v>
      </c>
      <c r="B24" s="213">
        <v>1</v>
      </c>
      <c r="C24" s="283" t="s">
        <v>189</v>
      </c>
      <c r="D24" s="213" t="s">
        <v>76</v>
      </c>
      <c r="E24" s="282" t="s">
        <v>700</v>
      </c>
    </row>
    <row r="25" spans="1:5" x14ac:dyDescent="0.3">
      <c r="A25" s="213" t="s">
        <v>665</v>
      </c>
      <c r="B25" s="213">
        <v>2</v>
      </c>
      <c r="C25" s="283" t="s">
        <v>190</v>
      </c>
      <c r="D25" s="213" t="s">
        <v>94</v>
      </c>
      <c r="E25" s="284" t="s">
        <v>701</v>
      </c>
    </row>
    <row r="26" spans="1:5" x14ac:dyDescent="0.3">
      <c r="A26" s="213" t="s">
        <v>665</v>
      </c>
      <c r="B26" s="213">
        <v>3</v>
      </c>
      <c r="C26" s="283" t="s">
        <v>191</v>
      </c>
      <c r="D26" s="213" t="s">
        <v>99</v>
      </c>
      <c r="E26" s="282" t="s">
        <v>702</v>
      </c>
    </row>
    <row r="27" spans="1:5" x14ac:dyDescent="0.3">
      <c r="A27" s="213" t="s">
        <v>665</v>
      </c>
      <c r="B27" s="213">
        <v>4</v>
      </c>
      <c r="C27" s="283" t="s">
        <v>192</v>
      </c>
      <c r="D27" s="213" t="s">
        <v>77</v>
      </c>
      <c r="E27" s="282" t="s">
        <v>703</v>
      </c>
    </row>
    <row r="28" spans="1:5" x14ac:dyDescent="0.3">
      <c r="A28" s="213" t="s">
        <v>665</v>
      </c>
      <c r="B28" s="213">
        <v>5</v>
      </c>
      <c r="C28" s="283" t="s">
        <v>193</v>
      </c>
      <c r="D28" s="213" t="s">
        <v>66</v>
      </c>
      <c r="E28" s="282" t="s">
        <v>704</v>
      </c>
    </row>
    <row r="29" spans="1:5" x14ac:dyDescent="0.3">
      <c r="A29" s="213" t="s">
        <v>665</v>
      </c>
      <c r="B29" s="213">
        <v>6</v>
      </c>
      <c r="C29" s="283" t="s">
        <v>109</v>
      </c>
      <c r="D29" s="213" t="s">
        <v>110</v>
      </c>
      <c r="E29" s="282" t="s">
        <v>705</v>
      </c>
    </row>
    <row r="30" spans="1:5" x14ac:dyDescent="0.3">
      <c r="A30" s="213" t="s">
        <v>665</v>
      </c>
      <c r="B30" s="213">
        <v>7</v>
      </c>
      <c r="C30" s="283" t="s">
        <v>82</v>
      </c>
      <c r="D30" s="213" t="s">
        <v>85</v>
      </c>
      <c r="E30" s="282" t="s">
        <v>706</v>
      </c>
    </row>
    <row r="31" spans="1:5" x14ac:dyDescent="0.3">
      <c r="A31" s="213" t="s">
        <v>665</v>
      </c>
      <c r="B31" s="213">
        <v>8</v>
      </c>
      <c r="C31" s="283" t="s">
        <v>83</v>
      </c>
      <c r="D31" s="213" t="s">
        <v>86</v>
      </c>
      <c r="E31" s="282" t="s">
        <v>707</v>
      </c>
    </row>
    <row r="32" spans="1:5" x14ac:dyDescent="0.3">
      <c r="A32" s="213" t="s">
        <v>665</v>
      </c>
      <c r="B32" s="213">
        <v>9</v>
      </c>
      <c r="C32" s="283" t="s">
        <v>194</v>
      </c>
      <c r="D32" s="213" t="s">
        <v>195</v>
      </c>
      <c r="E32" s="282" t="s">
        <v>708</v>
      </c>
    </row>
    <row r="33" spans="1:5" x14ac:dyDescent="0.3">
      <c r="A33" s="213" t="s">
        <v>665</v>
      </c>
      <c r="B33" s="213">
        <v>10</v>
      </c>
      <c r="C33" s="283" t="s">
        <v>196</v>
      </c>
      <c r="D33" s="213" t="s">
        <v>197</v>
      </c>
      <c r="E33" s="282" t="s">
        <v>709</v>
      </c>
    </row>
    <row r="34" spans="1:5" x14ac:dyDescent="0.3">
      <c r="A34" s="213" t="s">
        <v>665</v>
      </c>
      <c r="B34" s="213">
        <v>11</v>
      </c>
      <c r="C34" s="283" t="s">
        <v>198</v>
      </c>
      <c r="D34" s="213" t="s">
        <v>199</v>
      </c>
      <c r="E34" s="282" t="s">
        <v>710</v>
      </c>
    </row>
    <row r="35" spans="1:5" x14ac:dyDescent="0.3">
      <c r="A35" s="213" t="s">
        <v>666</v>
      </c>
      <c r="B35" s="213">
        <v>1</v>
      </c>
      <c r="C35" s="283" t="s">
        <v>201</v>
      </c>
      <c r="D35" s="213" t="s">
        <v>202</v>
      </c>
      <c r="E35" s="284" t="s">
        <v>711</v>
      </c>
    </row>
    <row r="36" spans="1:5" x14ac:dyDescent="0.3">
      <c r="A36" s="213" t="s">
        <v>666</v>
      </c>
      <c r="B36" s="213">
        <v>2</v>
      </c>
      <c r="C36" s="283" t="s">
        <v>203</v>
      </c>
      <c r="D36" s="213" t="s">
        <v>204</v>
      </c>
      <c r="E36" s="282" t="s">
        <v>712</v>
      </c>
    </row>
    <row r="37" spans="1:5" x14ac:dyDescent="0.3">
      <c r="A37" s="213" t="s">
        <v>666</v>
      </c>
      <c r="B37" s="213">
        <v>3</v>
      </c>
      <c r="C37" s="283" t="s">
        <v>205</v>
      </c>
      <c r="D37" s="213" t="s">
        <v>206</v>
      </c>
      <c r="E37" s="282" t="s">
        <v>713</v>
      </c>
    </row>
    <row r="38" spans="1:5" x14ac:dyDescent="0.3">
      <c r="A38" s="213" t="s">
        <v>666</v>
      </c>
      <c r="B38" s="213">
        <v>4</v>
      </c>
      <c r="C38" s="283" t="s">
        <v>207</v>
      </c>
      <c r="D38" s="213" t="s">
        <v>208</v>
      </c>
      <c r="E38" s="282" t="s">
        <v>714</v>
      </c>
    </row>
    <row r="39" spans="1:5" x14ac:dyDescent="0.3">
      <c r="A39" s="213" t="s">
        <v>666</v>
      </c>
      <c r="B39" s="213">
        <v>5</v>
      </c>
      <c r="C39" s="283" t="s">
        <v>209</v>
      </c>
      <c r="D39" s="213" t="s">
        <v>210</v>
      </c>
      <c r="E39" s="282" t="s">
        <v>715</v>
      </c>
    </row>
    <row r="40" spans="1:5" x14ac:dyDescent="0.3">
      <c r="A40" s="213" t="s">
        <v>666</v>
      </c>
      <c r="B40" s="213">
        <v>6</v>
      </c>
      <c r="C40" s="283" t="s">
        <v>211</v>
      </c>
      <c r="D40" s="213" t="s">
        <v>212</v>
      </c>
      <c r="E40" s="282" t="s">
        <v>716</v>
      </c>
    </row>
    <row r="41" spans="1:5" x14ac:dyDescent="0.3">
      <c r="A41" s="213" t="s">
        <v>666</v>
      </c>
      <c r="B41" s="213">
        <v>7</v>
      </c>
      <c r="C41" s="283" t="s">
        <v>213</v>
      </c>
      <c r="D41" s="213" t="s">
        <v>214</v>
      </c>
      <c r="E41" s="282" t="s">
        <v>717</v>
      </c>
    </row>
    <row r="42" spans="1:5" x14ac:dyDescent="0.3">
      <c r="A42" s="213" t="s">
        <v>666</v>
      </c>
      <c r="B42" s="213">
        <v>8</v>
      </c>
      <c r="C42" s="283" t="s">
        <v>215</v>
      </c>
      <c r="D42" s="213" t="s">
        <v>216</v>
      </c>
      <c r="E42" s="282" t="s">
        <v>718</v>
      </c>
    </row>
    <row r="43" spans="1:5" x14ac:dyDescent="0.3">
      <c r="A43" s="213" t="s">
        <v>666</v>
      </c>
      <c r="B43" s="213">
        <v>9</v>
      </c>
      <c r="C43" s="283" t="s">
        <v>217</v>
      </c>
      <c r="D43" s="213" t="s">
        <v>218</v>
      </c>
      <c r="E43" s="282" t="s">
        <v>719</v>
      </c>
    </row>
    <row r="44" spans="1:5" x14ac:dyDescent="0.3">
      <c r="A44" s="213" t="s">
        <v>666</v>
      </c>
      <c r="B44" s="213">
        <v>10</v>
      </c>
      <c r="C44" s="283" t="s">
        <v>219</v>
      </c>
      <c r="D44" s="213" t="s">
        <v>220</v>
      </c>
      <c r="E44" s="282" t="s">
        <v>720</v>
      </c>
    </row>
    <row r="45" spans="1:5" x14ac:dyDescent="0.3">
      <c r="A45" s="213" t="s">
        <v>666</v>
      </c>
      <c r="B45" s="213">
        <v>11</v>
      </c>
      <c r="C45" s="283" t="s">
        <v>221</v>
      </c>
      <c r="D45" s="213" t="s">
        <v>222</v>
      </c>
      <c r="E45" s="282" t="s">
        <v>721</v>
      </c>
    </row>
    <row r="46" spans="1:5" x14ac:dyDescent="0.3">
      <c r="A46" s="213" t="s">
        <v>667</v>
      </c>
      <c r="B46" s="213">
        <v>1</v>
      </c>
      <c r="C46" s="283" t="s">
        <v>224</v>
      </c>
      <c r="D46" s="213" t="s">
        <v>225</v>
      </c>
      <c r="E46" s="213" t="s">
        <v>722</v>
      </c>
    </row>
    <row r="47" spans="1:5" x14ac:dyDescent="0.3">
      <c r="A47" s="213" t="s">
        <v>667</v>
      </c>
      <c r="B47" s="213">
        <v>2</v>
      </c>
      <c r="C47" s="283" t="s">
        <v>226</v>
      </c>
      <c r="D47" s="213" t="s">
        <v>227</v>
      </c>
      <c r="E47" s="284" t="s">
        <v>723</v>
      </c>
    </row>
    <row r="48" spans="1:5" x14ac:dyDescent="0.3">
      <c r="A48" s="213" t="s">
        <v>667</v>
      </c>
      <c r="B48" s="213">
        <v>3</v>
      </c>
      <c r="C48" s="283" t="s">
        <v>228</v>
      </c>
      <c r="D48" s="213" t="s">
        <v>229</v>
      </c>
      <c r="E48" s="282" t="s">
        <v>724</v>
      </c>
    </row>
    <row r="49" spans="1:5" x14ac:dyDescent="0.3">
      <c r="A49" s="213" t="s">
        <v>667</v>
      </c>
      <c r="B49" s="213">
        <v>4</v>
      </c>
      <c r="C49" s="283" t="s">
        <v>230</v>
      </c>
      <c r="D49" s="213" t="s">
        <v>231</v>
      </c>
      <c r="E49" s="282" t="s">
        <v>725</v>
      </c>
    </row>
    <row r="50" spans="1:5" x14ac:dyDescent="0.3">
      <c r="A50" s="213" t="s">
        <v>667</v>
      </c>
      <c r="B50" s="213">
        <v>5</v>
      </c>
      <c r="C50" s="283" t="s">
        <v>232</v>
      </c>
      <c r="D50" s="213" t="s">
        <v>233</v>
      </c>
      <c r="E50" s="282" t="s">
        <v>726</v>
      </c>
    </row>
    <row r="51" spans="1:5" x14ac:dyDescent="0.3">
      <c r="A51" s="213" t="s">
        <v>667</v>
      </c>
      <c r="B51" s="213">
        <v>6</v>
      </c>
      <c r="C51" s="283" t="s">
        <v>234</v>
      </c>
      <c r="D51" s="213" t="s">
        <v>235</v>
      </c>
      <c r="E51" s="282" t="s">
        <v>727</v>
      </c>
    </row>
    <row r="52" spans="1:5" x14ac:dyDescent="0.3">
      <c r="A52" s="213" t="s">
        <v>667</v>
      </c>
      <c r="B52" s="213">
        <v>7</v>
      </c>
      <c r="C52" s="283" t="s">
        <v>236</v>
      </c>
      <c r="D52" s="213" t="s">
        <v>237</v>
      </c>
      <c r="E52" s="282" t="s">
        <v>728</v>
      </c>
    </row>
    <row r="53" spans="1:5" x14ac:dyDescent="0.3">
      <c r="A53" s="213" t="s">
        <v>667</v>
      </c>
      <c r="B53" s="213">
        <v>8</v>
      </c>
      <c r="C53" s="283" t="s">
        <v>238</v>
      </c>
      <c r="D53" s="213" t="s">
        <v>239</v>
      </c>
      <c r="E53" s="282" t="s">
        <v>729</v>
      </c>
    </row>
    <row r="54" spans="1:5" x14ac:dyDescent="0.3">
      <c r="A54" s="213" t="s">
        <v>667</v>
      </c>
      <c r="B54" s="213">
        <v>9</v>
      </c>
      <c r="C54" s="283" t="s">
        <v>240</v>
      </c>
      <c r="D54" s="213" t="s">
        <v>241</v>
      </c>
      <c r="E54" s="284" t="s">
        <v>730</v>
      </c>
    </row>
    <row r="55" spans="1:5" x14ac:dyDescent="0.3">
      <c r="A55" s="213" t="s">
        <v>667</v>
      </c>
      <c r="B55" s="213">
        <v>10</v>
      </c>
      <c r="C55" s="283" t="s">
        <v>242</v>
      </c>
      <c r="D55" s="213" t="s">
        <v>243</v>
      </c>
      <c r="E55" s="282" t="s">
        <v>731</v>
      </c>
    </row>
    <row r="56" spans="1:5" x14ac:dyDescent="0.3">
      <c r="A56" s="213" t="s">
        <v>667</v>
      </c>
      <c r="B56" s="213">
        <v>11</v>
      </c>
      <c r="C56" s="283" t="s">
        <v>244</v>
      </c>
      <c r="D56" s="213" t="s">
        <v>245</v>
      </c>
      <c r="E56" s="284" t="s">
        <v>732</v>
      </c>
    </row>
    <row r="57" spans="1:5" x14ac:dyDescent="0.3">
      <c r="A57" s="213" t="s">
        <v>668</v>
      </c>
      <c r="B57" s="213">
        <v>1</v>
      </c>
      <c r="C57" s="212" t="s">
        <v>247</v>
      </c>
      <c r="D57" s="213" t="s">
        <v>79</v>
      </c>
      <c r="E57" s="282" t="s">
        <v>733</v>
      </c>
    </row>
    <row r="58" spans="1:5" x14ac:dyDescent="0.3">
      <c r="A58" s="213" t="s">
        <v>668</v>
      </c>
      <c r="B58" s="213">
        <v>2</v>
      </c>
      <c r="C58" s="212" t="s">
        <v>248</v>
      </c>
      <c r="D58" s="213" t="s">
        <v>68</v>
      </c>
      <c r="E58" s="284" t="s">
        <v>734</v>
      </c>
    </row>
    <row r="59" spans="1:5" x14ac:dyDescent="0.3">
      <c r="A59" s="213" t="s">
        <v>668</v>
      </c>
      <c r="B59" s="213">
        <v>3</v>
      </c>
      <c r="C59" s="212" t="s">
        <v>249</v>
      </c>
      <c r="D59" s="213" t="s">
        <v>250</v>
      </c>
      <c r="E59" s="282" t="s">
        <v>735</v>
      </c>
    </row>
    <row r="60" spans="1:5" x14ac:dyDescent="0.3">
      <c r="A60" s="213" t="s">
        <v>668</v>
      </c>
      <c r="B60" s="213">
        <v>4</v>
      </c>
      <c r="C60" s="212" t="s">
        <v>251</v>
      </c>
      <c r="D60" s="213" t="s">
        <v>252</v>
      </c>
      <c r="E60" s="282" t="s">
        <v>736</v>
      </c>
    </row>
    <row r="61" spans="1:5" x14ac:dyDescent="0.3">
      <c r="A61" s="213" t="s">
        <v>668</v>
      </c>
      <c r="B61" s="213">
        <v>5</v>
      </c>
      <c r="C61" s="283" t="s">
        <v>253</v>
      </c>
      <c r="D61" s="213" t="s">
        <v>113</v>
      </c>
      <c r="E61" s="282" t="s">
        <v>737</v>
      </c>
    </row>
    <row r="62" spans="1:5" x14ac:dyDescent="0.3">
      <c r="A62" s="213" t="s">
        <v>668</v>
      </c>
      <c r="B62" s="213">
        <v>6</v>
      </c>
      <c r="C62" s="212" t="s">
        <v>254</v>
      </c>
      <c r="D62" s="213" t="s">
        <v>396</v>
      </c>
      <c r="E62" s="282" t="s">
        <v>738</v>
      </c>
    </row>
    <row r="63" spans="1:5" x14ac:dyDescent="0.3">
      <c r="A63" s="213" t="s">
        <v>668</v>
      </c>
      <c r="B63" s="213">
        <v>7</v>
      </c>
      <c r="C63" s="212" t="s">
        <v>256</v>
      </c>
      <c r="D63" s="213" t="s">
        <v>257</v>
      </c>
      <c r="E63" s="282" t="s">
        <v>739</v>
      </c>
    </row>
    <row r="64" spans="1:5" x14ac:dyDescent="0.3">
      <c r="A64" s="213" t="s">
        <v>668</v>
      </c>
      <c r="B64" s="213">
        <v>8</v>
      </c>
      <c r="C64" s="212" t="s">
        <v>258</v>
      </c>
      <c r="D64" s="213" t="s">
        <v>259</v>
      </c>
      <c r="E64" s="282" t="s">
        <v>740</v>
      </c>
    </row>
    <row r="65" spans="1:5" x14ac:dyDescent="0.3">
      <c r="A65" s="213" t="s">
        <v>668</v>
      </c>
      <c r="B65" s="213">
        <v>9</v>
      </c>
      <c r="C65" s="212" t="s">
        <v>260</v>
      </c>
      <c r="D65" s="213" t="s">
        <v>98</v>
      </c>
      <c r="E65" s="282" t="s">
        <v>741</v>
      </c>
    </row>
    <row r="66" spans="1:5" x14ac:dyDescent="0.3">
      <c r="A66" s="213" t="s">
        <v>668</v>
      </c>
      <c r="B66" s="213">
        <v>10</v>
      </c>
      <c r="C66" s="212" t="s">
        <v>261</v>
      </c>
      <c r="D66" s="213" t="s">
        <v>262</v>
      </c>
      <c r="E66" s="282" t="s">
        <v>742</v>
      </c>
    </row>
    <row r="67" spans="1:5" x14ac:dyDescent="0.3">
      <c r="A67" s="213" t="s">
        <v>668</v>
      </c>
      <c r="B67" s="213">
        <v>11</v>
      </c>
      <c r="C67" s="212" t="s">
        <v>263</v>
      </c>
      <c r="D67" s="213" t="s">
        <v>264</v>
      </c>
      <c r="E67" s="282" t="s">
        <v>743</v>
      </c>
    </row>
    <row r="68" spans="1:5" x14ac:dyDescent="0.3">
      <c r="A68" s="213" t="s">
        <v>669</v>
      </c>
      <c r="B68" s="213">
        <v>1</v>
      </c>
      <c r="C68" s="283" t="s">
        <v>266</v>
      </c>
      <c r="D68" s="213" t="s">
        <v>267</v>
      </c>
      <c r="E68" s="284" t="s">
        <v>744</v>
      </c>
    </row>
    <row r="69" spans="1:5" x14ac:dyDescent="0.3">
      <c r="A69" s="213" t="s">
        <v>669</v>
      </c>
      <c r="B69" s="213">
        <v>2</v>
      </c>
      <c r="C69" s="283" t="s">
        <v>268</v>
      </c>
      <c r="D69" s="213" t="s">
        <v>269</v>
      </c>
      <c r="E69" s="282" t="s">
        <v>745</v>
      </c>
    </row>
    <row r="70" spans="1:5" x14ac:dyDescent="0.3">
      <c r="A70" s="213" t="s">
        <v>669</v>
      </c>
      <c r="B70" s="213">
        <v>3</v>
      </c>
      <c r="C70" s="283" t="s">
        <v>270</v>
      </c>
      <c r="D70" s="213" t="s">
        <v>271</v>
      </c>
      <c r="E70" s="213" t="s">
        <v>746</v>
      </c>
    </row>
    <row r="71" spans="1:5" x14ac:dyDescent="0.3">
      <c r="A71" s="213" t="s">
        <v>669</v>
      </c>
      <c r="B71" s="213">
        <v>4</v>
      </c>
      <c r="C71" s="283" t="s">
        <v>272</v>
      </c>
      <c r="D71" s="213" t="s">
        <v>273</v>
      </c>
      <c r="E71" s="284" t="s">
        <v>747</v>
      </c>
    </row>
    <row r="72" spans="1:5" x14ac:dyDescent="0.3">
      <c r="A72" s="213" t="s">
        <v>669</v>
      </c>
      <c r="B72" s="213">
        <v>5</v>
      </c>
      <c r="C72" s="283" t="s">
        <v>274</v>
      </c>
      <c r="D72" s="213" t="s">
        <v>275</v>
      </c>
      <c r="E72" s="282" t="s">
        <v>748</v>
      </c>
    </row>
    <row r="73" spans="1:5" x14ac:dyDescent="0.3">
      <c r="A73" s="213" t="s">
        <v>669</v>
      </c>
      <c r="B73" s="213">
        <v>6</v>
      </c>
      <c r="C73" s="283" t="s">
        <v>276</v>
      </c>
      <c r="D73" s="213" t="s">
        <v>40</v>
      </c>
    </row>
    <row r="74" spans="1:5" x14ac:dyDescent="0.3">
      <c r="A74" s="213" t="s">
        <v>669</v>
      </c>
      <c r="B74" s="213">
        <v>7</v>
      </c>
      <c r="C74" s="283" t="s">
        <v>277</v>
      </c>
      <c r="D74" s="213" t="s">
        <v>41</v>
      </c>
    </row>
    <row r="75" spans="1:5" x14ac:dyDescent="0.3">
      <c r="A75" s="213" t="s">
        <v>669</v>
      </c>
      <c r="B75" s="213">
        <v>8</v>
      </c>
      <c r="C75" s="283" t="s">
        <v>278</v>
      </c>
      <c r="D75" s="213" t="s">
        <v>42</v>
      </c>
    </row>
    <row r="76" spans="1:5" x14ac:dyDescent="0.3">
      <c r="A76" s="213" t="s">
        <v>669</v>
      </c>
      <c r="B76" s="213">
        <v>9</v>
      </c>
      <c r="C76" s="283" t="s">
        <v>279</v>
      </c>
      <c r="D76" s="213" t="s">
        <v>43</v>
      </c>
    </row>
    <row r="77" spans="1:5" x14ac:dyDescent="0.3">
      <c r="A77" s="213" t="s">
        <v>669</v>
      </c>
      <c r="B77" s="213">
        <v>10</v>
      </c>
      <c r="C77" s="283" t="s">
        <v>280</v>
      </c>
      <c r="D77" s="213" t="s">
        <v>44</v>
      </c>
    </row>
    <row r="78" spans="1:5" x14ac:dyDescent="0.3">
      <c r="A78" s="213" t="s">
        <v>669</v>
      </c>
      <c r="B78" s="213">
        <v>11</v>
      </c>
      <c r="C78" s="283" t="s">
        <v>281</v>
      </c>
      <c r="D78" s="213" t="s">
        <v>282</v>
      </c>
    </row>
    <row r="79" spans="1:5" x14ac:dyDescent="0.3">
      <c r="A79" s="213" t="s">
        <v>670</v>
      </c>
      <c r="B79" s="213">
        <v>1</v>
      </c>
      <c r="C79" s="283" t="s">
        <v>284</v>
      </c>
      <c r="D79" s="213" t="s">
        <v>285</v>
      </c>
      <c r="E79" s="282" t="s">
        <v>749</v>
      </c>
    </row>
    <row r="80" spans="1:5" x14ac:dyDescent="0.3">
      <c r="A80" s="213" t="s">
        <v>670</v>
      </c>
      <c r="B80" s="213">
        <v>2</v>
      </c>
      <c r="C80" s="283" t="s">
        <v>286</v>
      </c>
      <c r="D80" s="213" t="s">
        <v>287</v>
      </c>
      <c r="E80" s="282" t="s">
        <v>750</v>
      </c>
    </row>
    <row r="81" spans="1:5" x14ac:dyDescent="0.3">
      <c r="A81" s="213" t="s">
        <v>670</v>
      </c>
      <c r="B81" s="213">
        <v>3</v>
      </c>
      <c r="C81" s="283" t="s">
        <v>288</v>
      </c>
      <c r="D81" s="213" t="s">
        <v>289</v>
      </c>
      <c r="E81" s="282" t="s">
        <v>751</v>
      </c>
    </row>
    <row r="82" spans="1:5" x14ac:dyDescent="0.3">
      <c r="A82" s="213" t="s">
        <v>670</v>
      </c>
      <c r="B82" s="213">
        <v>4</v>
      </c>
      <c r="C82" s="283" t="s">
        <v>290</v>
      </c>
      <c r="D82" s="213" t="s">
        <v>291</v>
      </c>
      <c r="E82" s="282" t="s">
        <v>752</v>
      </c>
    </row>
    <row r="83" spans="1:5" x14ac:dyDescent="0.3">
      <c r="A83" s="213" t="s">
        <v>670</v>
      </c>
      <c r="B83" s="213">
        <v>5</v>
      </c>
      <c r="C83" s="283" t="s">
        <v>292</v>
      </c>
      <c r="D83" s="213" t="s">
        <v>293</v>
      </c>
      <c r="E83" s="284" t="s">
        <v>753</v>
      </c>
    </row>
    <row r="84" spans="1:5" x14ac:dyDescent="0.3">
      <c r="A84" s="213" t="s">
        <v>670</v>
      </c>
      <c r="B84" s="213">
        <v>6</v>
      </c>
      <c r="C84" s="283" t="s">
        <v>294</v>
      </c>
      <c r="D84" s="213" t="s">
        <v>295</v>
      </c>
      <c r="E84" s="282" t="s">
        <v>754</v>
      </c>
    </row>
    <row r="85" spans="1:5" x14ac:dyDescent="0.3">
      <c r="A85" s="213" t="s">
        <v>670</v>
      </c>
      <c r="B85" s="213">
        <v>7</v>
      </c>
      <c r="C85" s="283" t="s">
        <v>296</v>
      </c>
      <c r="D85" s="213" t="s">
        <v>297</v>
      </c>
      <c r="E85" s="282" t="s">
        <v>755</v>
      </c>
    </row>
    <row r="86" spans="1:5" x14ac:dyDescent="0.3">
      <c r="A86" s="213" t="s">
        <v>670</v>
      </c>
      <c r="B86" s="213">
        <v>8</v>
      </c>
      <c r="C86" s="283" t="s">
        <v>298</v>
      </c>
      <c r="D86" s="213" t="s">
        <v>299</v>
      </c>
      <c r="E86" s="282" t="s">
        <v>756</v>
      </c>
    </row>
    <row r="87" spans="1:5" x14ac:dyDescent="0.3">
      <c r="A87" s="213" t="s">
        <v>670</v>
      </c>
      <c r="B87" s="213">
        <v>9</v>
      </c>
      <c r="C87" s="283" t="s">
        <v>300</v>
      </c>
      <c r="D87" s="213" t="s">
        <v>301</v>
      </c>
      <c r="E87" s="284" t="s">
        <v>757</v>
      </c>
    </row>
    <row r="88" spans="1:5" x14ac:dyDescent="0.3">
      <c r="C88" s="298" t="s">
        <v>118</v>
      </c>
      <c r="D88" s="296" t="s">
        <v>118</v>
      </c>
      <c r="E88" s="297" t="s">
        <v>758</v>
      </c>
    </row>
    <row r="89" spans="1:5" x14ac:dyDescent="0.3">
      <c r="C89" s="298" t="s">
        <v>676</v>
      </c>
      <c r="D89" s="296" t="s">
        <v>656</v>
      </c>
      <c r="E89" s="297" t="s">
        <v>759</v>
      </c>
    </row>
    <row r="90" spans="1:5" x14ac:dyDescent="0.3">
      <c r="C90" s="213"/>
      <c r="D90" s="213"/>
      <c r="E90" s="296"/>
    </row>
  </sheetData>
  <conditionalFormatting sqref="C86 C49:C53 C79:C84">
    <cfRule type="duplicateValues" dxfId="48" priority="50"/>
  </conditionalFormatting>
  <hyperlinks>
    <hyperlink ref="E2" r:id="rId1" display="http://www.genome.ad.jp/dbget-bin/www_bget?C00092" xr:uid="{FD35127E-C6AB-4E8E-9193-BA59EECCA281}"/>
    <hyperlink ref="E7" r:id="rId2" display="http://www.genome.ad.jp/dbget-bin/www_bget?C01159" xr:uid="{446CC6F9-CEBD-4242-AC06-143D2944C9CA}"/>
    <hyperlink ref="E8" r:id="rId3" display="http://www.genome.ad.jp/dbget-bin/www_bget?C00197" xr:uid="{487B5AE7-E51A-4548-97CE-939BB9080BBC}"/>
    <hyperlink ref="E9" r:id="rId4" display="http://www.genome.ad.jp/dbget-bin/www_bget?C00631" xr:uid="{5C840A51-6AD9-4534-93A5-D370B710C61F}"/>
    <hyperlink ref="E11" r:id="rId5" display="http://www.genome.ad.jp/dbget-bin/www_bget?C00022" xr:uid="{9618120D-FEE2-4353-90F7-B35557386970}"/>
    <hyperlink ref="E12" r:id="rId6" display="http://www.genome.ad.jp/dbget-bin/www_bget?C00345" xr:uid="{50C00874-12ED-4DCF-8F37-04728803F359}"/>
    <hyperlink ref="E13" r:id="rId7" display="http://www.genome.ad.jp/dbget-bin/www_bget?C00199" xr:uid="{1D339F72-D9D9-4CE2-BFA9-A79E0E5DBBBD}"/>
    <hyperlink ref="E14" r:id="rId8" display="http://www.genome.ad.jp/dbget-bin/www_bget?C00117" xr:uid="{811A2AFE-01FC-4C1D-A6FD-BDD4C18D229B}"/>
    <hyperlink ref="E15" r:id="rId9" display="http://www.genome.ad.jp/dbget-bin/www_bget?C00279" xr:uid="{27C4A4C5-57D1-45EC-AF5D-B390C4CB69C7}"/>
    <hyperlink ref="E16" r:id="rId10" display="http://www.genome.ad.jp/dbget-bin/www_bget?C04442" xr:uid="{E748F9A7-FEFD-4A85-9BEC-33F112AE3215}"/>
    <hyperlink ref="E19" r:id="rId11" display="http://www.genome.ad.jp/dbget-bin/www_bget?C00158" xr:uid="{C785C628-BA91-4907-9851-8194CEC75364}"/>
    <hyperlink ref="E20" r:id="rId12" display="http://www.genome.ad.jp/dbget-bin/www_bget?C00451" xr:uid="{B8727446-7D6F-497D-95B9-82B9C4572A9F}"/>
    <hyperlink ref="E21" r:id="rId13" display="http://www.genome.ad.jp/dbget-bin/www_bget?C00026" xr:uid="{A6BEDE34-938E-4456-A31B-0E0F55392595}"/>
    <hyperlink ref="E22" r:id="rId14" display="http://www.genome.ad.jp/dbget-bin/www_bget?C00042" xr:uid="{6D7920FA-1257-4D2D-B382-4BD57A6E6E73}"/>
    <hyperlink ref="E23" r:id="rId15" display="http://www.genome.ad.jp/dbget-bin/www_bget?C00122" xr:uid="{58C32F81-6E0A-4EF7-A587-A35A5E075BDC}"/>
    <hyperlink ref="E25" r:id="rId16" display="http://www.genome.ad.jp/dbget-bin/www_bget?C00036" xr:uid="{88255219-8B3F-4020-B958-16F1A2317595}"/>
    <hyperlink ref="E26" r:id="rId17" display="http://www.genome.ad.jp/dbget-bin/www_bget?C00048" xr:uid="{6E49BDE9-EBF0-4013-B839-F1CABA25297F}"/>
    <hyperlink ref="E71" r:id="rId18" display="http://www.genome.ad.jp/dbget-bin/www_bget?C00116" xr:uid="{2A1F171F-63CA-4875-B828-45025CC84688}"/>
    <hyperlink ref="E72" r:id="rId19" display="http://www.genome.ad.jp/dbget-bin/www_bget?C00093" xr:uid="{DDB8B41E-3C25-477E-95D1-4E84E153B9AA}"/>
    <hyperlink ref="E29" r:id="rId20" display="http://www.genome.ad.jp/dbget-bin/www_bget?C00020" xr:uid="{CBB7104E-C205-4C7B-9677-80198F02A389}"/>
    <hyperlink ref="E32" r:id="rId21" display="http://www.genome.ad.jp/dbget-bin/www_bget?C00144" xr:uid="{2EDBF605-94B5-4ADE-897F-2F586A6F2B2B}"/>
    <hyperlink ref="E33" r:id="rId22" display="http://www.genome.ad.jp/dbget-bin/www_bget?C00035" xr:uid="{4DEB1D7E-D932-4F3F-8FDA-3DD2BBC8DDC7}"/>
    <hyperlink ref="E35" r:id="rId23" display="http://www.genome.ad.jp/dbget-bin/www_bget?C00055" xr:uid="{F892FCF4-FA4B-4431-9911-A87EB1FF34ED}"/>
    <hyperlink ref="E36" r:id="rId24" display="http://www.genome.ad.jp/dbget-bin/www_bget?C00112" xr:uid="{9ABD5B31-2DB2-4F79-8459-36AF70FC7AD5}"/>
    <hyperlink ref="E37" r:id="rId25" display="http://www.genome.ad.jp/dbget-bin/www_bget?C00063" xr:uid="{CD2E1BDC-BA2A-499A-B180-6401A066C44F}"/>
    <hyperlink ref="E42" r:id="rId26" display="http://www.genome.ad.jp/dbget-bin/www_bget?C00575" xr:uid="{A4F97293-68C8-41FC-AFD3-1D4B74C4211C}"/>
    <hyperlink ref="E43" r:id="rId27" display="http://www.genome.ad.jp/dbget-bin/www_bget?C00942" xr:uid="{0937BBDA-11ED-47D5-AEE5-4FC65A7543D0}"/>
    <hyperlink ref="E41" r:id="rId28" display="http://www.genome.ad.jp/dbget-bin/www_bget?C00130" xr:uid="{63400F5B-FF5E-4825-BD6C-ADB7E235E041}"/>
    <hyperlink ref="E44" r:id="rId29" display="http://www.genome.ad.jp/dbget-bin/www_bget?C00119" xr:uid="{0F221086-96A3-4366-892E-174937A896A2}"/>
    <hyperlink ref="E27" r:id="rId30" display="http://www.genome.ad.jp/dbget-bin/www_bget?C00003" xr:uid="{8D45B5B6-17F8-4A06-A0EF-63E26D9AC13A}"/>
    <hyperlink ref="E57" r:id="rId31" display="http://www.genome.ad.jp/dbget-bin/www_bget?C00004" xr:uid="{DACC6496-E184-4C81-84C8-051DF66866BF}"/>
    <hyperlink ref="E59" r:id="rId32" display="http://www.genome.ad.jp/dbget-bin/www_bget?C00016" xr:uid="{10CB952D-7009-4612-BB11-91D7E7DF7C2F}"/>
    <hyperlink ref="E45" r:id="rId33" display="http://www.genome.ad.jp/dbget-bin/www_bget?C00166" xr:uid="{4A938670-1ABD-44D0-969F-2D7EC95D7132}"/>
    <hyperlink ref="E60" r:id="rId34" display="http://www.genome.ad.jp/dbget-bin/www_bget?C00043" xr:uid="{C6D7E738-4556-4599-83FF-2D967CC87DE5}"/>
    <hyperlink ref="E62" r:id="rId35" display="http://www.genome.ad.jp/dbget-bin/www_bget?C00315" xr:uid="{99C3A77B-4459-4266-B818-A169B065D57C}"/>
    <hyperlink ref="E64" r:id="rId36" display="http://www.genome.ad.jp/dbget-bin/www_bget?C00417" xr:uid="{9448777C-0857-4E7B-BFB2-03C044C7A1DE}"/>
    <hyperlink ref="E67" r:id="rId37" display="http://www.genome.ad.jp/dbget-bin/www_bget?C00459" xr:uid="{20CBA7A6-C0EF-44DA-8D5A-6B80ECB1B49F}"/>
    <hyperlink ref="E38" r:id="rId38" display="http://www.genome.ad.jp/dbget-bin/www_bget?C00105" xr:uid="{D0C2DA34-8292-40AD-B3C3-D24097AEF5ED}"/>
    <hyperlink ref="E39" r:id="rId39" display="http://www.genome.ad.jp/dbget-bin/www_bget?C00015" xr:uid="{7B6566FF-2109-462C-936B-400417F198DB}"/>
    <hyperlink ref="E40" r:id="rId40" display="http://www.genome.ad.jp/dbget-bin/www_bget?C00075" xr:uid="{12A0DF99-BA8C-48A6-8A36-D81EC96FB178}"/>
    <hyperlink ref="E66" r:id="rId41" display="http://www.genome.ad.jp/dbget-bin/www_bget?C00364" xr:uid="{55AB7B00-2172-49EC-929F-C05E90DC288B}"/>
    <hyperlink ref="E61" r:id="rId42" display="http://www.genome.ad.jp/dbget-bin/www_bget?C00118" xr:uid="{B0180895-6007-4A8C-AEAF-EE15A5548D46}"/>
    <hyperlink ref="E6" r:id="rId43" display="http://www.genome.ad.jp/dbget-bin/www_bget?C00029" xr:uid="{38091EC7-DC2C-47F4-BAAF-FC1F99C2E212}"/>
    <hyperlink ref="E4" r:id="rId44" display="http://www.genome.ad.jp/dbget-bin/www_bget?C00354" xr:uid="{76C4B3D9-CF65-45F0-907C-1423B93818E8}"/>
    <hyperlink ref="E5" r:id="rId45" display="http://www.genome.ad.jp/dbget-bin/www_bget?C00111" xr:uid="{134BA022-E0B2-4801-ABBC-4541EC0C1443}"/>
    <hyperlink ref="E10" r:id="rId46" display="http://www.genome.ad.jp/dbget-bin/www_bget?C00074" xr:uid="{1C581D95-F3C6-4FE9-B8C8-C033ED151BB7}"/>
    <hyperlink ref="E17" r:id="rId47" display="http://www.genome.ad.jp/dbget-bin/www_bget?C00227" xr:uid="{FB2954BB-03EA-4715-AC19-031B1929E1F5}"/>
    <hyperlink ref="E18" r:id="rId48" display="http://www.genome.ad.jp/dbget-bin/www_bget?C00010" xr:uid="{D5B4C8F9-20F9-412E-81E4-05BC23CD3E41}"/>
    <hyperlink ref="E24" r:id="rId49" display="http://www.genome.ad.jp/dbget-bin/www_bget?C00149" xr:uid="{E75A94C8-725A-47AB-8D7A-EA9E30DEF943}"/>
    <hyperlink ref="E28" r:id="rId50" display="http://www.genome.ad.jp/dbget-bin/www_bget?C00006" xr:uid="{DD5F72FB-6698-4780-8A04-CA83B02FD3AE}"/>
    <hyperlink ref="E30" r:id="rId51" display="http://www.genome.ad.jp/dbget-bin/www_bget?C00008" xr:uid="{CF3E70F9-A434-492B-BE6D-05306F029FC4}"/>
    <hyperlink ref="E34" r:id="rId52" display="http://www.genome.ad.jp/dbget-bin/www_bget?C00044" xr:uid="{8E6457CC-EEC1-4B0F-BD0F-9737E3764AB3}"/>
    <hyperlink ref="E48" r:id="rId53" display="http://www.genome.ad.jp/dbget-bin/www_bget?C00864" xr:uid="{C80CCCF9-F1EB-4E10-B10F-9D39CFB08761}"/>
    <hyperlink ref="E49" r:id="rId54" display="http://www.genome.ad.jp/dbget-bin/www_bget?C00155" xr:uid="{4CA993C1-C995-4170-8DD2-914F08EF2D21}"/>
    <hyperlink ref="E50" r:id="rId55" display="http://www.genome.ad.jp/dbget-bin/www_bget?C00037" xr:uid="{C8B335E7-B447-49E7-85B6-07C629FF7090}"/>
    <hyperlink ref="E51" r:id="rId56" display="http://www.genome.ad.jp/dbget-bin/www_bget?C00065" xr:uid="{DB6F326E-0FDC-4B16-BB1E-36304E0F0941}"/>
    <hyperlink ref="E52" r:id="rId57" display="http://www.genome.ad.jp/dbget-bin/www_bget?C00073" xr:uid="{E76F25BE-3E96-4A93-BD70-4E112429CA55}"/>
    <hyperlink ref="E53" r:id="rId58" display="http://www.genome.ad.jp/dbget-bin/www_bget?C00049" xr:uid="{3CAC55E5-3B5A-4617-86B5-C3FA9F1293CD}"/>
    <hyperlink ref="E54" r:id="rId59" display="http://www.genome.ad.jp/dbget-bin/www_bget?C00169" xr:uid="{F848A503-75EC-4F76-8DB0-E8198866EFA5}"/>
    <hyperlink ref="E55" r:id="rId60" display="http://www.genome.ad.jp/dbget-bin/www_bget?C00051" xr:uid="{82AFBBD0-510E-43D6-B11D-8D1A8879D1D6}"/>
    <hyperlink ref="E56" r:id="rId61" display="http://www.genome.ad.jp/dbget-bin/www_bget?C00127" xr:uid="{81FF2A0F-E718-480E-A1EC-C7F94CCDB97B}"/>
    <hyperlink ref="E63" r:id="rId62" display="http://www.genome.ad.jp/dbget-bin/www_bget?C01228" xr:uid="{BF954FC9-0731-4CE9-8D96-AFE16507EC8C}"/>
    <hyperlink ref="E65" r:id="rId63" display="http://www.genome.ad.jp/dbget-bin/www_bget?C00024" xr:uid="{0493FF30-741B-4536-92C4-72577D90D99F}"/>
    <hyperlink ref="E69" r:id="rId64" display="http://www.genome.ad.jp/dbget-bin/www_bget?C00446" xr:uid="{748F0D9E-20C0-4210-9922-7DDAFD41717C}"/>
    <hyperlink ref="E79" r:id="rId65" display="http://www.genome.ad.jp/dbget-bin/www_bget?C00152" xr:uid="{85C6B4ED-5FDE-4F42-835E-F32C22083DCA}"/>
    <hyperlink ref="E80" r:id="rId66" display="http://www.genome.ad.jp/dbget-bin/www_bget?C00135" xr:uid="{464630D6-8E22-4D8C-A47C-E15DB6E58620}"/>
    <hyperlink ref="E81" r:id="rId67" display="http://www.genome.ad.jp/dbget-bin/www_bget?C00079" xr:uid="{C7152FFF-7AF6-43E5-8466-F5BC3ACA9555}"/>
    <hyperlink ref="E82" r:id="rId68" display="http://www.genome.ad.jp/dbget-bin/www_bget?C00123" xr:uid="{D31DCD7F-442F-4E99-A3CA-AB5A0FFF94A3}"/>
    <hyperlink ref="E83" r:id="rId69" display="http://www.genome.ad.jp/dbget-bin/www_bget?C00263" xr:uid="{DF494FC5-C64D-4A5E-8EDA-BDAC5B398A82}"/>
    <hyperlink ref="E84" r:id="rId70" display="http://www.genome.ad.jp/dbget-bin/www_bget?C00097" xr:uid="{F9D3D77C-95B6-410C-BD8A-883DFB8305AB}"/>
    <hyperlink ref="E85" r:id="rId71" display="http://www.genome.ad.jp/dbget-bin/www_bget?C00493" xr:uid="{13E8E3B3-9042-4EE3-8950-3480834A7169}"/>
    <hyperlink ref="E86" r:id="rId72" display="http://www.genome.ad.jp/dbget-bin/www_bget?C00077" xr:uid="{9FEEC1D9-7F2F-4227-B2F6-0CE8CEB647E2}"/>
    <hyperlink ref="E87" r:id="rId73" display="http://www.genome.ad.jp/dbget-bin/www_bget?C02291" xr:uid="{51AB7586-3CF1-41B8-AEC0-54E3637772C6}"/>
    <hyperlink ref="E68" r:id="rId74" display="http://www.genome.ad.jp/dbget-bin/www_bget?C00103" xr:uid="{2325CFE2-BFF7-4DC2-BB3D-88682910002B}"/>
    <hyperlink ref="E31" r:id="rId75" display="http://www.genome.ad.jp/dbget-bin/www_bget?C00002" xr:uid="{64E868B3-B00E-4217-8402-55B2C8606458}"/>
    <hyperlink ref="E58" r:id="rId76" display="http://www.genome.ad.jp/dbget-bin/www_bget?C00005" xr:uid="{BE4F69BA-2275-4A9B-8BE4-58224CC542B7}"/>
    <hyperlink ref="E47" r:id="rId77" display="http://www.genome.ad.jp/dbget-bin/www_bget?C03878" xr:uid="{C67E356C-0A75-4A99-B652-75CF4C6AFDF1}"/>
    <hyperlink ref="E89" r:id="rId78" display="http://www.genome.ad.jp/dbget-bin/www_bget?C01236" xr:uid="{3604B928-6324-420A-A98C-0B73AE18D87A}"/>
    <hyperlink ref="E88" r:id="rId79" display="http://www.genome.ad.jp/dbget-bin/www_bget?C00033" xr:uid="{A681F4BC-9E57-4FBA-8A3A-CA6249C6265B}"/>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00525-03AF-4E84-96CE-D5E43FF6FCD3}">
  <dimension ref="A1:G82"/>
  <sheetViews>
    <sheetView workbookViewId="0">
      <selection activeCell="G21" sqref="G21"/>
    </sheetView>
  </sheetViews>
  <sheetFormatPr defaultRowHeight="14.4" x14ac:dyDescent="0.3"/>
  <sheetData>
    <row r="1" spans="1:7" x14ac:dyDescent="0.3">
      <c r="A1" t="s">
        <v>767</v>
      </c>
      <c r="B1" t="s">
        <v>768</v>
      </c>
      <c r="C1" t="s">
        <v>769</v>
      </c>
      <c r="G1" t="s">
        <v>770</v>
      </c>
    </row>
    <row r="2" spans="1:7" x14ac:dyDescent="0.3">
      <c r="A2" t="s">
        <v>672</v>
      </c>
      <c r="B2" t="s">
        <v>673</v>
      </c>
      <c r="C2" t="s">
        <v>157</v>
      </c>
      <c r="D2">
        <v>0</v>
      </c>
      <c r="G2" t="s">
        <v>14</v>
      </c>
    </row>
    <row r="3" spans="1:7" x14ac:dyDescent="0.3">
      <c r="A3" t="s">
        <v>672</v>
      </c>
      <c r="B3" t="s">
        <v>673</v>
      </c>
      <c r="C3" t="s">
        <v>126</v>
      </c>
      <c r="D3">
        <v>0</v>
      </c>
      <c r="G3" t="s">
        <v>16</v>
      </c>
    </row>
    <row r="4" spans="1:7" x14ac:dyDescent="0.3">
      <c r="A4" t="s">
        <v>672</v>
      </c>
      <c r="B4" t="s">
        <v>673</v>
      </c>
      <c r="C4" t="s">
        <v>127</v>
      </c>
      <c r="D4">
        <v>2</v>
      </c>
      <c r="G4" t="s">
        <v>8</v>
      </c>
    </row>
    <row r="5" spans="1:7" x14ac:dyDescent="0.3">
      <c r="A5" t="s">
        <v>672</v>
      </c>
      <c r="B5" t="s">
        <v>673</v>
      </c>
      <c r="C5" t="s">
        <v>161</v>
      </c>
      <c r="D5">
        <v>0</v>
      </c>
      <c r="G5" t="s">
        <v>7</v>
      </c>
    </row>
    <row r="6" spans="1:7" x14ac:dyDescent="0.3">
      <c r="A6" t="s">
        <v>672</v>
      </c>
      <c r="B6" t="s">
        <v>673</v>
      </c>
      <c r="C6" t="s">
        <v>113</v>
      </c>
      <c r="D6">
        <v>3</v>
      </c>
      <c r="G6" t="s">
        <v>2</v>
      </c>
    </row>
    <row r="7" spans="1:7" x14ac:dyDescent="0.3">
      <c r="A7" t="s">
        <v>672</v>
      </c>
      <c r="B7" t="s">
        <v>673</v>
      </c>
      <c r="C7" t="s">
        <v>165</v>
      </c>
      <c r="D7">
        <v>1</v>
      </c>
      <c r="G7" t="s">
        <v>148</v>
      </c>
    </row>
    <row r="8" spans="1:7" x14ac:dyDescent="0.3">
      <c r="A8" t="s">
        <v>672</v>
      </c>
      <c r="B8" t="s">
        <v>673</v>
      </c>
      <c r="C8" t="s">
        <v>167</v>
      </c>
      <c r="D8">
        <v>2</v>
      </c>
      <c r="G8" t="s">
        <v>58</v>
      </c>
    </row>
    <row r="9" spans="1:7" x14ac:dyDescent="0.3">
      <c r="A9" t="s">
        <v>672</v>
      </c>
      <c r="B9" t="s">
        <v>673</v>
      </c>
      <c r="C9" t="s">
        <v>105</v>
      </c>
      <c r="D9">
        <v>1</v>
      </c>
      <c r="G9" t="s">
        <v>3</v>
      </c>
    </row>
    <row r="10" spans="1:7" x14ac:dyDescent="0.3">
      <c r="A10" t="s">
        <v>672</v>
      </c>
      <c r="B10" t="s">
        <v>673</v>
      </c>
      <c r="C10" t="s">
        <v>84</v>
      </c>
      <c r="D10">
        <v>2</v>
      </c>
      <c r="G10" t="s">
        <v>10</v>
      </c>
    </row>
    <row r="11" spans="1:7" x14ac:dyDescent="0.3">
      <c r="A11" t="s">
        <v>672</v>
      </c>
      <c r="B11" t="s">
        <v>673</v>
      </c>
      <c r="C11" t="s">
        <v>78</v>
      </c>
      <c r="D11">
        <v>1</v>
      </c>
      <c r="F11" s="3">
        <f>SUM(D2:D11)</f>
        <v>12</v>
      </c>
      <c r="G11" t="s">
        <v>6</v>
      </c>
    </row>
    <row r="12" spans="1:7" x14ac:dyDescent="0.3">
      <c r="A12" t="s">
        <v>672</v>
      </c>
      <c r="B12" t="s">
        <v>771</v>
      </c>
      <c r="C12" t="s">
        <v>65</v>
      </c>
      <c r="D12">
        <v>1</v>
      </c>
      <c r="F12" s="3">
        <f>F11/COUNT(D2:D11)</f>
        <v>1.2</v>
      </c>
      <c r="G12" t="s">
        <v>130</v>
      </c>
    </row>
    <row r="13" spans="1:7" x14ac:dyDescent="0.3">
      <c r="A13" t="s">
        <v>672</v>
      </c>
      <c r="B13" t="s">
        <v>771</v>
      </c>
      <c r="C13" t="s">
        <v>67</v>
      </c>
      <c r="D13">
        <v>1</v>
      </c>
      <c r="F13">
        <f>COUNT(D2:D11)</f>
        <v>10</v>
      </c>
      <c r="G13" t="s">
        <v>13</v>
      </c>
    </row>
    <row r="14" spans="1:7" x14ac:dyDescent="0.3">
      <c r="A14" t="s">
        <v>672</v>
      </c>
      <c r="B14" t="s">
        <v>771</v>
      </c>
      <c r="C14" t="s">
        <v>175</v>
      </c>
      <c r="D14">
        <v>0</v>
      </c>
      <c r="G14" t="s">
        <v>5</v>
      </c>
    </row>
    <row r="15" spans="1:7" x14ac:dyDescent="0.3">
      <c r="A15" t="s">
        <v>672</v>
      </c>
      <c r="B15" t="s">
        <v>771</v>
      </c>
      <c r="C15" t="s">
        <v>177</v>
      </c>
      <c r="D15">
        <v>2</v>
      </c>
      <c r="F15" s="3">
        <f>SUM(D12:D15)</f>
        <v>4</v>
      </c>
      <c r="G15" t="s">
        <v>1</v>
      </c>
    </row>
    <row r="16" spans="1:7" x14ac:dyDescent="0.3">
      <c r="A16" t="s">
        <v>672</v>
      </c>
      <c r="B16" t="s">
        <v>772</v>
      </c>
      <c r="C16" t="s">
        <v>100</v>
      </c>
      <c r="D16">
        <v>1</v>
      </c>
      <c r="F16" s="3">
        <f>F15/COUNT(D12:D15)</f>
        <v>1</v>
      </c>
      <c r="G16" t="s">
        <v>134</v>
      </c>
    </row>
    <row r="17" spans="1:7" x14ac:dyDescent="0.3">
      <c r="A17" t="s">
        <v>672</v>
      </c>
      <c r="B17" t="s">
        <v>772</v>
      </c>
      <c r="C17" t="s">
        <v>98</v>
      </c>
      <c r="D17">
        <v>2</v>
      </c>
      <c r="F17">
        <f>COUNT(D12:D15)</f>
        <v>4</v>
      </c>
      <c r="G17" t="s">
        <v>15</v>
      </c>
    </row>
    <row r="18" spans="1:7" x14ac:dyDescent="0.3">
      <c r="A18" t="s">
        <v>672</v>
      </c>
      <c r="B18" t="s">
        <v>772</v>
      </c>
      <c r="C18" t="s">
        <v>182</v>
      </c>
      <c r="D18">
        <v>2</v>
      </c>
      <c r="G18" t="s">
        <v>92</v>
      </c>
    </row>
    <row r="19" spans="1:7" x14ac:dyDescent="0.3">
      <c r="A19" t="s">
        <v>672</v>
      </c>
      <c r="B19" t="s">
        <v>772</v>
      </c>
      <c r="C19" t="s">
        <v>102</v>
      </c>
      <c r="D19">
        <v>1</v>
      </c>
      <c r="G19" t="s">
        <v>12</v>
      </c>
    </row>
    <row r="20" spans="1:7" x14ac:dyDescent="0.3">
      <c r="A20" t="s">
        <v>672</v>
      </c>
      <c r="B20" t="s">
        <v>772</v>
      </c>
      <c r="C20" t="s">
        <v>259</v>
      </c>
      <c r="D20">
        <v>2</v>
      </c>
      <c r="G20" t="s">
        <v>114</v>
      </c>
    </row>
    <row r="21" spans="1:7" x14ac:dyDescent="0.3">
      <c r="A21" t="s">
        <v>672</v>
      </c>
      <c r="B21" t="s">
        <v>772</v>
      </c>
      <c r="C21" t="s">
        <v>133</v>
      </c>
      <c r="D21">
        <v>3</v>
      </c>
      <c r="G21" t="s">
        <v>106</v>
      </c>
    </row>
    <row r="22" spans="1:7" x14ac:dyDescent="0.3">
      <c r="A22" t="s">
        <v>672</v>
      </c>
      <c r="B22" t="s">
        <v>772</v>
      </c>
      <c r="C22" t="s">
        <v>123</v>
      </c>
      <c r="D22">
        <v>1</v>
      </c>
    </row>
    <row r="23" spans="1:7" x14ac:dyDescent="0.3">
      <c r="A23" t="s">
        <v>672</v>
      </c>
      <c r="B23" t="s">
        <v>772</v>
      </c>
      <c r="C23" t="s">
        <v>187</v>
      </c>
      <c r="D23">
        <v>1</v>
      </c>
    </row>
    <row r="24" spans="1:7" x14ac:dyDescent="0.3">
      <c r="A24" t="s">
        <v>672</v>
      </c>
      <c r="B24" t="s">
        <v>772</v>
      </c>
      <c r="C24" t="s">
        <v>76</v>
      </c>
      <c r="D24">
        <v>0</v>
      </c>
    </row>
    <row r="25" spans="1:7" x14ac:dyDescent="0.3">
      <c r="A25" t="s">
        <v>672</v>
      </c>
      <c r="B25" t="s">
        <v>772</v>
      </c>
      <c r="C25" t="s">
        <v>94</v>
      </c>
      <c r="D25">
        <v>1</v>
      </c>
      <c r="F25" s="3">
        <f>SUM(D16:D25)</f>
        <v>14</v>
      </c>
    </row>
    <row r="26" spans="1:7" x14ac:dyDescent="0.3">
      <c r="A26" t="s">
        <v>672</v>
      </c>
      <c r="B26" t="s">
        <v>773</v>
      </c>
      <c r="C26" t="s">
        <v>91</v>
      </c>
      <c r="D26">
        <v>1</v>
      </c>
      <c r="F26" s="3">
        <f>F25/COUNT(D16:D25)</f>
        <v>1.4</v>
      </c>
    </row>
    <row r="27" spans="1:7" x14ac:dyDescent="0.3">
      <c r="A27" t="s">
        <v>672</v>
      </c>
      <c r="B27" t="s">
        <v>118</v>
      </c>
      <c r="C27" t="s">
        <v>117</v>
      </c>
      <c r="D27">
        <v>1</v>
      </c>
      <c r="E27" s="9">
        <f>SUM(D2:D27)</f>
        <v>32</v>
      </c>
      <c r="F27">
        <f>COUNT(D16:D25)</f>
        <v>10</v>
      </c>
    </row>
    <row r="28" spans="1:7" x14ac:dyDescent="0.3">
      <c r="A28" t="s">
        <v>774</v>
      </c>
      <c r="B28" t="s">
        <v>774</v>
      </c>
      <c r="C28" t="s">
        <v>77</v>
      </c>
      <c r="D28">
        <v>2</v>
      </c>
      <c r="E28" s="9">
        <f>E27/COUNT(D2:D27)</f>
        <v>1.2307692307692308</v>
      </c>
    </row>
    <row r="29" spans="1:7" x14ac:dyDescent="0.3">
      <c r="A29" t="s">
        <v>774</v>
      </c>
      <c r="B29" t="s">
        <v>774</v>
      </c>
      <c r="C29" t="s">
        <v>66</v>
      </c>
      <c r="D29">
        <v>1</v>
      </c>
      <c r="E29">
        <f>COUNT(D2:D27)</f>
        <v>26</v>
      </c>
    </row>
    <row r="30" spans="1:7" x14ac:dyDescent="0.3">
      <c r="A30" t="s">
        <v>774</v>
      </c>
      <c r="B30" t="s">
        <v>774</v>
      </c>
      <c r="C30" t="s">
        <v>79</v>
      </c>
      <c r="D30">
        <v>1</v>
      </c>
    </row>
    <row r="31" spans="1:7" x14ac:dyDescent="0.3">
      <c r="A31" t="s">
        <v>774</v>
      </c>
      <c r="B31" t="s">
        <v>774</v>
      </c>
      <c r="C31" t="s">
        <v>68</v>
      </c>
      <c r="D31">
        <v>1</v>
      </c>
      <c r="E31" s="9">
        <f>SUM(D28:D31)</f>
        <v>5</v>
      </c>
    </row>
    <row r="32" spans="1:7" x14ac:dyDescent="0.3">
      <c r="A32" t="s">
        <v>775</v>
      </c>
      <c r="B32" t="s">
        <v>776</v>
      </c>
      <c r="C32" t="s">
        <v>110</v>
      </c>
      <c r="D32">
        <v>3</v>
      </c>
      <c r="E32" s="9">
        <f>E31/COUNT(D28:D31)</f>
        <v>1.25</v>
      </c>
    </row>
    <row r="33" spans="1:5" x14ac:dyDescent="0.3">
      <c r="A33" t="s">
        <v>775</v>
      </c>
      <c r="B33" t="s">
        <v>776</v>
      </c>
      <c r="C33" t="s">
        <v>85</v>
      </c>
      <c r="D33">
        <v>0</v>
      </c>
      <c r="E33">
        <f>COUNT(D28:D31)</f>
        <v>4</v>
      </c>
    </row>
    <row r="34" spans="1:5" x14ac:dyDescent="0.3">
      <c r="A34" t="s">
        <v>775</v>
      </c>
      <c r="B34" t="s">
        <v>776</v>
      </c>
      <c r="C34" t="s">
        <v>86</v>
      </c>
      <c r="D34">
        <v>1</v>
      </c>
    </row>
    <row r="35" spans="1:5" x14ac:dyDescent="0.3">
      <c r="A35" t="s">
        <v>775</v>
      </c>
      <c r="B35" t="s">
        <v>776</v>
      </c>
      <c r="C35" t="s">
        <v>195</v>
      </c>
      <c r="D35">
        <v>1</v>
      </c>
    </row>
    <row r="36" spans="1:5" x14ac:dyDescent="0.3">
      <c r="A36" t="s">
        <v>775</v>
      </c>
      <c r="B36" t="s">
        <v>776</v>
      </c>
      <c r="C36" t="s">
        <v>197</v>
      </c>
      <c r="D36">
        <v>1</v>
      </c>
    </row>
    <row r="37" spans="1:5" x14ac:dyDescent="0.3">
      <c r="A37" t="s">
        <v>775</v>
      </c>
      <c r="B37" t="s">
        <v>776</v>
      </c>
      <c r="C37" t="s">
        <v>199</v>
      </c>
      <c r="D37">
        <v>4</v>
      </c>
    </row>
    <row r="38" spans="1:5" x14ac:dyDescent="0.3">
      <c r="A38" t="s">
        <v>775</v>
      </c>
      <c r="B38" t="s">
        <v>776</v>
      </c>
      <c r="C38" t="s">
        <v>202</v>
      </c>
      <c r="D38">
        <v>0</v>
      </c>
    </row>
    <row r="39" spans="1:5" x14ac:dyDescent="0.3">
      <c r="A39" t="s">
        <v>775</v>
      </c>
      <c r="B39" t="s">
        <v>776</v>
      </c>
      <c r="C39" t="s">
        <v>204</v>
      </c>
      <c r="D39">
        <v>1</v>
      </c>
    </row>
    <row r="40" spans="1:5" x14ac:dyDescent="0.3">
      <c r="A40" t="s">
        <v>775</v>
      </c>
      <c r="B40" t="s">
        <v>776</v>
      </c>
      <c r="C40" t="s">
        <v>206</v>
      </c>
      <c r="D40">
        <v>0</v>
      </c>
    </row>
    <row r="41" spans="1:5" x14ac:dyDescent="0.3">
      <c r="A41" t="s">
        <v>775</v>
      </c>
      <c r="B41" t="s">
        <v>776</v>
      </c>
      <c r="C41" t="s">
        <v>208</v>
      </c>
      <c r="D41">
        <v>0</v>
      </c>
    </row>
    <row r="42" spans="1:5" x14ac:dyDescent="0.3">
      <c r="A42" t="s">
        <v>775</v>
      </c>
      <c r="B42" t="s">
        <v>776</v>
      </c>
      <c r="C42" t="s">
        <v>210</v>
      </c>
      <c r="D42">
        <v>0</v>
      </c>
    </row>
    <row r="43" spans="1:5" x14ac:dyDescent="0.3">
      <c r="A43" t="s">
        <v>775</v>
      </c>
      <c r="B43" t="s">
        <v>776</v>
      </c>
      <c r="C43" t="s">
        <v>212</v>
      </c>
      <c r="D43">
        <v>3</v>
      </c>
    </row>
    <row r="44" spans="1:5" x14ac:dyDescent="0.3">
      <c r="A44" t="s">
        <v>775</v>
      </c>
      <c r="B44" t="s">
        <v>776</v>
      </c>
      <c r="C44" t="s">
        <v>214</v>
      </c>
      <c r="D44">
        <v>1</v>
      </c>
    </row>
    <row r="45" spans="1:5" x14ac:dyDescent="0.3">
      <c r="A45" t="s">
        <v>775</v>
      </c>
      <c r="B45" t="s">
        <v>776</v>
      </c>
      <c r="C45" t="s">
        <v>262</v>
      </c>
      <c r="D45">
        <v>0</v>
      </c>
    </row>
    <row r="46" spans="1:5" x14ac:dyDescent="0.3">
      <c r="A46" t="s">
        <v>775</v>
      </c>
      <c r="B46" t="s">
        <v>776</v>
      </c>
      <c r="C46" t="s">
        <v>264</v>
      </c>
      <c r="D46">
        <v>2</v>
      </c>
      <c r="E46" s="9">
        <f>SUM(D32:D46)</f>
        <v>17</v>
      </c>
    </row>
    <row r="47" spans="1:5" x14ac:dyDescent="0.3">
      <c r="A47" t="s">
        <v>777</v>
      </c>
      <c r="B47" t="s">
        <v>675</v>
      </c>
      <c r="C47" t="s">
        <v>233</v>
      </c>
      <c r="D47">
        <v>0</v>
      </c>
      <c r="E47" s="9">
        <f>E46/COUNT(D32:D46)</f>
        <v>1.1333333333333333</v>
      </c>
    </row>
    <row r="48" spans="1:5" x14ac:dyDescent="0.3">
      <c r="A48" t="s">
        <v>777</v>
      </c>
      <c r="B48" t="s">
        <v>675</v>
      </c>
      <c r="C48" t="s">
        <v>235</v>
      </c>
      <c r="D48">
        <v>0</v>
      </c>
      <c r="E48">
        <f>COUNT(D32:D46)</f>
        <v>15</v>
      </c>
    </row>
    <row r="49" spans="1:6" x14ac:dyDescent="0.3">
      <c r="A49" t="s">
        <v>777</v>
      </c>
      <c r="B49" t="s">
        <v>675</v>
      </c>
      <c r="C49" t="s">
        <v>237</v>
      </c>
      <c r="D49">
        <v>0</v>
      </c>
    </row>
    <row r="50" spans="1:6" x14ac:dyDescent="0.3">
      <c r="A50" t="s">
        <v>777</v>
      </c>
      <c r="B50" t="s">
        <v>675</v>
      </c>
      <c r="C50" t="s">
        <v>239</v>
      </c>
      <c r="D50">
        <v>1</v>
      </c>
    </row>
    <row r="51" spans="1:6" x14ac:dyDescent="0.3">
      <c r="A51" t="s">
        <v>777</v>
      </c>
      <c r="B51" t="s">
        <v>675</v>
      </c>
      <c r="C51" t="s">
        <v>285</v>
      </c>
      <c r="D51">
        <v>0</v>
      </c>
    </row>
    <row r="52" spans="1:6" x14ac:dyDescent="0.3">
      <c r="A52" t="s">
        <v>777</v>
      </c>
      <c r="B52" t="s">
        <v>675</v>
      </c>
      <c r="C52" t="s">
        <v>287</v>
      </c>
      <c r="D52">
        <v>1</v>
      </c>
    </row>
    <row r="53" spans="1:6" x14ac:dyDescent="0.3">
      <c r="A53" t="s">
        <v>777</v>
      </c>
      <c r="B53" t="s">
        <v>675</v>
      </c>
      <c r="C53" t="s">
        <v>289</v>
      </c>
      <c r="D53">
        <v>0</v>
      </c>
    </row>
    <row r="54" spans="1:6" x14ac:dyDescent="0.3">
      <c r="A54" t="s">
        <v>777</v>
      </c>
      <c r="B54" t="s">
        <v>675</v>
      </c>
      <c r="C54" t="s">
        <v>291</v>
      </c>
      <c r="D54">
        <v>0</v>
      </c>
    </row>
    <row r="55" spans="1:6" x14ac:dyDescent="0.3">
      <c r="A55" t="s">
        <v>777</v>
      </c>
      <c r="B55" t="s">
        <v>675</v>
      </c>
      <c r="C55" t="s">
        <v>295</v>
      </c>
      <c r="D55">
        <v>2</v>
      </c>
      <c r="F55" s="3">
        <f>SUM(D47:D55)</f>
        <v>4</v>
      </c>
    </row>
    <row r="56" spans="1:6" x14ac:dyDescent="0.3">
      <c r="A56" t="s">
        <v>777</v>
      </c>
      <c r="B56" t="s">
        <v>674</v>
      </c>
      <c r="C56" t="s">
        <v>293</v>
      </c>
      <c r="D56">
        <v>0</v>
      </c>
      <c r="F56" s="3">
        <f>F55/COUNT(D47:D55)</f>
        <v>0.44444444444444442</v>
      </c>
    </row>
    <row r="57" spans="1:6" x14ac:dyDescent="0.3">
      <c r="A57" t="s">
        <v>777</v>
      </c>
      <c r="B57" t="s">
        <v>674</v>
      </c>
      <c r="C57" t="s">
        <v>297</v>
      </c>
      <c r="D57">
        <v>0</v>
      </c>
      <c r="F57">
        <f>COUNT(D47:D55)</f>
        <v>9</v>
      </c>
    </row>
    <row r="58" spans="1:6" x14ac:dyDescent="0.3">
      <c r="A58" t="s">
        <v>777</v>
      </c>
      <c r="B58" t="s">
        <v>674</v>
      </c>
      <c r="C58" t="s">
        <v>220</v>
      </c>
      <c r="D58">
        <v>3</v>
      </c>
    </row>
    <row r="59" spans="1:6" x14ac:dyDescent="0.3">
      <c r="A59" t="s">
        <v>777</v>
      </c>
      <c r="B59" t="s">
        <v>674</v>
      </c>
      <c r="C59" t="s">
        <v>299</v>
      </c>
      <c r="D59">
        <v>0</v>
      </c>
    </row>
    <row r="60" spans="1:6" x14ac:dyDescent="0.3">
      <c r="A60" t="s">
        <v>777</v>
      </c>
      <c r="B60" t="s">
        <v>674</v>
      </c>
      <c r="C60" t="s">
        <v>301</v>
      </c>
      <c r="D60">
        <v>0</v>
      </c>
      <c r="E60" s="9">
        <f>SUM(D47:D60)</f>
        <v>7</v>
      </c>
      <c r="F60" s="3">
        <f>SUM(D56:D60)</f>
        <v>3</v>
      </c>
    </row>
    <row r="61" spans="1:6" x14ac:dyDescent="0.3">
      <c r="A61" t="s">
        <v>619</v>
      </c>
      <c r="B61" t="s">
        <v>619</v>
      </c>
      <c r="C61" t="s">
        <v>241</v>
      </c>
      <c r="D61">
        <v>2</v>
      </c>
      <c r="E61" s="9">
        <f>E60/COUNT(D47:D60)</f>
        <v>0.5</v>
      </c>
      <c r="F61" s="3">
        <f>F60/COUNT(D56:D60)</f>
        <v>0.6</v>
      </c>
    </row>
    <row r="62" spans="1:6" x14ac:dyDescent="0.3">
      <c r="A62" t="s">
        <v>619</v>
      </c>
      <c r="B62" t="s">
        <v>619</v>
      </c>
      <c r="C62" t="s">
        <v>243</v>
      </c>
      <c r="D62">
        <v>2</v>
      </c>
      <c r="E62">
        <f>COUNT(D47:D60)</f>
        <v>14</v>
      </c>
      <c r="F62">
        <f>COUNT(D56:D60)</f>
        <v>5</v>
      </c>
    </row>
    <row r="63" spans="1:6" x14ac:dyDescent="0.3">
      <c r="A63" t="s">
        <v>619</v>
      </c>
      <c r="B63" t="s">
        <v>619</v>
      </c>
      <c r="C63" t="s">
        <v>245</v>
      </c>
      <c r="D63">
        <v>2</v>
      </c>
    </row>
    <row r="64" spans="1:6" x14ac:dyDescent="0.3">
      <c r="A64" t="s">
        <v>619</v>
      </c>
      <c r="B64" t="s">
        <v>619</v>
      </c>
      <c r="C64" t="s">
        <v>250</v>
      </c>
      <c r="D64">
        <v>3</v>
      </c>
    </row>
    <row r="65" spans="1:6" x14ac:dyDescent="0.3">
      <c r="A65" t="s">
        <v>619</v>
      </c>
      <c r="B65" t="s">
        <v>619</v>
      </c>
      <c r="C65" t="s">
        <v>252</v>
      </c>
      <c r="D65">
        <v>0</v>
      </c>
    </row>
    <row r="66" spans="1:6" x14ac:dyDescent="0.3">
      <c r="A66" t="s">
        <v>619</v>
      </c>
      <c r="B66" t="s">
        <v>619</v>
      </c>
      <c r="C66" t="s">
        <v>396</v>
      </c>
      <c r="D66">
        <v>2</v>
      </c>
    </row>
    <row r="67" spans="1:6" x14ac:dyDescent="0.3">
      <c r="A67" t="s">
        <v>619</v>
      </c>
      <c r="B67" t="s">
        <v>619</v>
      </c>
      <c r="C67" t="s">
        <v>267</v>
      </c>
      <c r="D67">
        <v>0</v>
      </c>
    </row>
    <row r="68" spans="1:6" x14ac:dyDescent="0.3">
      <c r="A68" t="s">
        <v>619</v>
      </c>
      <c r="B68" t="s">
        <v>619</v>
      </c>
      <c r="C68" t="s">
        <v>269</v>
      </c>
      <c r="D68">
        <v>0</v>
      </c>
    </row>
    <row r="69" spans="1:6" x14ac:dyDescent="0.3">
      <c r="A69" t="s">
        <v>619</v>
      </c>
      <c r="B69" t="s">
        <v>619</v>
      </c>
      <c r="C69" t="s">
        <v>271</v>
      </c>
      <c r="D69">
        <v>1</v>
      </c>
    </row>
    <row r="70" spans="1:6" x14ac:dyDescent="0.3">
      <c r="A70" t="s">
        <v>619</v>
      </c>
      <c r="B70" t="s">
        <v>619</v>
      </c>
      <c r="C70" t="s">
        <v>273</v>
      </c>
      <c r="D70">
        <v>0</v>
      </c>
    </row>
    <row r="71" spans="1:6" x14ac:dyDescent="0.3">
      <c r="A71" t="s">
        <v>619</v>
      </c>
      <c r="B71" t="s">
        <v>619</v>
      </c>
      <c r="C71" t="s">
        <v>275</v>
      </c>
      <c r="D71">
        <v>0</v>
      </c>
    </row>
    <row r="72" spans="1:6" x14ac:dyDescent="0.3">
      <c r="A72" t="s">
        <v>619</v>
      </c>
      <c r="B72" t="s">
        <v>619</v>
      </c>
      <c r="C72" t="s">
        <v>163</v>
      </c>
      <c r="D72">
        <v>1</v>
      </c>
    </row>
    <row r="73" spans="1:6" x14ac:dyDescent="0.3">
      <c r="A73" t="s">
        <v>619</v>
      </c>
      <c r="B73" t="s">
        <v>619</v>
      </c>
      <c r="C73" t="s">
        <v>231</v>
      </c>
      <c r="D73">
        <v>1</v>
      </c>
    </row>
    <row r="74" spans="1:6" x14ac:dyDescent="0.3">
      <c r="A74" t="s">
        <v>619</v>
      </c>
      <c r="B74" t="s">
        <v>619</v>
      </c>
      <c r="C74" t="s">
        <v>257</v>
      </c>
      <c r="D74">
        <v>3</v>
      </c>
    </row>
    <row r="75" spans="1:6" x14ac:dyDescent="0.3">
      <c r="A75" t="s">
        <v>619</v>
      </c>
      <c r="B75" t="s">
        <v>619</v>
      </c>
      <c r="C75" t="s">
        <v>216</v>
      </c>
      <c r="D75">
        <v>1</v>
      </c>
    </row>
    <row r="76" spans="1:6" x14ac:dyDescent="0.3">
      <c r="A76" t="s">
        <v>619</v>
      </c>
      <c r="B76" t="s">
        <v>619</v>
      </c>
      <c r="C76" t="s">
        <v>218</v>
      </c>
      <c r="D76">
        <v>0</v>
      </c>
    </row>
    <row r="77" spans="1:6" x14ac:dyDescent="0.3">
      <c r="A77" t="s">
        <v>619</v>
      </c>
      <c r="B77" t="s">
        <v>619</v>
      </c>
      <c r="C77" t="s">
        <v>222</v>
      </c>
      <c r="D77">
        <v>3</v>
      </c>
    </row>
    <row r="78" spans="1:6" x14ac:dyDescent="0.3">
      <c r="A78" t="s">
        <v>619</v>
      </c>
      <c r="B78" t="s">
        <v>619</v>
      </c>
      <c r="C78" t="s">
        <v>225</v>
      </c>
      <c r="D78">
        <v>0</v>
      </c>
    </row>
    <row r="79" spans="1:6" x14ac:dyDescent="0.3">
      <c r="A79" t="s">
        <v>619</v>
      </c>
      <c r="B79" t="s">
        <v>619</v>
      </c>
      <c r="C79" t="s">
        <v>227</v>
      </c>
      <c r="D79">
        <v>0</v>
      </c>
    </row>
    <row r="80" spans="1:6" x14ac:dyDescent="0.3">
      <c r="A80" t="s">
        <v>619</v>
      </c>
      <c r="B80" t="s">
        <v>619</v>
      </c>
      <c r="C80" t="s">
        <v>229</v>
      </c>
      <c r="D80">
        <v>0</v>
      </c>
      <c r="E80" s="9">
        <f>SUM(D61:D80)</f>
        <v>21</v>
      </c>
      <c r="F80" s="3">
        <f>SUM(D61:D80)</f>
        <v>21</v>
      </c>
    </row>
    <row r="81" spans="5:6" x14ac:dyDescent="0.3">
      <c r="E81" s="9">
        <f>E80/COUNT(D61:D80)</f>
        <v>1.05</v>
      </c>
      <c r="F81" s="3">
        <f>F80/COUNT(D61:D80)</f>
        <v>1.05</v>
      </c>
    </row>
    <row r="82" spans="5:6" x14ac:dyDescent="0.3">
      <c r="E82">
        <f>COUNT(D61:D80)</f>
        <v>20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8FAF3-4DEE-4BC6-B116-E400D170F5FC}">
  <dimension ref="A1:C39"/>
  <sheetViews>
    <sheetView workbookViewId="0"/>
  </sheetViews>
  <sheetFormatPr defaultRowHeight="14.4" x14ac:dyDescent="0.3"/>
  <sheetData>
    <row r="1" spans="1:3" x14ac:dyDescent="0.3">
      <c r="A1" s="6" t="s">
        <v>593</v>
      </c>
      <c r="B1" s="6" t="s">
        <v>33</v>
      </c>
      <c r="C1" s="6" t="s">
        <v>594</v>
      </c>
    </row>
    <row r="2" spans="1:3" x14ac:dyDescent="0.3">
      <c r="A2" s="9" t="s">
        <v>595</v>
      </c>
      <c r="B2" t="s">
        <v>13</v>
      </c>
      <c r="C2" s="211">
        <v>14</v>
      </c>
    </row>
    <row r="3" spans="1:3" x14ac:dyDescent="0.3">
      <c r="A3" s="9" t="s">
        <v>595</v>
      </c>
      <c r="B3" t="s">
        <v>58</v>
      </c>
      <c r="C3">
        <v>3</v>
      </c>
    </row>
    <row r="4" spans="1:3" x14ac:dyDescent="0.3">
      <c r="A4" s="9" t="s">
        <v>595</v>
      </c>
      <c r="B4" t="s">
        <v>15</v>
      </c>
      <c r="C4">
        <v>3</v>
      </c>
    </row>
    <row r="5" spans="1:3" x14ac:dyDescent="0.3">
      <c r="A5" s="9" t="s">
        <v>595</v>
      </c>
      <c r="B5" t="s">
        <v>6</v>
      </c>
      <c r="C5">
        <v>3</v>
      </c>
    </row>
    <row r="6" spans="1:3" x14ac:dyDescent="0.3">
      <c r="A6" s="9" t="s">
        <v>595</v>
      </c>
      <c r="B6" t="s">
        <v>130</v>
      </c>
      <c r="C6">
        <v>0</v>
      </c>
    </row>
    <row r="7" spans="1:3" x14ac:dyDescent="0.3">
      <c r="A7" s="9" t="s">
        <v>595</v>
      </c>
      <c r="B7" t="s">
        <v>148</v>
      </c>
      <c r="C7">
        <v>2</v>
      </c>
    </row>
    <row r="8" spans="1:3" x14ac:dyDescent="0.3">
      <c r="A8" s="9" t="s">
        <v>595</v>
      </c>
      <c r="B8" t="s">
        <v>596</v>
      </c>
      <c r="C8">
        <v>2</v>
      </c>
    </row>
    <row r="9" spans="1:3" x14ac:dyDescent="0.3">
      <c r="A9" s="9" t="s">
        <v>595</v>
      </c>
      <c r="B9" t="s">
        <v>3</v>
      </c>
      <c r="C9">
        <v>1</v>
      </c>
    </row>
    <row r="10" spans="1:3" x14ac:dyDescent="0.3">
      <c r="A10" s="210" t="s">
        <v>597</v>
      </c>
      <c r="B10" t="s">
        <v>5</v>
      </c>
      <c r="C10">
        <v>1</v>
      </c>
    </row>
    <row r="11" spans="1:3" x14ac:dyDescent="0.3">
      <c r="A11" s="210" t="s">
        <v>597</v>
      </c>
      <c r="B11" t="s">
        <v>8</v>
      </c>
      <c r="C11">
        <v>0</v>
      </c>
    </row>
    <row r="12" spans="1:3" x14ac:dyDescent="0.3">
      <c r="A12" s="210" t="s">
        <v>597</v>
      </c>
      <c r="B12" t="s">
        <v>10</v>
      </c>
      <c r="C12">
        <v>1</v>
      </c>
    </row>
    <row r="13" spans="1:3" x14ac:dyDescent="0.3">
      <c r="A13" s="210" t="s">
        <v>597</v>
      </c>
      <c r="B13" t="s">
        <v>598</v>
      </c>
      <c r="C13">
        <v>6</v>
      </c>
    </row>
    <row r="14" spans="1:3" x14ac:dyDescent="0.3">
      <c r="A14" s="210" t="s">
        <v>597</v>
      </c>
      <c r="B14" t="s">
        <v>599</v>
      </c>
      <c r="C14">
        <v>0</v>
      </c>
    </row>
    <row r="15" spans="1:3" x14ac:dyDescent="0.3">
      <c r="A15" s="210" t="s">
        <v>597</v>
      </c>
      <c r="B15" t="s">
        <v>600</v>
      </c>
      <c r="C15">
        <v>1</v>
      </c>
    </row>
    <row r="16" spans="1:3" x14ac:dyDescent="0.3">
      <c r="A16" s="210" t="s">
        <v>597</v>
      </c>
      <c r="B16" t="s">
        <v>601</v>
      </c>
      <c r="C16">
        <v>0</v>
      </c>
    </row>
    <row r="17" spans="1:3" x14ac:dyDescent="0.3">
      <c r="A17" s="210" t="s">
        <v>597</v>
      </c>
      <c r="B17" t="s">
        <v>602</v>
      </c>
      <c r="C17">
        <v>2</v>
      </c>
    </row>
    <row r="18" spans="1:3" x14ac:dyDescent="0.3">
      <c r="A18" s="210" t="s">
        <v>597</v>
      </c>
      <c r="B18" t="s">
        <v>603</v>
      </c>
      <c r="C18">
        <v>0</v>
      </c>
    </row>
    <row r="19" spans="1:3" x14ac:dyDescent="0.3">
      <c r="A19" s="210" t="s">
        <v>597</v>
      </c>
      <c r="B19" t="s">
        <v>604</v>
      </c>
      <c r="C19">
        <v>1</v>
      </c>
    </row>
    <row r="20" spans="1:3" x14ac:dyDescent="0.3">
      <c r="A20" s="210" t="s">
        <v>597</v>
      </c>
      <c r="B20" t="s">
        <v>605</v>
      </c>
      <c r="C20">
        <v>0</v>
      </c>
    </row>
    <row r="21" spans="1:3" x14ac:dyDescent="0.3">
      <c r="A21" s="210" t="s">
        <v>597</v>
      </c>
      <c r="B21" t="s">
        <v>606</v>
      </c>
      <c r="C21">
        <v>0</v>
      </c>
    </row>
    <row r="22" spans="1:3" x14ac:dyDescent="0.3">
      <c r="A22" s="210" t="s">
        <v>597</v>
      </c>
      <c r="B22" t="s">
        <v>607</v>
      </c>
      <c r="C22">
        <v>0</v>
      </c>
    </row>
    <row r="23" spans="1:3" x14ac:dyDescent="0.3">
      <c r="A23" s="210" t="s">
        <v>597</v>
      </c>
      <c r="B23" t="s">
        <v>608</v>
      </c>
      <c r="C23">
        <v>1</v>
      </c>
    </row>
    <row r="24" spans="1:3" x14ac:dyDescent="0.3">
      <c r="A24" s="210" t="s">
        <v>597</v>
      </c>
      <c r="B24" t="s">
        <v>609</v>
      </c>
      <c r="C24">
        <v>0</v>
      </c>
    </row>
    <row r="25" spans="1:3" x14ac:dyDescent="0.3">
      <c r="A25" s="210" t="s">
        <v>597</v>
      </c>
      <c r="B25" t="s">
        <v>610</v>
      </c>
      <c r="C25">
        <v>0</v>
      </c>
    </row>
    <row r="26" spans="1:3" x14ac:dyDescent="0.3">
      <c r="A26" s="210" t="s">
        <v>597</v>
      </c>
      <c r="B26" t="s">
        <v>611</v>
      </c>
      <c r="C26">
        <v>3</v>
      </c>
    </row>
    <row r="27" spans="1:3" x14ac:dyDescent="0.3">
      <c r="A27" s="210" t="s">
        <v>597</v>
      </c>
      <c r="B27" t="s">
        <v>612</v>
      </c>
      <c r="C27">
        <v>0</v>
      </c>
    </row>
    <row r="28" spans="1:3" x14ac:dyDescent="0.3">
      <c r="A28" s="210" t="s">
        <v>597</v>
      </c>
      <c r="B28" t="s">
        <v>613</v>
      </c>
      <c r="C28">
        <v>1</v>
      </c>
    </row>
    <row r="29" spans="1:3" x14ac:dyDescent="0.3">
      <c r="A29" s="210" t="s">
        <v>597</v>
      </c>
      <c r="B29" t="s">
        <v>614</v>
      </c>
      <c r="C29">
        <v>4</v>
      </c>
    </row>
    <row r="30" spans="1:3" x14ac:dyDescent="0.3">
      <c r="A30" s="210" t="s">
        <v>597</v>
      </c>
      <c r="B30" t="s">
        <v>615</v>
      </c>
      <c r="C30">
        <v>0</v>
      </c>
    </row>
    <row r="31" spans="1:3" x14ac:dyDescent="0.3">
      <c r="A31" s="3" t="s">
        <v>616</v>
      </c>
      <c r="B31" t="s">
        <v>16</v>
      </c>
      <c r="C31">
        <v>19</v>
      </c>
    </row>
    <row r="32" spans="1:3" x14ac:dyDescent="0.3">
      <c r="A32" s="3" t="s">
        <v>616</v>
      </c>
      <c r="B32" t="s">
        <v>14</v>
      </c>
      <c r="C32">
        <v>11</v>
      </c>
    </row>
    <row r="33" spans="1:3" x14ac:dyDescent="0.3">
      <c r="A33" s="3" t="s">
        <v>616</v>
      </c>
      <c r="B33" t="s">
        <v>617</v>
      </c>
      <c r="C33">
        <v>11</v>
      </c>
    </row>
    <row r="34" spans="1:3" x14ac:dyDescent="0.3">
      <c r="A34" s="3" t="s">
        <v>616</v>
      </c>
      <c r="B34" t="s">
        <v>618</v>
      </c>
      <c r="C34">
        <v>6</v>
      </c>
    </row>
    <row r="35" spans="1:3" x14ac:dyDescent="0.3">
      <c r="A35" t="s">
        <v>619</v>
      </c>
      <c r="B35" t="s">
        <v>620</v>
      </c>
      <c r="C35">
        <v>18</v>
      </c>
    </row>
    <row r="36" spans="1:3" x14ac:dyDescent="0.3">
      <c r="A36" t="s">
        <v>619</v>
      </c>
      <c r="B36" t="s">
        <v>92</v>
      </c>
      <c r="C36">
        <v>10</v>
      </c>
    </row>
    <row r="37" spans="1:3" x14ac:dyDescent="0.3">
      <c r="A37" t="s">
        <v>619</v>
      </c>
      <c r="B37" t="s">
        <v>114</v>
      </c>
      <c r="C37">
        <v>10</v>
      </c>
    </row>
    <row r="38" spans="1:3" x14ac:dyDescent="0.3">
      <c r="A38" t="s">
        <v>619</v>
      </c>
      <c r="B38" t="s">
        <v>106</v>
      </c>
      <c r="C38">
        <v>7</v>
      </c>
    </row>
    <row r="39" spans="1:3" x14ac:dyDescent="0.3">
      <c r="A39" t="s">
        <v>619</v>
      </c>
      <c r="B39" t="s">
        <v>12</v>
      </c>
      <c r="C39">
        <v>4</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E3F45A-FBFF-412B-B6DC-60A868922885}">
  <dimension ref="A1:AA147"/>
  <sheetViews>
    <sheetView workbookViewId="0"/>
  </sheetViews>
  <sheetFormatPr defaultRowHeight="14.4" x14ac:dyDescent="0.3"/>
  <sheetData>
    <row r="1" spans="1:2" x14ac:dyDescent="0.3">
      <c r="A1" s="256" t="s">
        <v>621</v>
      </c>
    </row>
    <row r="2" spans="1:2" x14ac:dyDescent="0.3">
      <c r="A2" t="s">
        <v>58</v>
      </c>
      <c r="B2">
        <f>COUNTIF('[1]4c'!$A$2:$A$123,$A2)</f>
        <v>3</v>
      </c>
    </row>
    <row r="3" spans="1:2" x14ac:dyDescent="0.3">
      <c r="A3" t="s">
        <v>1</v>
      </c>
      <c r="B3">
        <f>COUNTIF('[1]4c'!$A$2:$A$123,$A3)</f>
        <v>6</v>
      </c>
    </row>
    <row r="4" spans="1:2" x14ac:dyDescent="0.3">
      <c r="A4" t="s">
        <v>2</v>
      </c>
      <c r="B4">
        <f>COUNTIF('[1]4c'!$A$2:$A$123,$A4)</f>
        <v>1</v>
      </c>
    </row>
    <row r="5" spans="1:2" x14ac:dyDescent="0.3">
      <c r="A5" t="s">
        <v>3</v>
      </c>
      <c r="B5">
        <f>COUNTIF('[1]4c'!$A$2:$A$123,$A5)</f>
        <v>1</v>
      </c>
    </row>
    <row r="6" spans="1:2" x14ac:dyDescent="0.3">
      <c r="A6" t="s">
        <v>92</v>
      </c>
      <c r="B6">
        <f>COUNTIF('[1]4c'!$A$2:$A$123,$A6)</f>
        <v>10</v>
      </c>
    </row>
    <row r="7" spans="1:2" x14ac:dyDescent="0.3">
      <c r="A7" t="s">
        <v>5</v>
      </c>
      <c r="B7">
        <f>COUNTIF('[1]4c'!$A$2:$A$123,$A7)</f>
        <v>1</v>
      </c>
    </row>
    <row r="8" spans="1:2" x14ac:dyDescent="0.3">
      <c r="A8" t="s">
        <v>6</v>
      </c>
      <c r="B8">
        <f>COUNTIF('[1]4c'!$A$2:$A$123,$A8)</f>
        <v>3</v>
      </c>
    </row>
    <row r="9" spans="1:2" x14ac:dyDescent="0.3">
      <c r="A9" t="s">
        <v>7</v>
      </c>
      <c r="B9">
        <f>COUNTIF('[1]4c'!$A$2:$A$123,$A9)</f>
        <v>10</v>
      </c>
    </row>
    <row r="10" spans="1:2" x14ac:dyDescent="0.3">
      <c r="A10" t="s">
        <v>8</v>
      </c>
      <c r="B10">
        <f>COUNTIF('[1]4c'!$A$2:$A$123,$A10)</f>
        <v>0</v>
      </c>
    </row>
    <row r="11" spans="1:2" x14ac:dyDescent="0.3">
      <c r="A11" t="s">
        <v>106</v>
      </c>
      <c r="B11">
        <f>COUNTIF('[1]4c'!$A$2:$A$123,$A11)</f>
        <v>7</v>
      </c>
    </row>
    <row r="12" spans="1:2" x14ac:dyDescent="0.3">
      <c r="A12" t="s">
        <v>10</v>
      </c>
      <c r="B12">
        <f>COUNTIF('[1]4c'!$A$2:$A$123,$A12)</f>
        <v>1</v>
      </c>
    </row>
    <row r="13" spans="1:2" x14ac:dyDescent="0.3">
      <c r="A13" t="s">
        <v>114</v>
      </c>
      <c r="B13">
        <f>COUNTIF('[1]4c'!$A$2:$A$123,$A13)</f>
        <v>10</v>
      </c>
    </row>
    <row r="14" spans="1:2" x14ac:dyDescent="0.3">
      <c r="A14" t="s">
        <v>12</v>
      </c>
      <c r="B14">
        <f>COUNTIF('[1]4c'!$A$2:$A$123,$A14)</f>
        <v>4</v>
      </c>
    </row>
    <row r="15" spans="1:2" x14ac:dyDescent="0.3">
      <c r="A15" t="s">
        <v>13</v>
      </c>
      <c r="B15">
        <f>COUNTIF('[1]4c'!$A$2:$A$123,$A15)</f>
        <v>14</v>
      </c>
    </row>
    <row r="16" spans="1:2" x14ac:dyDescent="0.3">
      <c r="A16" t="s">
        <v>14</v>
      </c>
      <c r="B16">
        <f>COUNTIF('[1]4c'!$A$2:$A$123,$A16)</f>
        <v>11</v>
      </c>
    </row>
    <row r="17" spans="1:27" x14ac:dyDescent="0.3">
      <c r="A17" t="s">
        <v>15</v>
      </c>
      <c r="B17">
        <f>COUNTIF('[1]4c'!$A$2:$A$123,$A17)</f>
        <v>3</v>
      </c>
    </row>
    <row r="18" spans="1:27" x14ac:dyDescent="0.3">
      <c r="A18" t="s">
        <v>16</v>
      </c>
      <c r="B18">
        <f>COUNTIF('[1]4c'!$A$2:$A$123,$A18)</f>
        <v>19</v>
      </c>
    </row>
    <row r="19" spans="1:27" x14ac:dyDescent="0.3">
      <c r="A19" t="s">
        <v>130</v>
      </c>
      <c r="B19">
        <f>COUNTIF('[1]4c'!$A$2:$A$123,$A19)</f>
        <v>0</v>
      </c>
    </row>
    <row r="20" spans="1:27" x14ac:dyDescent="0.3">
      <c r="A20" t="s">
        <v>134</v>
      </c>
      <c r="B20">
        <f>COUNTIF('[1]4c'!$A$2:$A$123,$A20)</f>
        <v>16</v>
      </c>
    </row>
    <row r="21" spans="1:27" x14ac:dyDescent="0.3">
      <c r="A21" t="s">
        <v>622</v>
      </c>
      <c r="B21">
        <f>COUNTIF('[1]4c'!$A$2:$A$123,$A21)</f>
        <v>2</v>
      </c>
    </row>
    <row r="25" spans="1:27" x14ac:dyDescent="0.3">
      <c r="A25" s="257" t="s">
        <v>623</v>
      </c>
      <c r="B25" s="257" t="s">
        <v>624</v>
      </c>
      <c r="C25" s="257" t="s">
        <v>625</v>
      </c>
      <c r="D25" s="257" t="s">
        <v>626</v>
      </c>
      <c r="E25" s="257" t="s">
        <v>627</v>
      </c>
      <c r="F25" s="257" t="s">
        <v>628</v>
      </c>
      <c r="G25" s="257" t="s">
        <v>629</v>
      </c>
      <c r="H25" s="257" t="s">
        <v>630</v>
      </c>
      <c r="I25" s="257" t="s">
        <v>631</v>
      </c>
      <c r="J25" s="257" t="s">
        <v>632</v>
      </c>
      <c r="K25" s="257" t="s">
        <v>633</v>
      </c>
      <c r="L25" s="257" t="s">
        <v>634</v>
      </c>
      <c r="M25" s="257" t="s">
        <v>635</v>
      </c>
      <c r="N25" s="258" t="s">
        <v>636</v>
      </c>
      <c r="O25" s="257" t="s">
        <v>637</v>
      </c>
      <c r="P25" s="257" t="s">
        <v>638</v>
      </c>
      <c r="Q25" s="257" t="s">
        <v>639</v>
      </c>
      <c r="R25" s="257" t="s">
        <v>640</v>
      </c>
      <c r="S25" s="257" t="s">
        <v>641</v>
      </c>
      <c r="T25" s="257" t="s">
        <v>642</v>
      </c>
      <c r="U25" s="257" t="s">
        <v>643</v>
      </c>
      <c r="V25" s="257" t="s">
        <v>644</v>
      </c>
      <c r="W25" s="257" t="s">
        <v>645</v>
      </c>
      <c r="X25" s="257" t="s">
        <v>646</v>
      </c>
      <c r="Y25" s="257" t="s">
        <v>647</v>
      </c>
      <c r="Z25" s="257" t="s">
        <v>648</v>
      </c>
      <c r="AA25" s="259" t="s">
        <v>649</v>
      </c>
    </row>
    <row r="26" spans="1:27" x14ac:dyDescent="0.3">
      <c r="A26" s="260" t="s">
        <v>14</v>
      </c>
      <c r="B26" s="261" t="s">
        <v>271</v>
      </c>
      <c r="C26" s="262">
        <v>1.9444338194069399</v>
      </c>
      <c r="D26" s="262">
        <v>1.9340758770066599</v>
      </c>
      <c r="E26" s="262">
        <v>1.9057621894818499</v>
      </c>
      <c r="F26" s="262">
        <v>1.9977740796029899</v>
      </c>
      <c r="G26" s="262">
        <v>1.9057621894818499</v>
      </c>
      <c r="H26" s="262">
        <f>ABS(G26)</f>
        <v>1.9057621894818499</v>
      </c>
      <c r="I26" s="262"/>
      <c r="J26" s="262"/>
      <c r="K26" s="261"/>
      <c r="L26" s="262"/>
      <c r="M26" s="261"/>
      <c r="N26" s="261" t="s">
        <v>425</v>
      </c>
      <c r="O26" s="263">
        <v>1</v>
      </c>
      <c r="P26" s="264">
        <f t="shared" ref="P26:P41" si="0">IF(OR(S26&lt;&gt;0,T26&lt;&gt;0,U26&lt;&gt;0),1,0)</f>
        <v>1</v>
      </c>
      <c r="Q26" s="262">
        <f t="shared" ref="Q26:Q89" si="1">IF(AND(S26&lt;&gt;0,T26=0),1,0)</f>
        <v>0</v>
      </c>
      <c r="R26" s="262">
        <f t="shared" ref="R26:R89" si="2">IF(AND(S26=0,T26&lt;&gt;0),1,0)</f>
        <v>1</v>
      </c>
      <c r="S26" s="262">
        <v>0</v>
      </c>
      <c r="T26" s="262">
        <v>-1</v>
      </c>
      <c r="U26" s="262">
        <f t="shared" ref="U26:U89" si="3">IF(AND(S26&lt;&gt;0,T26&lt;&gt;0),1,0)</f>
        <v>0</v>
      </c>
      <c r="V26" s="262">
        <v>0</v>
      </c>
      <c r="W26" s="261">
        <v>1</v>
      </c>
      <c r="X26" s="262">
        <v>3</v>
      </c>
      <c r="Y26" s="262" t="s">
        <v>27</v>
      </c>
      <c r="Z26" s="262" t="s">
        <v>30</v>
      </c>
      <c r="AA26" s="81" t="str">
        <f t="shared" ref="AA26:AA89" si="4">A26&amp;"-"&amp;B26</f>
        <v>PfkA-f1p</v>
      </c>
    </row>
    <row r="27" spans="1:27" x14ac:dyDescent="0.3">
      <c r="A27" s="260" t="s">
        <v>7</v>
      </c>
      <c r="B27" s="261" t="s">
        <v>84</v>
      </c>
      <c r="C27" s="262"/>
      <c r="D27" s="262"/>
      <c r="E27" s="262"/>
      <c r="F27" s="262"/>
      <c r="G27" s="262"/>
      <c r="H27" s="262"/>
      <c r="I27" s="262"/>
      <c r="J27" s="262"/>
      <c r="K27" s="261"/>
      <c r="L27" s="262"/>
      <c r="M27" s="261"/>
      <c r="N27" s="261" t="s">
        <v>415</v>
      </c>
      <c r="O27" s="263">
        <v>1</v>
      </c>
      <c r="P27" s="264">
        <f t="shared" si="0"/>
        <v>1</v>
      </c>
      <c r="Q27" s="262">
        <f t="shared" si="1"/>
        <v>0</v>
      </c>
      <c r="R27" s="262">
        <f t="shared" si="2"/>
        <v>1</v>
      </c>
      <c r="S27" s="262">
        <v>0</v>
      </c>
      <c r="T27" s="262">
        <v>1</v>
      </c>
      <c r="U27" s="262">
        <f t="shared" si="3"/>
        <v>0</v>
      </c>
      <c r="V27" s="262">
        <v>0</v>
      </c>
      <c r="W27" s="261">
        <v>0</v>
      </c>
      <c r="X27" s="262">
        <v>2</v>
      </c>
      <c r="Y27" s="262" t="s">
        <v>20</v>
      </c>
      <c r="Z27" s="262" t="s">
        <v>30</v>
      </c>
      <c r="AA27" s="81" t="str">
        <f t="shared" si="4"/>
        <v>PykF-pep</v>
      </c>
    </row>
    <row r="28" spans="1:27" x14ac:dyDescent="0.3">
      <c r="A28" s="260" t="s">
        <v>14</v>
      </c>
      <c r="B28" s="261" t="s">
        <v>86</v>
      </c>
      <c r="C28" s="262"/>
      <c r="D28" s="262"/>
      <c r="E28" s="262"/>
      <c r="F28" s="262"/>
      <c r="G28" s="262"/>
      <c r="H28" s="262"/>
      <c r="I28" s="262"/>
      <c r="J28" s="262"/>
      <c r="K28" s="261"/>
      <c r="L28" s="262"/>
      <c r="M28" s="261"/>
      <c r="N28" s="261" t="s">
        <v>415</v>
      </c>
      <c r="O28" s="263">
        <v>1</v>
      </c>
      <c r="P28" s="264">
        <f t="shared" si="0"/>
        <v>1</v>
      </c>
      <c r="Q28" s="262">
        <f t="shared" si="1"/>
        <v>0</v>
      </c>
      <c r="R28" s="262">
        <f t="shared" si="2"/>
        <v>1</v>
      </c>
      <c r="S28" s="262">
        <v>0</v>
      </c>
      <c r="T28" s="262">
        <v>-1</v>
      </c>
      <c r="U28" s="262">
        <f t="shared" si="3"/>
        <v>0</v>
      </c>
      <c r="V28" s="262">
        <v>-1</v>
      </c>
      <c r="W28" s="261">
        <v>0</v>
      </c>
      <c r="X28" s="262">
        <v>3</v>
      </c>
      <c r="Y28" s="262" t="s">
        <v>27</v>
      </c>
      <c r="Z28" s="262" t="s">
        <v>30</v>
      </c>
      <c r="AA28" s="81" t="str">
        <f t="shared" si="4"/>
        <v>PfkA-atp</v>
      </c>
    </row>
    <row r="29" spans="1:27" x14ac:dyDescent="0.3">
      <c r="A29" s="260" t="s">
        <v>14</v>
      </c>
      <c r="B29" s="261" t="s">
        <v>126</v>
      </c>
      <c r="C29" s="262"/>
      <c r="D29" s="262"/>
      <c r="E29" s="262"/>
      <c r="F29" s="262"/>
      <c r="G29" s="262"/>
      <c r="H29" s="262"/>
      <c r="I29" s="262"/>
      <c r="J29" s="262"/>
      <c r="K29" s="261"/>
      <c r="L29" s="262"/>
      <c r="M29" s="261"/>
      <c r="N29" s="261" t="s">
        <v>415</v>
      </c>
      <c r="O29" s="263">
        <v>1</v>
      </c>
      <c r="P29" s="264">
        <f t="shared" si="0"/>
        <v>1</v>
      </c>
      <c r="Q29" s="262">
        <f t="shared" si="1"/>
        <v>0</v>
      </c>
      <c r="R29" s="262">
        <f t="shared" si="2"/>
        <v>1</v>
      </c>
      <c r="S29" s="262">
        <v>0</v>
      </c>
      <c r="T29" s="262">
        <v>-1</v>
      </c>
      <c r="U29" s="262">
        <f t="shared" si="3"/>
        <v>0</v>
      </c>
      <c r="V29" s="262">
        <v>0</v>
      </c>
      <c r="W29" s="261">
        <v>0</v>
      </c>
      <c r="X29" s="262">
        <v>3</v>
      </c>
      <c r="Y29" s="262" t="s">
        <v>27</v>
      </c>
      <c r="Z29" s="262" t="s">
        <v>30</v>
      </c>
      <c r="AA29" s="81" t="str">
        <f t="shared" si="4"/>
        <v>PfkA-f6p</v>
      </c>
    </row>
    <row r="30" spans="1:27" x14ac:dyDescent="0.3">
      <c r="A30" s="260" t="s">
        <v>15</v>
      </c>
      <c r="B30" s="261" t="s">
        <v>86</v>
      </c>
      <c r="C30" s="262"/>
      <c r="D30" s="262"/>
      <c r="E30" s="262"/>
      <c r="F30" s="262"/>
      <c r="G30" s="262"/>
      <c r="H30" s="262"/>
      <c r="I30" s="262"/>
      <c r="J30" s="262"/>
      <c r="K30" s="261"/>
      <c r="L30" s="262"/>
      <c r="M30" s="261"/>
      <c r="N30" s="261" t="s">
        <v>415</v>
      </c>
      <c r="O30" s="263">
        <v>1</v>
      </c>
      <c r="P30" s="264">
        <f t="shared" si="0"/>
        <v>1</v>
      </c>
      <c r="Q30" s="262">
        <f t="shared" si="1"/>
        <v>1</v>
      </c>
      <c r="R30" s="262">
        <f t="shared" si="2"/>
        <v>0</v>
      </c>
      <c r="S30" s="262">
        <v>-1</v>
      </c>
      <c r="T30" s="262">
        <v>0</v>
      </c>
      <c r="U30" s="262">
        <f t="shared" si="3"/>
        <v>0</v>
      </c>
      <c r="V30" s="262">
        <v>-1</v>
      </c>
      <c r="W30" s="261">
        <v>0</v>
      </c>
      <c r="X30" s="262">
        <v>2</v>
      </c>
      <c r="Y30" s="262" t="s">
        <v>28</v>
      </c>
      <c r="Z30" s="262" t="s">
        <v>30</v>
      </c>
      <c r="AA30" s="81" t="str">
        <f t="shared" si="4"/>
        <v>PckA-atp</v>
      </c>
    </row>
    <row r="31" spans="1:27" x14ac:dyDescent="0.3">
      <c r="A31" s="260" t="s">
        <v>134</v>
      </c>
      <c r="B31" s="261" t="s">
        <v>66</v>
      </c>
      <c r="C31" s="262"/>
      <c r="D31" s="262"/>
      <c r="E31" s="262"/>
      <c r="F31" s="262"/>
      <c r="G31" s="262"/>
      <c r="H31" s="262"/>
      <c r="I31" s="262"/>
      <c r="J31" s="262"/>
      <c r="K31" s="261"/>
      <c r="L31" s="262"/>
      <c r="M31" s="261"/>
      <c r="N31" s="261" t="s">
        <v>415</v>
      </c>
      <c r="O31" s="263">
        <v>1</v>
      </c>
      <c r="P31" s="264">
        <f t="shared" si="0"/>
        <v>1</v>
      </c>
      <c r="Q31" s="262">
        <f t="shared" si="1"/>
        <v>1</v>
      </c>
      <c r="R31" s="262">
        <f t="shared" si="2"/>
        <v>0</v>
      </c>
      <c r="S31" s="262">
        <v>-1</v>
      </c>
      <c r="T31" s="262">
        <v>0</v>
      </c>
      <c r="U31" s="262">
        <f t="shared" si="3"/>
        <v>0</v>
      </c>
      <c r="V31" s="262">
        <v>0</v>
      </c>
      <c r="W31" s="261">
        <v>0</v>
      </c>
      <c r="X31" s="262">
        <v>1</v>
      </c>
      <c r="Y31" s="262" t="s">
        <v>29</v>
      </c>
      <c r="Z31" s="262" t="s">
        <v>30</v>
      </c>
      <c r="AA31" s="81" t="str">
        <f t="shared" si="4"/>
        <v>MaeB-nadp+</v>
      </c>
    </row>
    <row r="32" spans="1:27" x14ac:dyDescent="0.3">
      <c r="A32" s="260" t="s">
        <v>1</v>
      </c>
      <c r="B32" s="261" t="s">
        <v>76</v>
      </c>
      <c r="C32" s="262"/>
      <c r="D32" s="262"/>
      <c r="E32" s="262"/>
      <c r="F32" s="262"/>
      <c r="G32" s="262"/>
      <c r="H32" s="262"/>
      <c r="I32" s="262"/>
      <c r="J32" s="262"/>
      <c r="K32" s="261"/>
      <c r="L32" s="262"/>
      <c r="M32" s="261"/>
      <c r="N32" s="261" t="s">
        <v>415</v>
      </c>
      <c r="O32" s="263">
        <v>1</v>
      </c>
      <c r="P32" s="264">
        <f t="shared" si="0"/>
        <v>1</v>
      </c>
      <c r="Q32" s="262">
        <f t="shared" si="1"/>
        <v>0</v>
      </c>
      <c r="R32" s="262">
        <f t="shared" si="2"/>
        <v>1</v>
      </c>
      <c r="S32" s="262">
        <v>0</v>
      </c>
      <c r="T32" s="262">
        <v>-1</v>
      </c>
      <c r="U32" s="262">
        <f t="shared" si="3"/>
        <v>0</v>
      </c>
      <c r="V32" s="262">
        <v>0</v>
      </c>
      <c r="W32" s="261">
        <v>0</v>
      </c>
      <c r="X32" s="262">
        <v>2</v>
      </c>
      <c r="Y32" s="262" t="s">
        <v>20</v>
      </c>
      <c r="Z32" s="262" t="s">
        <v>30</v>
      </c>
      <c r="AA32" s="81" t="str">
        <f t="shared" si="4"/>
        <v>MaeA-mal</v>
      </c>
    </row>
    <row r="33" spans="1:27" x14ac:dyDescent="0.3">
      <c r="A33" s="260" t="s">
        <v>6</v>
      </c>
      <c r="B33" s="261" t="s">
        <v>98</v>
      </c>
      <c r="C33" s="262"/>
      <c r="D33" s="262"/>
      <c r="E33" s="262"/>
      <c r="F33" s="262"/>
      <c r="G33" s="262"/>
      <c r="H33" s="262"/>
      <c r="I33" s="262"/>
      <c r="J33" s="262"/>
      <c r="K33" s="261"/>
      <c r="L33" s="262"/>
      <c r="M33" s="261"/>
      <c r="N33" s="261" t="s">
        <v>415</v>
      </c>
      <c r="O33" s="263">
        <v>1</v>
      </c>
      <c r="P33" s="264">
        <f t="shared" si="0"/>
        <v>1</v>
      </c>
      <c r="Q33" s="262">
        <f t="shared" si="1"/>
        <v>1</v>
      </c>
      <c r="R33" s="262">
        <f t="shared" si="2"/>
        <v>0</v>
      </c>
      <c r="S33" s="262">
        <v>1</v>
      </c>
      <c r="T33" s="262">
        <v>0</v>
      </c>
      <c r="U33" s="262">
        <f t="shared" si="3"/>
        <v>0</v>
      </c>
      <c r="V33" s="262">
        <v>0</v>
      </c>
      <c r="W33" s="261">
        <v>0</v>
      </c>
      <c r="X33" s="262">
        <v>3</v>
      </c>
      <c r="Y33" s="262" t="s">
        <v>23</v>
      </c>
      <c r="Z33" s="262" t="s">
        <v>30</v>
      </c>
      <c r="AA33" s="81" t="str">
        <f t="shared" si="4"/>
        <v>GltA-accoa</v>
      </c>
    </row>
    <row r="34" spans="1:27" x14ac:dyDescent="0.3">
      <c r="A34" s="260" t="s">
        <v>6</v>
      </c>
      <c r="B34" s="261" t="s">
        <v>94</v>
      </c>
      <c r="C34" s="262"/>
      <c r="D34" s="262"/>
      <c r="E34" s="262"/>
      <c r="F34" s="262"/>
      <c r="G34" s="262"/>
      <c r="H34" s="262"/>
      <c r="I34" s="262"/>
      <c r="J34" s="262"/>
      <c r="K34" s="261"/>
      <c r="L34" s="262"/>
      <c r="M34" s="261"/>
      <c r="N34" s="261" t="s">
        <v>415</v>
      </c>
      <c r="O34" s="263">
        <v>1</v>
      </c>
      <c r="P34" s="264">
        <f t="shared" si="0"/>
        <v>1</v>
      </c>
      <c r="Q34" s="262">
        <f t="shared" si="1"/>
        <v>0</v>
      </c>
      <c r="R34" s="262">
        <f t="shared" si="2"/>
        <v>1</v>
      </c>
      <c r="S34" s="262">
        <v>0</v>
      </c>
      <c r="T34" s="262">
        <v>-1</v>
      </c>
      <c r="U34" s="262">
        <f t="shared" si="3"/>
        <v>0</v>
      </c>
      <c r="V34" s="262">
        <v>0</v>
      </c>
      <c r="W34" s="261">
        <v>0</v>
      </c>
      <c r="X34" s="262">
        <v>3</v>
      </c>
      <c r="Y34" s="262" t="s">
        <v>23</v>
      </c>
      <c r="Z34" s="262" t="s">
        <v>30</v>
      </c>
      <c r="AA34" s="81" t="str">
        <f t="shared" si="4"/>
        <v>GltA-oaa</v>
      </c>
    </row>
    <row r="35" spans="1:27" x14ac:dyDescent="0.3">
      <c r="A35" s="260" t="s">
        <v>16</v>
      </c>
      <c r="B35" s="261" t="s">
        <v>127</v>
      </c>
      <c r="C35" s="262"/>
      <c r="D35" s="262"/>
      <c r="E35" s="262"/>
      <c r="F35" s="262"/>
      <c r="G35" s="262"/>
      <c r="H35" s="262"/>
      <c r="I35" s="262"/>
      <c r="J35" s="262"/>
      <c r="K35" s="261"/>
      <c r="L35" s="262"/>
      <c r="M35" s="261"/>
      <c r="N35" s="261" t="s">
        <v>415</v>
      </c>
      <c r="O35" s="263">
        <v>1</v>
      </c>
      <c r="P35" s="264">
        <f t="shared" si="0"/>
        <v>1</v>
      </c>
      <c r="Q35" s="262">
        <f t="shared" si="1"/>
        <v>0</v>
      </c>
      <c r="R35" s="262">
        <f t="shared" si="2"/>
        <v>1</v>
      </c>
      <c r="S35" s="262">
        <v>0</v>
      </c>
      <c r="T35" s="262">
        <v>-1</v>
      </c>
      <c r="U35" s="262">
        <f t="shared" si="3"/>
        <v>0</v>
      </c>
      <c r="V35" s="262">
        <v>0</v>
      </c>
      <c r="W35" s="261">
        <v>0</v>
      </c>
      <c r="X35" s="262">
        <v>1</v>
      </c>
      <c r="Y35" s="262" t="s">
        <v>21</v>
      </c>
      <c r="Z35" s="262" t="s">
        <v>31</v>
      </c>
      <c r="AA35" s="81" t="str">
        <f t="shared" si="4"/>
        <v>Fbp-fbp</v>
      </c>
    </row>
    <row r="36" spans="1:27" x14ac:dyDescent="0.3">
      <c r="A36" s="260" t="s">
        <v>114</v>
      </c>
      <c r="B36" s="261" t="s">
        <v>117</v>
      </c>
      <c r="C36" s="262"/>
      <c r="D36" s="262"/>
      <c r="E36" s="262"/>
      <c r="F36" s="262"/>
      <c r="G36" s="262"/>
      <c r="H36" s="262"/>
      <c r="I36" s="262"/>
      <c r="J36" s="262"/>
      <c r="K36" s="261"/>
      <c r="L36" s="262"/>
      <c r="M36" s="261"/>
      <c r="N36" s="261" t="s">
        <v>415</v>
      </c>
      <c r="O36" s="263">
        <v>1</v>
      </c>
      <c r="P36" s="264">
        <f t="shared" si="0"/>
        <v>1</v>
      </c>
      <c r="Q36" s="262">
        <f t="shared" si="1"/>
        <v>0</v>
      </c>
      <c r="R36" s="262">
        <f t="shared" si="2"/>
        <v>1</v>
      </c>
      <c r="S36" s="262">
        <v>0</v>
      </c>
      <c r="T36" s="262">
        <v>-1</v>
      </c>
      <c r="U36" s="262">
        <f t="shared" si="3"/>
        <v>0</v>
      </c>
      <c r="V36" s="262">
        <v>0</v>
      </c>
      <c r="W36" s="261">
        <v>0</v>
      </c>
      <c r="X36" s="262">
        <v>2</v>
      </c>
      <c r="Y36" s="262" t="s">
        <v>25</v>
      </c>
      <c r="Z36" s="262" t="s">
        <v>30</v>
      </c>
      <c r="AA36" s="81" t="str">
        <f t="shared" si="4"/>
        <v>AckA-acp</v>
      </c>
    </row>
    <row r="37" spans="1:27" x14ac:dyDescent="0.3">
      <c r="A37" s="260" t="s">
        <v>134</v>
      </c>
      <c r="B37" s="261" t="s">
        <v>117</v>
      </c>
      <c r="C37" s="262"/>
      <c r="D37" s="262"/>
      <c r="E37" s="262"/>
      <c r="F37" s="262"/>
      <c r="G37" s="262"/>
      <c r="H37" s="262"/>
      <c r="I37" s="262"/>
      <c r="J37" s="262"/>
      <c r="K37" s="261"/>
      <c r="L37" s="262"/>
      <c r="M37" s="261"/>
      <c r="N37" s="261" t="s">
        <v>423</v>
      </c>
      <c r="O37" s="263">
        <v>1</v>
      </c>
      <c r="P37" s="264">
        <f t="shared" si="0"/>
        <v>1</v>
      </c>
      <c r="Q37" s="262">
        <f t="shared" si="1"/>
        <v>0</v>
      </c>
      <c r="R37" s="262">
        <f t="shared" si="2"/>
        <v>0</v>
      </c>
      <c r="S37" s="262">
        <v>1</v>
      </c>
      <c r="T37" s="262">
        <v>1</v>
      </c>
      <c r="U37" s="262">
        <f t="shared" si="3"/>
        <v>1</v>
      </c>
      <c r="V37" s="262">
        <v>0</v>
      </c>
      <c r="W37" s="261">
        <v>0</v>
      </c>
      <c r="X37" s="262">
        <v>1</v>
      </c>
      <c r="Y37" s="262" t="s">
        <v>29</v>
      </c>
      <c r="Z37" s="262" t="s">
        <v>30</v>
      </c>
      <c r="AA37" s="81" t="str">
        <f t="shared" si="4"/>
        <v>MaeB-acp</v>
      </c>
    </row>
    <row r="38" spans="1:27" x14ac:dyDescent="0.3">
      <c r="A38" s="260" t="s">
        <v>7</v>
      </c>
      <c r="B38" s="261" t="s">
        <v>86</v>
      </c>
      <c r="C38" s="262"/>
      <c r="D38" s="262"/>
      <c r="E38" s="262"/>
      <c r="F38" s="262"/>
      <c r="G38" s="262"/>
      <c r="H38" s="262"/>
      <c r="I38" s="262"/>
      <c r="J38" s="262"/>
      <c r="K38" s="261"/>
      <c r="L38" s="262"/>
      <c r="M38" s="261"/>
      <c r="N38" s="261" t="s">
        <v>417</v>
      </c>
      <c r="O38" s="263">
        <v>1</v>
      </c>
      <c r="P38" s="264">
        <f t="shared" si="0"/>
        <v>1</v>
      </c>
      <c r="Q38" s="262">
        <f t="shared" si="1"/>
        <v>1</v>
      </c>
      <c r="R38" s="262">
        <f t="shared" si="2"/>
        <v>0</v>
      </c>
      <c r="S38" s="262">
        <v>-1</v>
      </c>
      <c r="T38" s="262">
        <v>0</v>
      </c>
      <c r="U38" s="262">
        <f t="shared" si="3"/>
        <v>0</v>
      </c>
      <c r="V38" s="262">
        <v>0</v>
      </c>
      <c r="W38" s="261">
        <v>0</v>
      </c>
      <c r="X38" s="262">
        <v>2</v>
      </c>
      <c r="Y38" s="262" t="s">
        <v>20</v>
      </c>
      <c r="Z38" s="262" t="s">
        <v>30</v>
      </c>
      <c r="AA38" s="81" t="str">
        <f t="shared" si="4"/>
        <v>PykF-atp</v>
      </c>
    </row>
    <row r="39" spans="1:27" x14ac:dyDescent="0.3">
      <c r="A39" s="260" t="s">
        <v>14</v>
      </c>
      <c r="B39" s="261" t="s">
        <v>85</v>
      </c>
      <c r="C39" s="262"/>
      <c r="D39" s="262"/>
      <c r="E39" s="262"/>
      <c r="F39" s="262"/>
      <c r="G39" s="262"/>
      <c r="H39" s="262"/>
      <c r="I39" s="262"/>
      <c r="J39" s="262"/>
      <c r="K39" s="261"/>
      <c r="L39" s="262"/>
      <c r="M39" s="261"/>
      <c r="N39" s="261" t="s">
        <v>417</v>
      </c>
      <c r="O39" s="263">
        <v>1</v>
      </c>
      <c r="P39" s="264">
        <f t="shared" si="0"/>
        <v>1</v>
      </c>
      <c r="Q39" s="262">
        <f t="shared" si="1"/>
        <v>1</v>
      </c>
      <c r="R39" s="262">
        <f t="shared" si="2"/>
        <v>0</v>
      </c>
      <c r="S39" s="262">
        <v>1</v>
      </c>
      <c r="T39" s="262">
        <v>0</v>
      </c>
      <c r="U39" s="262">
        <f t="shared" si="3"/>
        <v>0</v>
      </c>
      <c r="V39" s="262">
        <v>0</v>
      </c>
      <c r="W39" s="261">
        <v>0</v>
      </c>
      <c r="X39" s="262">
        <v>3</v>
      </c>
      <c r="Y39" s="262" t="s">
        <v>27</v>
      </c>
      <c r="Z39" s="262" t="s">
        <v>30</v>
      </c>
      <c r="AA39" s="81" t="str">
        <f t="shared" si="4"/>
        <v>PfkA-adp</v>
      </c>
    </row>
    <row r="40" spans="1:27" x14ac:dyDescent="0.3">
      <c r="A40" s="260" t="s">
        <v>15</v>
      </c>
      <c r="B40" s="261" t="s">
        <v>84</v>
      </c>
      <c r="C40" s="262"/>
      <c r="D40" s="262"/>
      <c r="E40" s="262"/>
      <c r="F40" s="262"/>
      <c r="G40" s="262"/>
      <c r="H40" s="262"/>
      <c r="I40" s="262"/>
      <c r="J40" s="262"/>
      <c r="K40" s="261"/>
      <c r="L40" s="262"/>
      <c r="M40" s="261"/>
      <c r="N40" s="261" t="s">
        <v>417</v>
      </c>
      <c r="O40" s="263">
        <v>1</v>
      </c>
      <c r="P40" s="264">
        <f t="shared" si="0"/>
        <v>1</v>
      </c>
      <c r="Q40" s="262">
        <f t="shared" si="1"/>
        <v>1</v>
      </c>
      <c r="R40" s="262">
        <f t="shared" si="2"/>
        <v>0</v>
      </c>
      <c r="S40" s="262">
        <v>-1</v>
      </c>
      <c r="T40" s="262">
        <v>0</v>
      </c>
      <c r="U40" s="262">
        <f t="shared" si="3"/>
        <v>0</v>
      </c>
      <c r="V40" s="262">
        <v>1</v>
      </c>
      <c r="W40" s="261">
        <v>0</v>
      </c>
      <c r="X40" s="262">
        <v>2</v>
      </c>
      <c r="Y40" s="262" t="s">
        <v>28</v>
      </c>
      <c r="Z40" s="262" t="s">
        <v>30</v>
      </c>
      <c r="AA40" s="81" t="str">
        <f t="shared" si="4"/>
        <v>PckA-pep</v>
      </c>
    </row>
    <row r="41" spans="1:27" x14ac:dyDescent="0.3">
      <c r="A41" s="260" t="s">
        <v>58</v>
      </c>
      <c r="B41" s="261" t="s">
        <v>68</v>
      </c>
      <c r="C41" s="262"/>
      <c r="D41" s="262"/>
      <c r="E41" s="262"/>
      <c r="F41" s="262"/>
      <c r="G41" s="262"/>
      <c r="H41" s="262"/>
      <c r="I41" s="262"/>
      <c r="J41" s="262"/>
      <c r="K41" s="261"/>
      <c r="L41" s="262"/>
      <c r="M41" s="261"/>
      <c r="N41" s="261" t="s">
        <v>417</v>
      </c>
      <c r="O41" s="263">
        <v>1</v>
      </c>
      <c r="P41" s="264">
        <f t="shared" si="0"/>
        <v>1</v>
      </c>
      <c r="Q41" s="262">
        <f t="shared" si="1"/>
        <v>0</v>
      </c>
      <c r="R41" s="262">
        <f t="shared" si="2"/>
        <v>1</v>
      </c>
      <c r="S41" s="262">
        <v>0</v>
      </c>
      <c r="T41" s="262">
        <v>-1</v>
      </c>
      <c r="U41" s="262">
        <f t="shared" si="3"/>
        <v>0</v>
      </c>
      <c r="V41" s="262">
        <v>0</v>
      </c>
      <c r="W41" s="261">
        <v>0</v>
      </c>
      <c r="X41" s="262">
        <v>3</v>
      </c>
      <c r="Y41" s="262" t="s">
        <v>19</v>
      </c>
      <c r="Z41" s="262" t="s">
        <v>30</v>
      </c>
      <c r="AA41" s="81" t="str">
        <f t="shared" si="4"/>
        <v>Gnd-nadph</v>
      </c>
    </row>
    <row r="42" spans="1:27" x14ac:dyDescent="0.3">
      <c r="A42" s="260" t="s">
        <v>106</v>
      </c>
      <c r="B42" s="261" t="s">
        <v>110</v>
      </c>
      <c r="C42" s="262"/>
      <c r="D42" s="262"/>
      <c r="E42" s="262"/>
      <c r="F42" s="262"/>
      <c r="G42" s="262"/>
      <c r="H42" s="262"/>
      <c r="I42" s="262"/>
      <c r="J42" s="262"/>
      <c r="K42" s="261"/>
      <c r="L42" s="262"/>
      <c r="M42" s="261"/>
      <c r="N42" s="261" t="s">
        <v>417</v>
      </c>
      <c r="O42" s="263">
        <v>1</v>
      </c>
      <c r="P42" s="264" t="s">
        <v>650</v>
      </c>
      <c r="Q42" s="262">
        <f t="shared" si="1"/>
        <v>0</v>
      </c>
      <c r="R42" s="262">
        <f t="shared" si="2"/>
        <v>0</v>
      </c>
      <c r="S42" s="262">
        <v>0</v>
      </c>
      <c r="T42" s="262">
        <v>0</v>
      </c>
      <c r="U42" s="262">
        <f t="shared" si="3"/>
        <v>0</v>
      </c>
      <c r="V42" s="262">
        <v>-1</v>
      </c>
      <c r="W42" s="261">
        <v>0</v>
      </c>
      <c r="X42" s="262">
        <v>3</v>
      </c>
      <c r="Y42" s="262" t="s">
        <v>19</v>
      </c>
      <c r="Z42" s="262" t="s">
        <v>30</v>
      </c>
      <c r="AA42" s="81" t="str">
        <f t="shared" si="4"/>
        <v>Acs-amp</v>
      </c>
    </row>
    <row r="43" spans="1:27" x14ac:dyDescent="0.3">
      <c r="A43" s="260" t="s">
        <v>13</v>
      </c>
      <c r="B43" s="261" t="s">
        <v>123</v>
      </c>
      <c r="C43" s="262"/>
      <c r="D43" s="262"/>
      <c r="E43" s="262"/>
      <c r="F43" s="262"/>
      <c r="G43" s="262"/>
      <c r="H43" s="262"/>
      <c r="I43" s="262"/>
      <c r="J43" s="262"/>
      <c r="K43" s="261"/>
      <c r="L43" s="262"/>
      <c r="M43" s="261"/>
      <c r="N43" s="261" t="s">
        <v>417</v>
      </c>
      <c r="O43" s="263">
        <v>1</v>
      </c>
      <c r="P43" s="264">
        <f t="shared" ref="P43:P106" si="5">IF(OR(S43&lt;&gt;0,T43&lt;&gt;0,U43&lt;&gt;0),1,0)</f>
        <v>1</v>
      </c>
      <c r="Q43" s="262">
        <f t="shared" si="1"/>
        <v>0</v>
      </c>
      <c r="R43" s="262">
        <f t="shared" si="2"/>
        <v>0</v>
      </c>
      <c r="S43" s="262">
        <v>-1</v>
      </c>
      <c r="T43" s="262">
        <v>-1</v>
      </c>
      <c r="U43" s="262">
        <f t="shared" si="3"/>
        <v>1</v>
      </c>
      <c r="V43" s="262">
        <v>0</v>
      </c>
      <c r="W43" s="261">
        <v>0</v>
      </c>
      <c r="X43" s="262">
        <v>2</v>
      </c>
      <c r="Y43" s="262" t="s">
        <v>26</v>
      </c>
      <c r="Z43" s="262" t="s">
        <v>31</v>
      </c>
      <c r="AA43" s="81" t="str">
        <f t="shared" si="4"/>
        <v>AceA-succ</v>
      </c>
    </row>
    <row r="44" spans="1:27" x14ac:dyDescent="0.3">
      <c r="A44" s="260" t="s">
        <v>622</v>
      </c>
      <c r="B44" s="261" t="s">
        <v>79</v>
      </c>
      <c r="C44" s="262"/>
      <c r="D44" s="262"/>
      <c r="E44" s="262"/>
      <c r="F44" s="262"/>
      <c r="G44" s="262"/>
      <c r="H44" s="262"/>
      <c r="I44" s="262"/>
      <c r="J44" s="262"/>
      <c r="K44" s="261"/>
      <c r="L44" s="261"/>
      <c r="M44" s="261"/>
      <c r="N44" s="261" t="s">
        <v>579</v>
      </c>
      <c r="O44" s="263">
        <v>1</v>
      </c>
      <c r="P44" s="264">
        <f t="shared" si="5"/>
        <v>1</v>
      </c>
      <c r="Q44" s="262">
        <f t="shared" si="1"/>
        <v>0</v>
      </c>
      <c r="R44" s="262">
        <f t="shared" si="2"/>
        <v>1</v>
      </c>
      <c r="S44" s="262">
        <v>0</v>
      </c>
      <c r="T44" s="262">
        <v>-1</v>
      </c>
      <c r="U44" s="262">
        <f t="shared" si="3"/>
        <v>0</v>
      </c>
      <c r="V44" s="262">
        <v>-1</v>
      </c>
      <c r="W44" s="261">
        <v>0</v>
      </c>
      <c r="X44" s="262" t="s">
        <v>651</v>
      </c>
      <c r="Y44" s="262" t="s">
        <v>651</v>
      </c>
      <c r="Z44" s="262" t="s">
        <v>30</v>
      </c>
      <c r="AA44" s="81" t="str">
        <f t="shared" si="4"/>
        <v>Zwf*-nadh</v>
      </c>
    </row>
    <row r="45" spans="1:27" x14ac:dyDescent="0.3">
      <c r="A45" s="260" t="s">
        <v>622</v>
      </c>
      <c r="B45" s="261" t="s">
        <v>68</v>
      </c>
      <c r="C45" s="262"/>
      <c r="D45" s="262"/>
      <c r="E45" s="262"/>
      <c r="F45" s="262"/>
      <c r="G45" s="262"/>
      <c r="H45" s="262"/>
      <c r="I45" s="262"/>
      <c r="J45" s="262"/>
      <c r="K45" s="261"/>
      <c r="L45" s="261"/>
      <c r="M45" s="261"/>
      <c r="N45" s="261" t="s">
        <v>579</v>
      </c>
      <c r="O45" s="263">
        <v>1</v>
      </c>
      <c r="P45" s="264">
        <f t="shared" si="5"/>
        <v>1</v>
      </c>
      <c r="Q45" s="262">
        <f t="shared" si="1"/>
        <v>0</v>
      </c>
      <c r="R45" s="262">
        <f t="shared" si="2"/>
        <v>0</v>
      </c>
      <c r="S45" s="262">
        <v>-1</v>
      </c>
      <c r="T45" s="262">
        <v>-1</v>
      </c>
      <c r="U45" s="262">
        <f t="shared" si="3"/>
        <v>1</v>
      </c>
      <c r="V45" s="262">
        <v>-1</v>
      </c>
      <c r="W45" s="261">
        <v>0</v>
      </c>
      <c r="X45" s="262" t="s">
        <v>651</v>
      </c>
      <c r="Y45" s="262" t="s">
        <v>651</v>
      </c>
      <c r="Z45" s="262" t="s">
        <v>30</v>
      </c>
      <c r="AA45" s="81" t="str">
        <f t="shared" si="4"/>
        <v>Zwf*-nadph</v>
      </c>
    </row>
    <row r="46" spans="1:27" x14ac:dyDescent="0.3">
      <c r="A46" s="260" t="s">
        <v>134</v>
      </c>
      <c r="B46" s="261" t="s">
        <v>216</v>
      </c>
      <c r="C46" s="262"/>
      <c r="D46" s="262"/>
      <c r="E46" s="262"/>
      <c r="F46" s="262"/>
      <c r="G46" s="262"/>
      <c r="H46" s="262"/>
      <c r="I46" s="262"/>
      <c r="J46" s="262"/>
      <c r="K46" s="261"/>
      <c r="L46" s="262"/>
      <c r="M46" s="261"/>
      <c r="N46" s="261" t="s">
        <v>579</v>
      </c>
      <c r="O46" s="263">
        <v>1</v>
      </c>
      <c r="P46" s="264">
        <f t="shared" si="5"/>
        <v>1</v>
      </c>
      <c r="Q46" s="262">
        <f t="shared" si="1"/>
        <v>1</v>
      </c>
      <c r="R46" s="262">
        <f t="shared" si="2"/>
        <v>0</v>
      </c>
      <c r="S46" s="262">
        <v>-1</v>
      </c>
      <c r="T46" s="262">
        <v>0</v>
      </c>
      <c r="U46" s="262">
        <f t="shared" si="3"/>
        <v>0</v>
      </c>
      <c r="V46" s="262">
        <v>0</v>
      </c>
      <c r="W46" s="261">
        <v>0</v>
      </c>
      <c r="X46" s="262">
        <v>1</v>
      </c>
      <c r="Y46" s="262" t="s">
        <v>29</v>
      </c>
      <c r="Z46" s="262" t="s">
        <v>30</v>
      </c>
      <c r="AA46" s="81" t="str">
        <f t="shared" si="4"/>
        <v>MaeB-camp</v>
      </c>
    </row>
    <row r="47" spans="1:27" x14ac:dyDescent="0.3">
      <c r="A47" s="260" t="s">
        <v>1</v>
      </c>
      <c r="B47" s="261" t="s">
        <v>100</v>
      </c>
      <c r="C47" s="262"/>
      <c r="D47" s="262"/>
      <c r="E47" s="262"/>
      <c r="F47" s="262"/>
      <c r="G47" s="262"/>
      <c r="H47" s="262"/>
      <c r="I47" s="262"/>
      <c r="J47" s="262"/>
      <c r="K47" s="261"/>
      <c r="L47" s="262"/>
      <c r="M47" s="261"/>
      <c r="N47" s="261" t="s">
        <v>579</v>
      </c>
      <c r="O47" s="263">
        <v>1</v>
      </c>
      <c r="P47" s="264">
        <f t="shared" si="5"/>
        <v>1</v>
      </c>
      <c r="Q47" s="262">
        <f t="shared" si="1"/>
        <v>0</v>
      </c>
      <c r="R47" s="262">
        <f t="shared" si="2"/>
        <v>0</v>
      </c>
      <c r="S47" s="262">
        <v>-1</v>
      </c>
      <c r="T47" s="262">
        <v>-1</v>
      </c>
      <c r="U47" s="262">
        <f t="shared" si="3"/>
        <v>1</v>
      </c>
      <c r="V47" s="262">
        <v>0</v>
      </c>
      <c r="W47" s="261">
        <v>0</v>
      </c>
      <c r="X47" s="262">
        <v>2</v>
      </c>
      <c r="Y47" s="262" t="s">
        <v>20</v>
      </c>
      <c r="Z47" s="262" t="s">
        <v>30</v>
      </c>
      <c r="AA47" s="81" t="str">
        <f t="shared" si="4"/>
        <v>MaeA-coa</v>
      </c>
    </row>
    <row r="48" spans="1:27" x14ac:dyDescent="0.3">
      <c r="A48" s="260" t="s">
        <v>16</v>
      </c>
      <c r="B48" s="261" t="s">
        <v>271</v>
      </c>
      <c r="C48" s="262"/>
      <c r="D48" s="262"/>
      <c r="E48" s="262"/>
      <c r="F48" s="262"/>
      <c r="G48" s="262"/>
      <c r="H48" s="262"/>
      <c r="I48" s="262"/>
      <c r="J48" s="262"/>
      <c r="K48" s="261"/>
      <c r="L48" s="262"/>
      <c r="M48" s="261"/>
      <c r="N48" s="261" t="s">
        <v>579</v>
      </c>
      <c r="O48" s="263">
        <v>1</v>
      </c>
      <c r="P48" s="264">
        <f t="shared" si="5"/>
        <v>1</v>
      </c>
      <c r="Q48" s="262">
        <f t="shared" si="1"/>
        <v>0</v>
      </c>
      <c r="R48" s="262">
        <f t="shared" si="2"/>
        <v>1</v>
      </c>
      <c r="S48" s="262">
        <v>0</v>
      </c>
      <c r="T48" s="262">
        <v>-1</v>
      </c>
      <c r="U48" s="262">
        <f t="shared" si="3"/>
        <v>0</v>
      </c>
      <c r="V48" s="262">
        <v>0</v>
      </c>
      <c r="W48" s="261">
        <v>1</v>
      </c>
      <c r="X48" s="262">
        <v>1</v>
      </c>
      <c r="Y48" s="262" t="s">
        <v>21</v>
      </c>
      <c r="Z48" s="262" t="s">
        <v>31</v>
      </c>
      <c r="AA48" s="81" t="str">
        <f t="shared" si="4"/>
        <v>Fbp-f1p</v>
      </c>
    </row>
    <row r="49" spans="1:27" x14ac:dyDescent="0.3">
      <c r="A49" s="260" t="s">
        <v>16</v>
      </c>
      <c r="B49" s="261" t="s">
        <v>157</v>
      </c>
      <c r="C49" s="262"/>
      <c r="D49" s="262"/>
      <c r="E49" s="262"/>
      <c r="F49" s="262"/>
      <c r="G49" s="262"/>
      <c r="H49" s="262"/>
      <c r="I49" s="262"/>
      <c r="J49" s="262"/>
      <c r="K49" s="261"/>
      <c r="L49" s="262"/>
      <c r="M49" s="261"/>
      <c r="N49" s="261" t="s">
        <v>579</v>
      </c>
      <c r="O49" s="263">
        <v>1</v>
      </c>
      <c r="P49" s="264">
        <f t="shared" si="5"/>
        <v>1</v>
      </c>
      <c r="Q49" s="262">
        <f t="shared" si="1"/>
        <v>0</v>
      </c>
      <c r="R49" s="262">
        <f t="shared" si="2"/>
        <v>0</v>
      </c>
      <c r="S49" s="262">
        <v>-1</v>
      </c>
      <c r="T49" s="262">
        <v>-1</v>
      </c>
      <c r="U49" s="262">
        <f t="shared" si="3"/>
        <v>1</v>
      </c>
      <c r="V49" s="262">
        <v>0</v>
      </c>
      <c r="W49" s="261">
        <v>0</v>
      </c>
      <c r="X49" s="262">
        <v>1</v>
      </c>
      <c r="Y49" s="262" t="s">
        <v>21</v>
      </c>
      <c r="Z49" s="262" t="s">
        <v>31</v>
      </c>
      <c r="AA49" s="81" t="str">
        <f t="shared" si="4"/>
        <v>Fbp-g6p</v>
      </c>
    </row>
    <row r="50" spans="1:27" x14ac:dyDescent="0.3">
      <c r="A50" s="260" t="s">
        <v>134</v>
      </c>
      <c r="B50" s="261" t="s">
        <v>94</v>
      </c>
      <c r="C50" s="262">
        <v>-0.77987695024743997</v>
      </c>
      <c r="D50" s="262">
        <v>-0.62792407589036803</v>
      </c>
      <c r="E50" s="262">
        <v>-1.6136837787103799</v>
      </c>
      <c r="F50" s="262">
        <v>-0.15541286339968899</v>
      </c>
      <c r="G50" s="262">
        <v>-0.15541286339968899</v>
      </c>
      <c r="H50" s="262">
        <f t="shared" ref="H50:H113" si="6">ABS(G50)</f>
        <v>0.15541286339968899</v>
      </c>
      <c r="I50" s="262"/>
      <c r="J50" s="262"/>
      <c r="K50" s="261"/>
      <c r="L50" s="262"/>
      <c r="M50" s="261"/>
      <c r="N50" s="261" t="s">
        <v>424</v>
      </c>
      <c r="O50" s="263">
        <v>1</v>
      </c>
      <c r="P50" s="264">
        <f t="shared" si="5"/>
        <v>1</v>
      </c>
      <c r="Q50" s="262">
        <f t="shared" si="1"/>
        <v>1</v>
      </c>
      <c r="R50" s="262">
        <f t="shared" si="2"/>
        <v>0</v>
      </c>
      <c r="S50" s="262">
        <v>-1</v>
      </c>
      <c r="T50" s="262">
        <v>0</v>
      </c>
      <c r="U50" s="262">
        <f t="shared" si="3"/>
        <v>0</v>
      </c>
      <c r="V50" s="262">
        <v>0</v>
      </c>
      <c r="W50" s="261">
        <v>1</v>
      </c>
      <c r="X50" s="262">
        <v>1</v>
      </c>
      <c r="Y50" s="262" t="s">
        <v>29</v>
      </c>
      <c r="Z50" s="262" t="s">
        <v>30</v>
      </c>
      <c r="AA50" s="81" t="str">
        <f t="shared" si="4"/>
        <v>MaeB-oaa</v>
      </c>
    </row>
    <row r="51" spans="1:27" x14ac:dyDescent="0.3">
      <c r="A51" s="260" t="s">
        <v>1</v>
      </c>
      <c r="B51" s="261" t="s">
        <v>94</v>
      </c>
      <c r="C51" s="262">
        <v>-4.6516237675478198</v>
      </c>
      <c r="D51" s="262">
        <v>-4.6664652854646498</v>
      </c>
      <c r="E51" s="262">
        <v>-4.8149387687690801</v>
      </c>
      <c r="F51" s="262">
        <v>-4.4600144079972299</v>
      </c>
      <c r="G51" s="262">
        <v>-4.4600144079972299</v>
      </c>
      <c r="H51" s="262">
        <f t="shared" si="6"/>
        <v>4.4600144079972299</v>
      </c>
      <c r="I51" s="262"/>
      <c r="J51" s="262"/>
      <c r="K51" s="261"/>
      <c r="L51" s="261"/>
      <c r="M51" s="261"/>
      <c r="N51" s="261" t="s">
        <v>424</v>
      </c>
      <c r="O51" s="263">
        <v>1</v>
      </c>
      <c r="P51" s="264">
        <f t="shared" si="5"/>
        <v>1</v>
      </c>
      <c r="Q51" s="262">
        <f t="shared" si="1"/>
        <v>0</v>
      </c>
      <c r="R51" s="262">
        <f t="shared" si="2"/>
        <v>0</v>
      </c>
      <c r="S51" s="262">
        <v>-1</v>
      </c>
      <c r="T51" s="262">
        <v>-1</v>
      </c>
      <c r="U51" s="262">
        <f t="shared" si="3"/>
        <v>1</v>
      </c>
      <c r="V51" s="262">
        <v>0</v>
      </c>
      <c r="W51" s="261">
        <v>1</v>
      </c>
      <c r="X51" s="262">
        <v>2</v>
      </c>
      <c r="Y51" s="262" t="s">
        <v>20</v>
      </c>
      <c r="Z51" s="262" t="s">
        <v>30</v>
      </c>
      <c r="AA51" s="81" t="str">
        <f t="shared" si="4"/>
        <v>MaeA-oaa</v>
      </c>
    </row>
    <row r="52" spans="1:27" x14ac:dyDescent="0.3">
      <c r="A52" s="15" t="s">
        <v>7</v>
      </c>
      <c r="B52" s="265" t="s">
        <v>396</v>
      </c>
      <c r="C52" s="118">
        <v>-3.7586156729801901</v>
      </c>
      <c r="D52" s="118">
        <v>-3.45921236510106</v>
      </c>
      <c r="E52" s="118">
        <v>-4.3747154601621796</v>
      </c>
      <c r="F52" s="118">
        <v>-2.92725648319096</v>
      </c>
      <c r="G52" s="118">
        <v>-2.92725648319096</v>
      </c>
      <c r="H52" s="118">
        <f t="shared" si="6"/>
        <v>2.92725648319096</v>
      </c>
      <c r="I52" s="118" t="b">
        <f t="shared" ref="I52:I115" si="7">H52&gt;1.131</f>
        <v>1</v>
      </c>
      <c r="J52" s="118" t="b">
        <f t="shared" ref="J52:J115" si="8">H52&gt;(1.131/2)</f>
        <v>1</v>
      </c>
      <c r="K52" s="265" t="str">
        <f t="shared" ref="K52:K115" si="9">IF(AND(C52&lt;0,I52=TRUE),"inhibitor",IF(AND(C52&gt;0,I52=TRUE),"activator",))</f>
        <v>inhibitor</v>
      </c>
      <c r="L52" s="265" t="str">
        <f t="shared" ref="L52:L115" si="10">IF(AND(OR(K52="inhibitor",K52="activator"),H52&gt;2),"strong",)</f>
        <v>strong</v>
      </c>
      <c r="M52" s="265" t="str">
        <f t="shared" ref="M52:M115" si="11">IF(AND(OR(K52="inhibitor",K52="activator"),AND(S52=0,T52=0,V52=0)),"novel",IF(OR(K52="inhibitor",K52="activator"),"known",""))</f>
        <v>novel</v>
      </c>
      <c r="N52" s="266">
        <v>0</v>
      </c>
      <c r="O52" s="118">
        <v>0</v>
      </c>
      <c r="P52" s="264">
        <f t="shared" si="5"/>
        <v>0</v>
      </c>
      <c r="Q52" s="264">
        <f t="shared" si="1"/>
        <v>0</v>
      </c>
      <c r="R52" s="264">
        <f t="shared" si="2"/>
        <v>0</v>
      </c>
      <c r="S52" s="118">
        <v>0</v>
      </c>
      <c r="T52" s="118">
        <v>0</v>
      </c>
      <c r="U52" s="118">
        <f t="shared" si="3"/>
        <v>0</v>
      </c>
      <c r="V52" s="118">
        <v>0</v>
      </c>
      <c r="W52" s="267">
        <v>0</v>
      </c>
      <c r="X52" s="118">
        <v>2</v>
      </c>
      <c r="Y52" s="118" t="s">
        <v>20</v>
      </c>
      <c r="Z52" s="118" t="s">
        <v>30</v>
      </c>
      <c r="AA52" s="81" t="str">
        <f t="shared" si="4"/>
        <v>PykF-spermi</v>
      </c>
    </row>
    <row r="53" spans="1:27" x14ac:dyDescent="0.3">
      <c r="A53" s="15" t="s">
        <v>7</v>
      </c>
      <c r="B53" s="265" t="s">
        <v>264</v>
      </c>
      <c r="C53" s="118">
        <v>-2.4940936470142399</v>
      </c>
      <c r="D53" s="118">
        <v>-2.4854189245684002</v>
      </c>
      <c r="E53" s="118">
        <v>-2.6945957264006801</v>
      </c>
      <c r="F53" s="118">
        <v>-2.3066753705128198</v>
      </c>
      <c r="G53" s="118">
        <v>-2.3066753705128198</v>
      </c>
      <c r="H53" s="118">
        <f t="shared" si="6"/>
        <v>2.3066753705128198</v>
      </c>
      <c r="I53" s="118" t="b">
        <f t="shared" si="7"/>
        <v>1</v>
      </c>
      <c r="J53" s="118" t="b">
        <f t="shared" si="8"/>
        <v>1</v>
      </c>
      <c r="K53" s="265" t="str">
        <f t="shared" si="9"/>
        <v>inhibitor</v>
      </c>
      <c r="L53" s="265" t="str">
        <f t="shared" si="10"/>
        <v>strong</v>
      </c>
      <c r="M53" s="265" t="str">
        <f t="shared" si="11"/>
        <v>novel</v>
      </c>
      <c r="N53" s="266">
        <v>0</v>
      </c>
      <c r="O53" s="118">
        <v>0</v>
      </c>
      <c r="P53" s="264">
        <f t="shared" si="5"/>
        <v>0</v>
      </c>
      <c r="Q53" s="264">
        <f t="shared" si="1"/>
        <v>0</v>
      </c>
      <c r="R53" s="264">
        <f t="shared" si="2"/>
        <v>0</v>
      </c>
      <c r="S53" s="118">
        <v>0</v>
      </c>
      <c r="T53" s="118">
        <v>0</v>
      </c>
      <c r="U53" s="118">
        <f t="shared" si="3"/>
        <v>0</v>
      </c>
      <c r="V53" s="118">
        <v>0</v>
      </c>
      <c r="W53" s="267">
        <v>0</v>
      </c>
      <c r="X53" s="118">
        <v>2</v>
      </c>
      <c r="Y53" s="118" t="s">
        <v>20</v>
      </c>
      <c r="Z53" s="118" t="s">
        <v>30</v>
      </c>
      <c r="AA53" s="81" t="str">
        <f t="shared" si="4"/>
        <v>PykF-dttp</v>
      </c>
    </row>
    <row r="54" spans="1:27" x14ac:dyDescent="0.3">
      <c r="A54" s="15" t="s">
        <v>7</v>
      </c>
      <c r="B54" s="265" t="s">
        <v>250</v>
      </c>
      <c r="C54" s="118">
        <v>-1.7850167556294201</v>
      </c>
      <c r="D54" s="118">
        <v>-1.77278708274594</v>
      </c>
      <c r="E54" s="118">
        <v>-1.8236113418236199</v>
      </c>
      <c r="F54" s="118">
        <v>-1.7398724602732001</v>
      </c>
      <c r="G54" s="118">
        <v>-1.7398724602732001</v>
      </c>
      <c r="H54" s="118">
        <f t="shared" si="6"/>
        <v>1.7398724602732001</v>
      </c>
      <c r="I54" s="118" t="b">
        <f t="shared" si="7"/>
        <v>1</v>
      </c>
      <c r="J54" s="118" t="b">
        <f t="shared" si="8"/>
        <v>1</v>
      </c>
      <c r="K54" s="265" t="str">
        <f t="shared" si="9"/>
        <v>inhibitor</v>
      </c>
      <c r="L54" s="118">
        <f t="shared" si="10"/>
        <v>0</v>
      </c>
      <c r="M54" s="265" t="str">
        <f t="shared" si="11"/>
        <v>novel</v>
      </c>
      <c r="N54" s="266">
        <v>0</v>
      </c>
      <c r="O54" s="118">
        <v>0</v>
      </c>
      <c r="P54" s="264">
        <f t="shared" si="5"/>
        <v>0</v>
      </c>
      <c r="Q54" s="264">
        <f t="shared" si="1"/>
        <v>0</v>
      </c>
      <c r="R54" s="264">
        <f t="shared" si="2"/>
        <v>0</v>
      </c>
      <c r="S54" s="118">
        <v>0</v>
      </c>
      <c r="T54" s="118">
        <v>0</v>
      </c>
      <c r="U54" s="118">
        <f t="shared" si="3"/>
        <v>0</v>
      </c>
      <c r="V54" s="118">
        <v>0</v>
      </c>
      <c r="W54" s="267">
        <v>0</v>
      </c>
      <c r="X54" s="118">
        <v>2</v>
      </c>
      <c r="Y54" s="118" t="s">
        <v>20</v>
      </c>
      <c r="Z54" s="118" t="s">
        <v>30</v>
      </c>
      <c r="AA54" s="81" t="str">
        <f t="shared" si="4"/>
        <v>PykF-fad</v>
      </c>
    </row>
    <row r="55" spans="1:27" x14ac:dyDescent="0.3">
      <c r="A55" s="15" t="s">
        <v>7</v>
      </c>
      <c r="B55" s="265" t="s">
        <v>199</v>
      </c>
      <c r="C55" s="118">
        <v>-1.5305997599574099</v>
      </c>
      <c r="D55" s="118">
        <v>-1.55930904722576</v>
      </c>
      <c r="E55" s="118">
        <v>-1.56400074255048</v>
      </c>
      <c r="F55" s="118">
        <v>-1.5268875695333799</v>
      </c>
      <c r="G55" s="118">
        <v>-1.5268875695333799</v>
      </c>
      <c r="H55" s="118">
        <f t="shared" si="6"/>
        <v>1.5268875695333799</v>
      </c>
      <c r="I55" s="118" t="b">
        <f t="shared" si="7"/>
        <v>1</v>
      </c>
      <c r="J55" s="118" t="b">
        <f t="shared" si="8"/>
        <v>1</v>
      </c>
      <c r="K55" s="265" t="str">
        <f t="shared" si="9"/>
        <v>inhibitor</v>
      </c>
      <c r="L55" s="118">
        <f t="shared" si="10"/>
        <v>0</v>
      </c>
      <c r="M55" s="265" t="str">
        <f t="shared" si="11"/>
        <v>known</v>
      </c>
      <c r="N55" s="266">
        <v>0</v>
      </c>
      <c r="O55" s="118">
        <v>0</v>
      </c>
      <c r="P55" s="264">
        <f t="shared" si="5"/>
        <v>1</v>
      </c>
      <c r="Q55" s="264">
        <f t="shared" si="1"/>
        <v>1</v>
      </c>
      <c r="R55" s="264">
        <f t="shared" si="2"/>
        <v>0</v>
      </c>
      <c r="S55" s="118">
        <v>-1</v>
      </c>
      <c r="T55" s="118">
        <v>0</v>
      </c>
      <c r="U55" s="118">
        <f t="shared" si="3"/>
        <v>0</v>
      </c>
      <c r="V55" s="118">
        <v>0</v>
      </c>
      <c r="W55" s="267">
        <v>0</v>
      </c>
      <c r="X55" s="118">
        <v>2</v>
      </c>
      <c r="Y55" s="118" t="s">
        <v>20</v>
      </c>
      <c r="Z55" s="118" t="s">
        <v>30</v>
      </c>
      <c r="AA55" s="81" t="str">
        <f t="shared" si="4"/>
        <v>PykF-gtp</v>
      </c>
    </row>
    <row r="56" spans="1:27" x14ac:dyDescent="0.3">
      <c r="A56" s="15" t="s">
        <v>7</v>
      </c>
      <c r="B56" s="265" t="s">
        <v>259</v>
      </c>
      <c r="C56" s="118">
        <v>-1.6534532762874801</v>
      </c>
      <c r="D56" s="118">
        <v>-1.8117792657710201</v>
      </c>
      <c r="E56" s="118">
        <v>-2.1062266242362799</v>
      </c>
      <c r="F56" s="118">
        <v>-1.1540071461639501</v>
      </c>
      <c r="G56" s="118">
        <v>-1.1540071461639501</v>
      </c>
      <c r="H56" s="118">
        <f t="shared" si="6"/>
        <v>1.1540071461639501</v>
      </c>
      <c r="I56" s="118" t="b">
        <f t="shared" si="7"/>
        <v>1</v>
      </c>
      <c r="J56" s="118" t="b">
        <f t="shared" si="8"/>
        <v>1</v>
      </c>
      <c r="K56" s="265" t="str">
        <f t="shared" si="9"/>
        <v>inhibitor</v>
      </c>
      <c r="L56" s="118">
        <f t="shared" si="10"/>
        <v>0</v>
      </c>
      <c r="M56" s="265" t="str">
        <f t="shared" si="11"/>
        <v>novel</v>
      </c>
      <c r="N56" s="266">
        <v>0</v>
      </c>
      <c r="O56" s="118">
        <v>0</v>
      </c>
      <c r="P56" s="264">
        <f t="shared" si="5"/>
        <v>0</v>
      </c>
      <c r="Q56" s="264">
        <f t="shared" si="1"/>
        <v>0</v>
      </c>
      <c r="R56" s="264">
        <f t="shared" si="2"/>
        <v>0</v>
      </c>
      <c r="S56" s="118">
        <v>0</v>
      </c>
      <c r="T56" s="118">
        <v>0</v>
      </c>
      <c r="U56" s="118">
        <f t="shared" si="3"/>
        <v>0</v>
      </c>
      <c r="V56" s="118">
        <v>0</v>
      </c>
      <c r="W56" s="267">
        <v>0</v>
      </c>
      <c r="X56" s="118">
        <v>2</v>
      </c>
      <c r="Y56" s="118" t="s">
        <v>20</v>
      </c>
      <c r="Z56" s="118" t="s">
        <v>30</v>
      </c>
      <c r="AA56" s="81" t="str">
        <f t="shared" si="4"/>
        <v>PykF-acon</v>
      </c>
    </row>
    <row r="57" spans="1:27" x14ac:dyDescent="0.3">
      <c r="A57" s="15" t="s">
        <v>7</v>
      </c>
      <c r="B57" s="265" t="s">
        <v>127</v>
      </c>
      <c r="C57" s="118">
        <v>3.2115188519761202</v>
      </c>
      <c r="D57" s="118">
        <v>3.1474224167830598</v>
      </c>
      <c r="E57" s="118">
        <v>3.1094838616323801</v>
      </c>
      <c r="F57" s="118">
        <v>3.3903550385487899</v>
      </c>
      <c r="G57" s="118">
        <v>3.1094838616323801</v>
      </c>
      <c r="H57" s="118">
        <f t="shared" si="6"/>
        <v>3.1094838616323801</v>
      </c>
      <c r="I57" s="118" t="b">
        <f t="shared" si="7"/>
        <v>1</v>
      </c>
      <c r="J57" s="118" t="b">
        <f t="shared" si="8"/>
        <v>1</v>
      </c>
      <c r="K57" s="265" t="str">
        <f t="shared" si="9"/>
        <v>activator</v>
      </c>
      <c r="L57" s="265" t="str">
        <f t="shared" si="10"/>
        <v>strong</v>
      </c>
      <c r="M57" s="265" t="str">
        <f t="shared" si="11"/>
        <v>known</v>
      </c>
      <c r="N57" s="266">
        <v>0</v>
      </c>
      <c r="O57" s="118">
        <v>0</v>
      </c>
      <c r="P57" s="264">
        <f t="shared" si="5"/>
        <v>1</v>
      </c>
      <c r="Q57" s="264">
        <f t="shared" si="1"/>
        <v>0</v>
      </c>
      <c r="R57" s="264">
        <f t="shared" si="2"/>
        <v>0</v>
      </c>
      <c r="S57" s="118">
        <v>1</v>
      </c>
      <c r="T57" s="118">
        <v>1</v>
      </c>
      <c r="U57" s="118">
        <f t="shared" si="3"/>
        <v>1</v>
      </c>
      <c r="V57" s="118">
        <v>0</v>
      </c>
      <c r="W57" s="267">
        <v>0</v>
      </c>
      <c r="X57" s="118">
        <v>2</v>
      </c>
      <c r="Y57" s="118" t="s">
        <v>20</v>
      </c>
      <c r="Z57" s="118" t="s">
        <v>30</v>
      </c>
      <c r="AA57" s="81" t="str">
        <f t="shared" si="4"/>
        <v>PykF-fbp</v>
      </c>
    </row>
    <row r="58" spans="1:27" x14ac:dyDescent="0.3">
      <c r="A58" s="15" t="s">
        <v>7</v>
      </c>
      <c r="B58" s="265" t="s">
        <v>105</v>
      </c>
      <c r="C58" s="118">
        <v>3.2058569925596401</v>
      </c>
      <c r="D58" s="118">
        <v>3.3718162202143298</v>
      </c>
      <c r="E58" s="118">
        <v>3.3239126026740902</v>
      </c>
      <c r="F58" s="118">
        <v>3.37502089865567</v>
      </c>
      <c r="G58" s="118">
        <v>3.3239126026740902</v>
      </c>
      <c r="H58" s="118">
        <f t="shared" si="6"/>
        <v>3.3239126026740902</v>
      </c>
      <c r="I58" s="118" t="b">
        <f t="shared" si="7"/>
        <v>1</v>
      </c>
      <c r="J58" s="118" t="b">
        <f t="shared" si="8"/>
        <v>1</v>
      </c>
      <c r="K58" s="265" t="str">
        <f t="shared" si="9"/>
        <v>activator</v>
      </c>
      <c r="L58" s="265" t="str">
        <f t="shared" si="10"/>
        <v>strong</v>
      </c>
      <c r="M58" s="265" t="str">
        <f t="shared" si="11"/>
        <v>novel</v>
      </c>
      <c r="N58" s="266">
        <v>0</v>
      </c>
      <c r="O58" s="118">
        <v>0</v>
      </c>
      <c r="P58" s="264">
        <f t="shared" si="5"/>
        <v>0</v>
      </c>
      <c r="Q58" s="264">
        <f t="shared" si="1"/>
        <v>0</v>
      </c>
      <c r="R58" s="264">
        <f t="shared" si="2"/>
        <v>0</v>
      </c>
      <c r="S58" s="118">
        <v>0</v>
      </c>
      <c r="T58" s="118">
        <v>0</v>
      </c>
      <c r="U58" s="118">
        <f t="shared" si="3"/>
        <v>0</v>
      </c>
      <c r="V58" s="118">
        <v>0</v>
      </c>
      <c r="W58" s="267">
        <v>0</v>
      </c>
      <c r="X58" s="118">
        <v>2</v>
      </c>
      <c r="Y58" s="118" t="s">
        <v>20</v>
      </c>
      <c r="Z58" s="118" t="s">
        <v>30</v>
      </c>
      <c r="AA58" s="81" t="str">
        <f t="shared" si="4"/>
        <v>PykF-2pg</v>
      </c>
    </row>
    <row r="59" spans="1:27" x14ac:dyDescent="0.3">
      <c r="A59" s="15" t="s">
        <v>2</v>
      </c>
      <c r="B59" s="265" t="s">
        <v>396</v>
      </c>
      <c r="C59" s="118">
        <v>-1.71696039349158</v>
      </c>
      <c r="D59" s="118">
        <v>-1.8228846203512099</v>
      </c>
      <c r="E59" s="118">
        <v>-1.8337649386305199</v>
      </c>
      <c r="F59" s="118">
        <v>-1.6575025274658599</v>
      </c>
      <c r="G59" s="118">
        <v>-1.6575025274658599</v>
      </c>
      <c r="H59" s="118">
        <f t="shared" si="6"/>
        <v>1.6575025274658599</v>
      </c>
      <c r="I59" s="118" t="b">
        <f t="shared" si="7"/>
        <v>1</v>
      </c>
      <c r="J59" s="118" t="b">
        <f t="shared" si="8"/>
        <v>1</v>
      </c>
      <c r="K59" s="265" t="str">
        <f t="shared" si="9"/>
        <v>inhibitor</v>
      </c>
      <c r="L59" s="118">
        <f t="shared" si="10"/>
        <v>0</v>
      </c>
      <c r="M59" s="265" t="str">
        <f t="shared" si="11"/>
        <v>novel</v>
      </c>
      <c r="N59" s="266">
        <v>0</v>
      </c>
      <c r="O59" s="118">
        <v>0</v>
      </c>
      <c r="P59" s="264">
        <f t="shared" si="5"/>
        <v>0</v>
      </c>
      <c r="Q59" s="264">
        <f t="shared" si="1"/>
        <v>0</v>
      </c>
      <c r="R59" s="264">
        <f t="shared" si="2"/>
        <v>0</v>
      </c>
      <c r="S59" s="118">
        <v>0</v>
      </c>
      <c r="T59" s="118">
        <v>0</v>
      </c>
      <c r="U59" s="118">
        <f t="shared" si="3"/>
        <v>0</v>
      </c>
      <c r="V59" s="118">
        <v>0</v>
      </c>
      <c r="W59" s="267">
        <v>0</v>
      </c>
      <c r="X59" s="118">
        <v>2</v>
      </c>
      <c r="Y59" s="118" t="s">
        <v>20</v>
      </c>
      <c r="Z59" s="118" t="s">
        <v>30</v>
      </c>
      <c r="AA59" s="81" t="str">
        <f t="shared" si="4"/>
        <v>PykA-spermi</v>
      </c>
    </row>
    <row r="60" spans="1:27" x14ac:dyDescent="0.3">
      <c r="A60" s="15" t="s">
        <v>12</v>
      </c>
      <c r="B60" s="265" t="s">
        <v>113</v>
      </c>
      <c r="C60" s="118">
        <v>-1.34274952268653</v>
      </c>
      <c r="D60" s="118">
        <v>-1.3547778555715699</v>
      </c>
      <c r="E60" s="118">
        <v>-1.40394391237546</v>
      </c>
      <c r="F60" s="118">
        <v>-1.2929125999867099</v>
      </c>
      <c r="G60" s="118">
        <v>-1.2929125999867099</v>
      </c>
      <c r="H60" s="118">
        <f t="shared" si="6"/>
        <v>1.2929125999867099</v>
      </c>
      <c r="I60" s="118" t="b">
        <f t="shared" si="7"/>
        <v>1</v>
      </c>
      <c r="J60" s="118" t="b">
        <f t="shared" si="8"/>
        <v>1</v>
      </c>
      <c r="K60" s="265" t="str">
        <f t="shared" si="9"/>
        <v>inhibitor</v>
      </c>
      <c r="L60" s="118">
        <f t="shared" si="10"/>
        <v>0</v>
      </c>
      <c r="M60" s="265" t="str">
        <f t="shared" si="11"/>
        <v>novel</v>
      </c>
      <c r="N60" s="266">
        <v>0</v>
      </c>
      <c r="O60" s="118">
        <v>0</v>
      </c>
      <c r="P60" s="264">
        <f t="shared" si="5"/>
        <v>0</v>
      </c>
      <c r="Q60" s="264">
        <f t="shared" si="1"/>
        <v>0</v>
      </c>
      <c r="R60" s="264">
        <f t="shared" si="2"/>
        <v>0</v>
      </c>
      <c r="S60" s="118">
        <v>0</v>
      </c>
      <c r="T60" s="118">
        <v>0</v>
      </c>
      <c r="U60" s="118">
        <f t="shared" si="3"/>
        <v>0</v>
      </c>
      <c r="V60" s="118">
        <v>0</v>
      </c>
      <c r="W60" s="267">
        <v>0</v>
      </c>
      <c r="X60" s="118">
        <v>2</v>
      </c>
      <c r="Y60" s="118" t="s">
        <v>25</v>
      </c>
      <c r="Z60" s="118" t="s">
        <v>30</v>
      </c>
      <c r="AA60" s="81" t="str">
        <f t="shared" si="4"/>
        <v>Pta-gap</v>
      </c>
    </row>
    <row r="61" spans="1:27" x14ac:dyDescent="0.3">
      <c r="A61" s="15" t="s">
        <v>12</v>
      </c>
      <c r="B61" s="265" t="s">
        <v>86</v>
      </c>
      <c r="C61" s="118">
        <v>-1.5933585024261701</v>
      </c>
      <c r="D61" s="118">
        <v>-1.3553018934816199</v>
      </c>
      <c r="E61" s="118">
        <v>-2.0363188077107499</v>
      </c>
      <c r="F61" s="118">
        <v>-1.2752786512973799</v>
      </c>
      <c r="G61" s="118">
        <v>-1.2752786512973799</v>
      </c>
      <c r="H61" s="118">
        <f t="shared" si="6"/>
        <v>1.2752786512973799</v>
      </c>
      <c r="I61" s="118" t="b">
        <f t="shared" si="7"/>
        <v>1</v>
      </c>
      <c r="J61" s="118" t="b">
        <f t="shared" si="8"/>
        <v>1</v>
      </c>
      <c r="K61" s="265" t="str">
        <f t="shared" si="9"/>
        <v>inhibitor</v>
      </c>
      <c r="L61" s="118">
        <f t="shared" si="10"/>
        <v>0</v>
      </c>
      <c r="M61" s="265" t="str">
        <f t="shared" si="11"/>
        <v>known</v>
      </c>
      <c r="N61" s="266">
        <v>0</v>
      </c>
      <c r="O61" s="118">
        <v>0</v>
      </c>
      <c r="P61" s="264">
        <f t="shared" si="5"/>
        <v>1</v>
      </c>
      <c r="Q61" s="264">
        <f t="shared" si="1"/>
        <v>1</v>
      </c>
      <c r="R61" s="264">
        <f t="shared" si="2"/>
        <v>0</v>
      </c>
      <c r="S61" s="118">
        <v>-1</v>
      </c>
      <c r="T61" s="118">
        <v>0</v>
      </c>
      <c r="U61" s="118">
        <f t="shared" si="3"/>
        <v>0</v>
      </c>
      <c r="V61" s="118">
        <v>0</v>
      </c>
      <c r="W61" s="267">
        <v>0</v>
      </c>
      <c r="X61" s="118">
        <v>2</v>
      </c>
      <c r="Y61" s="118" t="s">
        <v>25</v>
      </c>
      <c r="Z61" s="118" t="s">
        <v>30</v>
      </c>
      <c r="AA61" s="81" t="str">
        <f t="shared" si="4"/>
        <v>Pta-atp</v>
      </c>
    </row>
    <row r="62" spans="1:27" x14ac:dyDescent="0.3">
      <c r="A62" s="15" t="s">
        <v>12</v>
      </c>
      <c r="B62" s="265" t="s">
        <v>212</v>
      </c>
      <c r="C62" s="118">
        <v>-1.2784858140520401</v>
      </c>
      <c r="D62" s="118">
        <v>-1.2666562490593001</v>
      </c>
      <c r="E62" s="118">
        <v>-1.3281305335631099</v>
      </c>
      <c r="F62" s="118">
        <v>-1.22095901001532</v>
      </c>
      <c r="G62" s="118">
        <v>-1.22095901001532</v>
      </c>
      <c r="H62" s="118">
        <f t="shared" si="6"/>
        <v>1.22095901001532</v>
      </c>
      <c r="I62" s="118" t="b">
        <f t="shared" si="7"/>
        <v>1</v>
      </c>
      <c r="J62" s="118" t="b">
        <f t="shared" si="8"/>
        <v>1</v>
      </c>
      <c r="K62" s="265" t="str">
        <f t="shared" si="9"/>
        <v>inhibitor</v>
      </c>
      <c r="L62" s="118">
        <f t="shared" si="10"/>
        <v>0</v>
      </c>
      <c r="M62" s="265" t="str">
        <f t="shared" si="11"/>
        <v>novel</v>
      </c>
      <c r="N62" s="266">
        <v>0</v>
      </c>
      <c r="O62" s="118">
        <v>0</v>
      </c>
      <c r="P62" s="264">
        <f t="shared" si="5"/>
        <v>0</v>
      </c>
      <c r="Q62" s="264">
        <f t="shared" si="1"/>
        <v>0</v>
      </c>
      <c r="R62" s="264">
        <f t="shared" si="2"/>
        <v>0</v>
      </c>
      <c r="S62" s="118">
        <v>0</v>
      </c>
      <c r="T62" s="118">
        <v>0</v>
      </c>
      <c r="U62" s="118">
        <f t="shared" si="3"/>
        <v>0</v>
      </c>
      <c r="V62" s="118">
        <v>0</v>
      </c>
      <c r="W62" s="267">
        <v>0</v>
      </c>
      <c r="X62" s="118">
        <v>2</v>
      </c>
      <c r="Y62" s="118" t="s">
        <v>25</v>
      </c>
      <c r="Z62" s="118" t="s">
        <v>30</v>
      </c>
      <c r="AA62" s="81" t="str">
        <f t="shared" si="4"/>
        <v>Pta-utp</v>
      </c>
    </row>
    <row r="63" spans="1:27" x14ac:dyDescent="0.3">
      <c r="A63" s="15" t="s">
        <v>12</v>
      </c>
      <c r="B63" s="265" t="s">
        <v>85</v>
      </c>
      <c r="C63" s="118">
        <v>-1.0075454822238701</v>
      </c>
      <c r="D63" s="118">
        <v>-1.0425278544326899</v>
      </c>
      <c r="E63" s="118">
        <v>-1.0938525716068701</v>
      </c>
      <c r="F63" s="118">
        <v>-0.91848629305448803</v>
      </c>
      <c r="G63" s="118">
        <v>-0.91848629305448803</v>
      </c>
      <c r="H63" s="118">
        <f t="shared" si="6"/>
        <v>0.91848629305448803</v>
      </c>
      <c r="I63" s="118" t="b">
        <f t="shared" si="7"/>
        <v>0</v>
      </c>
      <c r="J63" s="118" t="b">
        <f t="shared" si="8"/>
        <v>1</v>
      </c>
      <c r="K63" s="265">
        <f t="shared" si="9"/>
        <v>0</v>
      </c>
      <c r="L63" s="118">
        <f t="shared" si="10"/>
        <v>0</v>
      </c>
      <c r="M63" s="265" t="str">
        <f t="shared" si="11"/>
        <v/>
      </c>
      <c r="N63" s="266">
        <v>0</v>
      </c>
      <c r="O63" s="118">
        <v>0</v>
      </c>
      <c r="P63" s="264">
        <f t="shared" si="5"/>
        <v>1</v>
      </c>
      <c r="Q63" s="264">
        <f t="shared" si="1"/>
        <v>1</v>
      </c>
      <c r="R63" s="264">
        <f t="shared" si="2"/>
        <v>0</v>
      </c>
      <c r="S63" s="118">
        <v>-1</v>
      </c>
      <c r="T63" s="118">
        <v>0</v>
      </c>
      <c r="U63" s="118">
        <f t="shared" si="3"/>
        <v>0</v>
      </c>
      <c r="V63" s="118">
        <v>0</v>
      </c>
      <c r="W63" s="267">
        <v>0</v>
      </c>
      <c r="X63" s="118">
        <v>2</v>
      </c>
      <c r="Y63" s="118" t="s">
        <v>25</v>
      </c>
      <c r="Z63" s="118" t="s">
        <v>30</v>
      </c>
      <c r="AA63" s="81" t="str">
        <f t="shared" si="4"/>
        <v>Pta-adp</v>
      </c>
    </row>
    <row r="64" spans="1:27" x14ac:dyDescent="0.3">
      <c r="A64" s="15" t="s">
        <v>92</v>
      </c>
      <c r="B64" s="265" t="s">
        <v>182</v>
      </c>
      <c r="C64" s="118">
        <v>-1.7321235563333099</v>
      </c>
      <c r="D64" s="118">
        <v>-1.7726267386175301</v>
      </c>
      <c r="E64" s="118">
        <v>-1.7913434894618701</v>
      </c>
      <c r="F64" s="118">
        <v>-1.68001529366183</v>
      </c>
      <c r="G64" s="118">
        <v>-1.68001529366183</v>
      </c>
      <c r="H64" s="118">
        <f t="shared" si="6"/>
        <v>1.68001529366183</v>
      </c>
      <c r="I64" s="118" t="b">
        <f t="shared" si="7"/>
        <v>1</v>
      </c>
      <c r="J64" s="118" t="b">
        <f t="shared" si="8"/>
        <v>1</v>
      </c>
      <c r="K64" s="265" t="str">
        <f t="shared" si="9"/>
        <v>inhibitor</v>
      </c>
      <c r="L64" s="118">
        <f t="shared" si="10"/>
        <v>0</v>
      </c>
      <c r="M64" s="265" t="str">
        <f t="shared" si="11"/>
        <v>known</v>
      </c>
      <c r="N64" s="266">
        <v>0</v>
      </c>
      <c r="O64" s="118">
        <v>0</v>
      </c>
      <c r="P64" s="264">
        <f t="shared" si="5"/>
        <v>1</v>
      </c>
      <c r="Q64" s="264">
        <f t="shared" si="1"/>
        <v>0</v>
      </c>
      <c r="R64" s="264">
        <f t="shared" si="2"/>
        <v>0</v>
      </c>
      <c r="S64" s="118">
        <v>-1</v>
      </c>
      <c r="T64" s="118">
        <v>-1</v>
      </c>
      <c r="U64" s="118">
        <f t="shared" si="3"/>
        <v>1</v>
      </c>
      <c r="V64" s="118">
        <v>0</v>
      </c>
      <c r="W64" s="267">
        <v>0</v>
      </c>
      <c r="X64" s="118">
        <v>1</v>
      </c>
      <c r="Y64" s="118" t="s">
        <v>22</v>
      </c>
      <c r="Z64" s="118" t="s">
        <v>30</v>
      </c>
      <c r="AA64" s="81" t="str">
        <f t="shared" si="4"/>
        <v>Ppc-cit</v>
      </c>
    </row>
    <row r="65" spans="1:27" x14ac:dyDescent="0.3">
      <c r="A65" s="15" t="s">
        <v>92</v>
      </c>
      <c r="B65" s="265" t="s">
        <v>100</v>
      </c>
      <c r="C65" s="118">
        <v>-1.43480167206209</v>
      </c>
      <c r="D65" s="118">
        <v>-1.43326791948219</v>
      </c>
      <c r="E65" s="118">
        <v>-1.53100319279734</v>
      </c>
      <c r="F65" s="118">
        <v>-1.36557958358997</v>
      </c>
      <c r="G65" s="118">
        <v>-1.36557958358997</v>
      </c>
      <c r="H65" s="118">
        <f t="shared" si="6"/>
        <v>1.36557958358997</v>
      </c>
      <c r="I65" s="118" t="b">
        <f t="shared" si="7"/>
        <v>1</v>
      </c>
      <c r="J65" s="118" t="b">
        <f t="shared" si="8"/>
        <v>1</v>
      </c>
      <c r="K65" s="265" t="str">
        <f t="shared" si="9"/>
        <v>inhibitor</v>
      </c>
      <c r="L65" s="118">
        <f t="shared" si="10"/>
        <v>0</v>
      </c>
      <c r="M65" s="265" t="str">
        <f t="shared" si="11"/>
        <v>novel</v>
      </c>
      <c r="N65" s="266">
        <v>0</v>
      </c>
      <c r="O65" s="118">
        <v>0</v>
      </c>
      <c r="P65" s="264">
        <f t="shared" si="5"/>
        <v>0</v>
      </c>
      <c r="Q65" s="264">
        <f t="shared" si="1"/>
        <v>0</v>
      </c>
      <c r="R65" s="264">
        <f t="shared" si="2"/>
        <v>0</v>
      </c>
      <c r="S65" s="118">
        <v>0</v>
      </c>
      <c r="T65" s="118">
        <v>0</v>
      </c>
      <c r="U65" s="118">
        <f t="shared" si="3"/>
        <v>0</v>
      </c>
      <c r="V65" s="118">
        <v>0</v>
      </c>
      <c r="W65" s="267">
        <v>0</v>
      </c>
      <c r="X65" s="118">
        <v>1</v>
      </c>
      <c r="Y65" s="118" t="s">
        <v>22</v>
      </c>
      <c r="Z65" s="118" t="s">
        <v>30</v>
      </c>
      <c r="AA65" s="81" t="str">
        <f t="shared" si="4"/>
        <v>Ppc-coa</v>
      </c>
    </row>
    <row r="66" spans="1:27" x14ac:dyDescent="0.3">
      <c r="A66" s="15" t="s">
        <v>92</v>
      </c>
      <c r="B66" s="265" t="s">
        <v>66</v>
      </c>
      <c r="C66" s="118">
        <v>1.1947755943220999</v>
      </c>
      <c r="D66" s="118">
        <v>1.20258767458821</v>
      </c>
      <c r="E66" s="118">
        <v>1.2005590428395401</v>
      </c>
      <c r="F66" s="118">
        <v>1.20326325176791</v>
      </c>
      <c r="G66" s="118">
        <v>1.2005590428395401</v>
      </c>
      <c r="H66" s="118">
        <f t="shared" si="6"/>
        <v>1.2005590428395401</v>
      </c>
      <c r="I66" s="118" t="b">
        <f t="shared" si="7"/>
        <v>1</v>
      </c>
      <c r="J66" s="118" t="b">
        <f t="shared" si="8"/>
        <v>1</v>
      </c>
      <c r="K66" s="265" t="str">
        <f t="shared" si="9"/>
        <v>activator</v>
      </c>
      <c r="L66" s="118">
        <f t="shared" si="10"/>
        <v>0</v>
      </c>
      <c r="M66" s="265" t="str">
        <f t="shared" si="11"/>
        <v>novel</v>
      </c>
      <c r="N66" s="266">
        <v>0</v>
      </c>
      <c r="O66" s="118">
        <v>0</v>
      </c>
      <c r="P66" s="264">
        <f t="shared" si="5"/>
        <v>0</v>
      </c>
      <c r="Q66" s="264">
        <f t="shared" si="1"/>
        <v>0</v>
      </c>
      <c r="R66" s="264">
        <f t="shared" si="2"/>
        <v>0</v>
      </c>
      <c r="S66" s="118">
        <v>0</v>
      </c>
      <c r="T66" s="118">
        <v>0</v>
      </c>
      <c r="U66" s="118">
        <f t="shared" si="3"/>
        <v>0</v>
      </c>
      <c r="V66" s="118">
        <v>0</v>
      </c>
      <c r="W66" s="267">
        <v>0</v>
      </c>
      <c r="X66" s="118">
        <v>1</v>
      </c>
      <c r="Y66" s="118" t="s">
        <v>22</v>
      </c>
      <c r="Z66" s="118" t="s">
        <v>30</v>
      </c>
      <c r="AA66" s="81" t="str">
        <f t="shared" si="4"/>
        <v>Ppc-nadp+</v>
      </c>
    </row>
    <row r="67" spans="1:27" x14ac:dyDescent="0.3">
      <c r="A67" s="15" t="s">
        <v>92</v>
      </c>
      <c r="B67" s="265" t="s">
        <v>199</v>
      </c>
      <c r="C67" s="118">
        <v>1.3423817183192699</v>
      </c>
      <c r="D67" s="118">
        <v>1.3416261437333801</v>
      </c>
      <c r="E67" s="118">
        <v>1.3410123615327201</v>
      </c>
      <c r="F67" s="118">
        <v>1.3428529253046599</v>
      </c>
      <c r="G67" s="118">
        <v>1.3410123615327201</v>
      </c>
      <c r="H67" s="118">
        <f t="shared" si="6"/>
        <v>1.3410123615327201</v>
      </c>
      <c r="I67" s="118" t="b">
        <f t="shared" si="7"/>
        <v>1</v>
      </c>
      <c r="J67" s="118" t="b">
        <f t="shared" si="8"/>
        <v>1</v>
      </c>
      <c r="K67" s="265" t="str">
        <f t="shared" si="9"/>
        <v>activator</v>
      </c>
      <c r="L67" s="118">
        <f t="shared" si="10"/>
        <v>0</v>
      </c>
      <c r="M67" s="265" t="str">
        <f t="shared" si="11"/>
        <v>known</v>
      </c>
      <c r="N67" s="266">
        <v>0</v>
      </c>
      <c r="O67" s="118">
        <v>0</v>
      </c>
      <c r="P67" s="264">
        <f t="shared" si="5"/>
        <v>1</v>
      </c>
      <c r="Q67" s="264">
        <f t="shared" si="1"/>
        <v>0</v>
      </c>
      <c r="R67" s="264">
        <f t="shared" si="2"/>
        <v>0</v>
      </c>
      <c r="S67" s="118">
        <v>1</v>
      </c>
      <c r="T67" s="118">
        <v>1</v>
      </c>
      <c r="U67" s="118">
        <f t="shared" si="3"/>
        <v>1</v>
      </c>
      <c r="V67" s="118">
        <v>0</v>
      </c>
      <c r="W67" s="267">
        <v>0</v>
      </c>
      <c r="X67" s="118">
        <v>1</v>
      </c>
      <c r="Y67" s="118" t="s">
        <v>22</v>
      </c>
      <c r="Z67" s="118" t="s">
        <v>30</v>
      </c>
      <c r="AA67" s="81" t="str">
        <f t="shared" si="4"/>
        <v>Ppc-gtp</v>
      </c>
    </row>
    <row r="68" spans="1:27" x14ac:dyDescent="0.3">
      <c r="A68" s="15" t="s">
        <v>92</v>
      </c>
      <c r="B68" s="265" t="s">
        <v>257</v>
      </c>
      <c r="C68" s="118">
        <v>1.77189477269094</v>
      </c>
      <c r="D68" s="118">
        <v>1.77102896082003</v>
      </c>
      <c r="E68" s="118">
        <v>1.7602255777373801</v>
      </c>
      <c r="F68" s="118">
        <v>1.78197458058498</v>
      </c>
      <c r="G68" s="118">
        <v>1.7602255777373801</v>
      </c>
      <c r="H68" s="118">
        <f t="shared" si="6"/>
        <v>1.7602255777373801</v>
      </c>
      <c r="I68" s="118" t="b">
        <f t="shared" si="7"/>
        <v>1</v>
      </c>
      <c r="J68" s="118" t="b">
        <f t="shared" si="8"/>
        <v>1</v>
      </c>
      <c r="K68" s="265" t="str">
        <f t="shared" si="9"/>
        <v>activator</v>
      </c>
      <c r="L68" s="118">
        <f t="shared" si="10"/>
        <v>0</v>
      </c>
      <c r="M68" s="265" t="str">
        <f t="shared" si="11"/>
        <v>known</v>
      </c>
      <c r="N68" s="266">
        <v>0</v>
      </c>
      <c r="O68" s="118">
        <v>0</v>
      </c>
      <c r="P68" s="264">
        <f t="shared" si="5"/>
        <v>1</v>
      </c>
      <c r="Q68" s="264">
        <f t="shared" si="1"/>
        <v>1</v>
      </c>
      <c r="R68" s="264">
        <f t="shared" si="2"/>
        <v>0</v>
      </c>
      <c r="S68" s="118">
        <v>1</v>
      </c>
      <c r="T68" s="118">
        <v>0</v>
      </c>
      <c r="U68" s="118">
        <f t="shared" si="3"/>
        <v>0</v>
      </c>
      <c r="V68" s="118">
        <v>0</v>
      </c>
      <c r="W68" s="267">
        <v>0</v>
      </c>
      <c r="X68" s="118">
        <v>1</v>
      </c>
      <c r="Y68" s="118" t="s">
        <v>22</v>
      </c>
      <c r="Z68" s="118" t="s">
        <v>30</v>
      </c>
      <c r="AA68" s="81" t="str">
        <f t="shared" si="4"/>
        <v>Ppc-ppgpp</v>
      </c>
    </row>
    <row r="69" spans="1:27" x14ac:dyDescent="0.3">
      <c r="A69" s="15" t="s">
        <v>92</v>
      </c>
      <c r="B69" s="265" t="s">
        <v>220</v>
      </c>
      <c r="C69" s="118">
        <v>1.9722115480737199</v>
      </c>
      <c r="D69" s="118">
        <v>1.97090205830958</v>
      </c>
      <c r="E69" s="118">
        <v>1.9440735925631001</v>
      </c>
      <c r="F69" s="118">
        <v>2.0011311699754399</v>
      </c>
      <c r="G69" s="118">
        <v>1.9440735925631001</v>
      </c>
      <c r="H69" s="118">
        <f t="shared" si="6"/>
        <v>1.9440735925631001</v>
      </c>
      <c r="I69" s="118" t="b">
        <f t="shared" si="7"/>
        <v>1</v>
      </c>
      <c r="J69" s="118" t="b">
        <f t="shared" si="8"/>
        <v>1</v>
      </c>
      <c r="K69" s="265" t="str">
        <f t="shared" si="9"/>
        <v>activator</v>
      </c>
      <c r="L69" s="118">
        <f t="shared" si="10"/>
        <v>0</v>
      </c>
      <c r="M69" s="265" t="str">
        <f t="shared" si="11"/>
        <v>novel</v>
      </c>
      <c r="N69" s="266">
        <v>0</v>
      </c>
      <c r="O69" s="118">
        <v>0</v>
      </c>
      <c r="P69" s="264">
        <f t="shared" si="5"/>
        <v>0</v>
      </c>
      <c r="Q69" s="264">
        <f t="shared" si="1"/>
        <v>0</v>
      </c>
      <c r="R69" s="264">
        <f t="shared" si="2"/>
        <v>0</v>
      </c>
      <c r="S69" s="118">
        <v>0</v>
      </c>
      <c r="T69" s="118">
        <v>0</v>
      </c>
      <c r="U69" s="118">
        <f t="shared" si="3"/>
        <v>0</v>
      </c>
      <c r="V69" s="118">
        <v>0</v>
      </c>
      <c r="W69" s="267">
        <v>0</v>
      </c>
      <c r="X69" s="118">
        <v>1</v>
      </c>
      <c r="Y69" s="118" t="s">
        <v>22</v>
      </c>
      <c r="Z69" s="118" t="s">
        <v>30</v>
      </c>
      <c r="AA69" s="81" t="str">
        <f t="shared" si="4"/>
        <v>Ppc-prpp</v>
      </c>
    </row>
    <row r="70" spans="1:27" x14ac:dyDescent="0.3">
      <c r="A70" s="15" t="s">
        <v>92</v>
      </c>
      <c r="B70" s="265" t="s">
        <v>127</v>
      </c>
      <c r="C70" s="118">
        <v>2.0397487127121701</v>
      </c>
      <c r="D70" s="118">
        <v>2.03035899839987</v>
      </c>
      <c r="E70" s="118">
        <v>1.98511397518581</v>
      </c>
      <c r="F70" s="118">
        <v>2.0898378161339202</v>
      </c>
      <c r="G70" s="118">
        <v>1.98511397518581</v>
      </c>
      <c r="H70" s="118">
        <f t="shared" si="6"/>
        <v>1.98511397518581</v>
      </c>
      <c r="I70" s="118" t="b">
        <f t="shared" si="7"/>
        <v>1</v>
      </c>
      <c r="J70" s="118" t="b">
        <f t="shared" si="8"/>
        <v>1</v>
      </c>
      <c r="K70" s="265" t="str">
        <f t="shared" si="9"/>
        <v>activator</v>
      </c>
      <c r="L70" s="118">
        <f t="shared" si="10"/>
        <v>0</v>
      </c>
      <c r="M70" s="265" t="str">
        <f t="shared" si="11"/>
        <v>known</v>
      </c>
      <c r="N70" s="266">
        <v>0</v>
      </c>
      <c r="O70" s="118">
        <v>0</v>
      </c>
      <c r="P70" s="264">
        <f t="shared" si="5"/>
        <v>1</v>
      </c>
      <c r="Q70" s="264">
        <f t="shared" si="1"/>
        <v>0</v>
      </c>
      <c r="R70" s="264">
        <f t="shared" si="2"/>
        <v>0</v>
      </c>
      <c r="S70" s="118">
        <v>1</v>
      </c>
      <c r="T70" s="118">
        <v>1</v>
      </c>
      <c r="U70" s="118">
        <f t="shared" si="3"/>
        <v>1</v>
      </c>
      <c r="V70" s="118">
        <v>0</v>
      </c>
      <c r="W70" s="267">
        <v>0</v>
      </c>
      <c r="X70" s="118">
        <v>1</v>
      </c>
      <c r="Y70" s="118" t="s">
        <v>22</v>
      </c>
      <c r="Z70" s="118" t="s">
        <v>30</v>
      </c>
      <c r="AA70" s="81" t="str">
        <f t="shared" si="4"/>
        <v>Ppc-fbp</v>
      </c>
    </row>
    <row r="71" spans="1:27" x14ac:dyDescent="0.3">
      <c r="A71" s="15" t="s">
        <v>92</v>
      </c>
      <c r="B71" s="265" t="s">
        <v>98</v>
      </c>
      <c r="C71" s="118">
        <v>3.40724111971674</v>
      </c>
      <c r="D71" s="118">
        <v>3.40724111971674</v>
      </c>
      <c r="E71" s="118">
        <v>3.40724111971674</v>
      </c>
      <c r="F71" s="118">
        <v>3.40724111971674</v>
      </c>
      <c r="G71" s="118">
        <v>3.40724111971674</v>
      </c>
      <c r="H71" s="118">
        <f t="shared" si="6"/>
        <v>3.40724111971674</v>
      </c>
      <c r="I71" s="118" t="b">
        <f t="shared" si="7"/>
        <v>1</v>
      </c>
      <c r="J71" s="118" t="b">
        <f t="shared" si="8"/>
        <v>1</v>
      </c>
      <c r="K71" s="265" t="str">
        <f t="shared" si="9"/>
        <v>activator</v>
      </c>
      <c r="L71" s="265" t="str">
        <f t="shared" si="10"/>
        <v>strong</v>
      </c>
      <c r="M71" s="265" t="str">
        <f t="shared" si="11"/>
        <v>known</v>
      </c>
      <c r="N71" s="266">
        <v>0</v>
      </c>
      <c r="O71" s="118">
        <v>0</v>
      </c>
      <c r="P71" s="264">
        <f t="shared" si="5"/>
        <v>1</v>
      </c>
      <c r="Q71" s="264">
        <f t="shared" si="1"/>
        <v>1</v>
      </c>
      <c r="R71" s="264">
        <f t="shared" si="2"/>
        <v>0</v>
      </c>
      <c r="S71" s="118">
        <v>1</v>
      </c>
      <c r="T71" s="118">
        <v>0</v>
      </c>
      <c r="U71" s="118">
        <f t="shared" si="3"/>
        <v>0</v>
      </c>
      <c r="V71" s="118">
        <v>0</v>
      </c>
      <c r="W71" s="267">
        <v>0</v>
      </c>
      <c r="X71" s="118">
        <v>1</v>
      </c>
      <c r="Y71" s="118" t="s">
        <v>22</v>
      </c>
      <c r="Z71" s="118" t="s">
        <v>30</v>
      </c>
      <c r="AA71" s="81" t="str">
        <f t="shared" si="4"/>
        <v>Ppc-accoa</v>
      </c>
    </row>
    <row r="72" spans="1:27" x14ac:dyDescent="0.3">
      <c r="A72" s="15" t="s">
        <v>92</v>
      </c>
      <c r="B72" s="265" t="s">
        <v>76</v>
      </c>
      <c r="C72" s="118">
        <v>-0.789266087645624</v>
      </c>
      <c r="D72" s="118">
        <v>-0.79134348946186805</v>
      </c>
      <c r="E72" s="118">
        <v>-0.80215024441844995</v>
      </c>
      <c r="F72" s="118">
        <v>-0.777947896092825</v>
      </c>
      <c r="G72" s="118">
        <v>-0.777947896092825</v>
      </c>
      <c r="H72" s="118">
        <f t="shared" si="6"/>
        <v>0.777947896092825</v>
      </c>
      <c r="I72" s="118" t="b">
        <f t="shared" si="7"/>
        <v>0</v>
      </c>
      <c r="J72" s="118" t="b">
        <f t="shared" si="8"/>
        <v>1</v>
      </c>
      <c r="K72" s="265">
        <f t="shared" si="9"/>
        <v>0</v>
      </c>
      <c r="L72" s="118">
        <f t="shared" si="10"/>
        <v>0</v>
      </c>
      <c r="M72" s="265" t="str">
        <f t="shared" si="11"/>
        <v/>
      </c>
      <c r="N72" s="266">
        <v>0</v>
      </c>
      <c r="O72" s="118">
        <v>0</v>
      </c>
      <c r="P72" s="264">
        <f t="shared" si="5"/>
        <v>1</v>
      </c>
      <c r="Q72" s="264">
        <f t="shared" si="1"/>
        <v>1</v>
      </c>
      <c r="R72" s="264">
        <f t="shared" si="2"/>
        <v>0</v>
      </c>
      <c r="S72" s="118">
        <v>-1</v>
      </c>
      <c r="T72" s="118">
        <v>0</v>
      </c>
      <c r="U72" s="118">
        <f t="shared" si="3"/>
        <v>0</v>
      </c>
      <c r="V72" s="118">
        <v>0</v>
      </c>
      <c r="W72" s="267">
        <v>0</v>
      </c>
      <c r="X72" s="118">
        <v>1</v>
      </c>
      <c r="Y72" s="118" t="s">
        <v>22</v>
      </c>
      <c r="Z72" s="118" t="s">
        <v>30</v>
      </c>
      <c r="AA72" s="81" t="str">
        <f t="shared" si="4"/>
        <v>Ppc-mal</v>
      </c>
    </row>
    <row r="73" spans="1:27" x14ac:dyDescent="0.3">
      <c r="A73" s="15" t="s">
        <v>92</v>
      </c>
      <c r="B73" s="265" t="s">
        <v>187</v>
      </c>
      <c r="C73" s="118">
        <v>-0.78219419861957096</v>
      </c>
      <c r="D73" s="118">
        <v>-0.78061955662997995</v>
      </c>
      <c r="E73" s="118">
        <v>-0.82263437287417296</v>
      </c>
      <c r="F73" s="118">
        <v>-0.74369051387045204</v>
      </c>
      <c r="G73" s="118">
        <v>-0.74369051387045204</v>
      </c>
      <c r="H73" s="118">
        <f t="shared" si="6"/>
        <v>0.74369051387045204</v>
      </c>
      <c r="I73" s="118" t="b">
        <f t="shared" si="7"/>
        <v>0</v>
      </c>
      <c r="J73" s="118" t="b">
        <f t="shared" si="8"/>
        <v>1</v>
      </c>
      <c r="K73" s="265">
        <f t="shared" si="9"/>
        <v>0</v>
      </c>
      <c r="L73" s="118">
        <f t="shared" si="10"/>
        <v>0</v>
      </c>
      <c r="M73" s="265" t="str">
        <f t="shared" si="11"/>
        <v/>
      </c>
      <c r="N73" s="266">
        <v>0</v>
      </c>
      <c r="O73" s="118">
        <v>0</v>
      </c>
      <c r="P73" s="264">
        <f t="shared" si="5"/>
        <v>1</v>
      </c>
      <c r="Q73" s="264">
        <f t="shared" si="1"/>
        <v>0</v>
      </c>
      <c r="R73" s="264">
        <f t="shared" si="2"/>
        <v>1</v>
      </c>
      <c r="S73" s="118">
        <v>0</v>
      </c>
      <c r="T73" s="118">
        <v>-1</v>
      </c>
      <c r="U73" s="118">
        <f t="shared" si="3"/>
        <v>0</v>
      </c>
      <c r="V73" s="118">
        <v>0</v>
      </c>
      <c r="W73" s="267">
        <v>0</v>
      </c>
      <c r="X73" s="118">
        <v>1</v>
      </c>
      <c r="Y73" s="118" t="s">
        <v>22</v>
      </c>
      <c r="Z73" s="118" t="s">
        <v>30</v>
      </c>
      <c r="AA73" s="81" t="str">
        <f t="shared" si="4"/>
        <v>Ppc-fum</v>
      </c>
    </row>
    <row r="74" spans="1:27" x14ac:dyDescent="0.3">
      <c r="A74" s="15" t="s">
        <v>14</v>
      </c>
      <c r="B74" s="265" t="s">
        <v>167</v>
      </c>
      <c r="C74" s="118">
        <v>-2.0462817297255</v>
      </c>
      <c r="D74" s="118">
        <v>-2.0270122407342299</v>
      </c>
      <c r="E74" s="118">
        <v>-2.1989433524727602</v>
      </c>
      <c r="F74" s="118">
        <v>-1.8971482081794599</v>
      </c>
      <c r="G74" s="118">
        <v>-1.8971482081794599</v>
      </c>
      <c r="H74" s="118">
        <f t="shared" si="6"/>
        <v>1.8971482081794599</v>
      </c>
      <c r="I74" s="118" t="b">
        <f t="shared" si="7"/>
        <v>1</v>
      </c>
      <c r="J74" s="118" t="b">
        <f t="shared" si="8"/>
        <v>1</v>
      </c>
      <c r="K74" s="265" t="str">
        <f t="shared" si="9"/>
        <v>inhibitor</v>
      </c>
      <c r="L74" s="118">
        <f t="shared" si="10"/>
        <v>0</v>
      </c>
      <c r="M74" s="265" t="str">
        <f t="shared" si="11"/>
        <v>novel</v>
      </c>
      <c r="N74" s="266">
        <v>0</v>
      </c>
      <c r="O74" s="118">
        <v>0</v>
      </c>
      <c r="P74" s="264">
        <f t="shared" si="5"/>
        <v>0</v>
      </c>
      <c r="Q74" s="264">
        <f t="shared" si="1"/>
        <v>0</v>
      </c>
      <c r="R74" s="264">
        <f t="shared" si="2"/>
        <v>0</v>
      </c>
      <c r="S74" s="118">
        <v>0</v>
      </c>
      <c r="T74" s="118">
        <v>0</v>
      </c>
      <c r="U74" s="118">
        <f t="shared" si="3"/>
        <v>0</v>
      </c>
      <c r="V74" s="118">
        <v>0</v>
      </c>
      <c r="W74" s="267">
        <v>0</v>
      </c>
      <c r="X74" s="118">
        <v>3</v>
      </c>
      <c r="Y74" s="118" t="s">
        <v>27</v>
      </c>
      <c r="Z74" s="118" t="s">
        <v>30</v>
      </c>
      <c r="AA74" s="81" t="str">
        <f t="shared" si="4"/>
        <v>PfkA-3pg</v>
      </c>
    </row>
    <row r="75" spans="1:27" x14ac:dyDescent="0.3">
      <c r="A75" s="15" t="s">
        <v>14</v>
      </c>
      <c r="B75" s="265" t="s">
        <v>84</v>
      </c>
      <c r="C75" s="118">
        <v>-1.4854388643983301</v>
      </c>
      <c r="D75" s="118">
        <v>-1.5276911660963099</v>
      </c>
      <c r="E75" s="118">
        <v>-1.5404396588383</v>
      </c>
      <c r="F75" s="118">
        <v>-1.3532807285556601</v>
      </c>
      <c r="G75" s="118">
        <v>-1.3532807285556601</v>
      </c>
      <c r="H75" s="118">
        <f t="shared" si="6"/>
        <v>1.3532807285556601</v>
      </c>
      <c r="I75" s="118" t="b">
        <f t="shared" si="7"/>
        <v>1</v>
      </c>
      <c r="J75" s="118" t="b">
        <f t="shared" si="8"/>
        <v>1</v>
      </c>
      <c r="K75" s="265" t="str">
        <f t="shared" si="9"/>
        <v>inhibitor</v>
      </c>
      <c r="L75" s="118">
        <f t="shared" si="10"/>
        <v>0</v>
      </c>
      <c r="M75" s="265" t="str">
        <f t="shared" si="11"/>
        <v>known</v>
      </c>
      <c r="N75" s="266">
        <v>0</v>
      </c>
      <c r="O75" s="118">
        <v>0</v>
      </c>
      <c r="P75" s="264">
        <f t="shared" si="5"/>
        <v>1</v>
      </c>
      <c r="Q75" s="264">
        <f t="shared" si="1"/>
        <v>0</v>
      </c>
      <c r="R75" s="264">
        <f t="shared" si="2"/>
        <v>0</v>
      </c>
      <c r="S75" s="118">
        <v>-1</v>
      </c>
      <c r="T75" s="118">
        <v>-1</v>
      </c>
      <c r="U75" s="118">
        <f t="shared" si="3"/>
        <v>1</v>
      </c>
      <c r="V75" s="118">
        <v>-1</v>
      </c>
      <c r="W75" s="267">
        <v>0</v>
      </c>
      <c r="X75" s="118">
        <v>3</v>
      </c>
      <c r="Y75" s="118" t="s">
        <v>27</v>
      </c>
      <c r="Z75" s="118" t="s">
        <v>30</v>
      </c>
      <c r="AA75" s="81" t="str">
        <f t="shared" si="4"/>
        <v>PfkA-pep</v>
      </c>
    </row>
    <row r="76" spans="1:27" x14ac:dyDescent="0.3">
      <c r="A76" s="15" t="s">
        <v>14</v>
      </c>
      <c r="B76" s="265" t="s">
        <v>165</v>
      </c>
      <c r="C76" s="118">
        <v>-1.37568088372266</v>
      </c>
      <c r="D76" s="118">
        <v>-1.3758335417749299</v>
      </c>
      <c r="E76" s="118">
        <v>-1.4507465379912801</v>
      </c>
      <c r="F76" s="118">
        <v>-1.29561937188443</v>
      </c>
      <c r="G76" s="118">
        <v>-1.29561937188443</v>
      </c>
      <c r="H76" s="118">
        <f t="shared" si="6"/>
        <v>1.29561937188443</v>
      </c>
      <c r="I76" s="118" t="b">
        <f t="shared" si="7"/>
        <v>1</v>
      </c>
      <c r="J76" s="118" t="b">
        <f t="shared" si="8"/>
        <v>1</v>
      </c>
      <c r="K76" s="265" t="str">
        <f t="shared" si="9"/>
        <v>inhibitor</v>
      </c>
      <c r="L76" s="118">
        <f t="shared" si="10"/>
        <v>0</v>
      </c>
      <c r="M76" s="265" t="str">
        <f t="shared" si="11"/>
        <v>novel</v>
      </c>
      <c r="N76" s="266">
        <v>0</v>
      </c>
      <c r="O76" s="118">
        <v>0</v>
      </c>
      <c r="P76" s="264">
        <f t="shared" si="5"/>
        <v>0</v>
      </c>
      <c r="Q76" s="264">
        <f t="shared" si="1"/>
        <v>0</v>
      </c>
      <c r="R76" s="264">
        <f t="shared" si="2"/>
        <v>0</v>
      </c>
      <c r="S76" s="118">
        <v>0</v>
      </c>
      <c r="T76" s="118">
        <v>0</v>
      </c>
      <c r="U76" s="118">
        <f t="shared" si="3"/>
        <v>0</v>
      </c>
      <c r="V76" s="118">
        <v>0</v>
      </c>
      <c r="W76" s="267">
        <v>0</v>
      </c>
      <c r="X76" s="118">
        <v>3</v>
      </c>
      <c r="Y76" s="118" t="s">
        <v>27</v>
      </c>
      <c r="Z76" s="118" t="s">
        <v>30</v>
      </c>
      <c r="AA76" s="81" t="str">
        <f t="shared" si="4"/>
        <v>PfkA-bpg</v>
      </c>
    </row>
    <row r="77" spans="1:27" x14ac:dyDescent="0.3">
      <c r="A77" s="15" t="s">
        <v>14</v>
      </c>
      <c r="B77" s="265" t="s">
        <v>220</v>
      </c>
      <c r="C77" s="118">
        <v>-1.2852802920803601</v>
      </c>
      <c r="D77" s="118">
        <v>-1.29919482610826</v>
      </c>
      <c r="E77" s="118">
        <v>-1.3839752463052799</v>
      </c>
      <c r="F77" s="118">
        <v>-1.1793337143581699</v>
      </c>
      <c r="G77" s="118">
        <v>-1.1793337143581699</v>
      </c>
      <c r="H77" s="118">
        <f t="shared" si="6"/>
        <v>1.1793337143581699</v>
      </c>
      <c r="I77" s="118" t="b">
        <f t="shared" si="7"/>
        <v>1</v>
      </c>
      <c r="J77" s="118" t="b">
        <f t="shared" si="8"/>
        <v>1</v>
      </c>
      <c r="K77" s="265" t="str">
        <f t="shared" si="9"/>
        <v>inhibitor</v>
      </c>
      <c r="L77" s="118">
        <f t="shared" si="10"/>
        <v>0</v>
      </c>
      <c r="M77" s="265" t="str">
        <f t="shared" si="11"/>
        <v>novel</v>
      </c>
      <c r="N77" s="266">
        <v>0</v>
      </c>
      <c r="O77" s="118">
        <v>0</v>
      </c>
      <c r="P77" s="264">
        <f t="shared" si="5"/>
        <v>0</v>
      </c>
      <c r="Q77" s="264">
        <f t="shared" si="1"/>
        <v>0</v>
      </c>
      <c r="R77" s="264">
        <f t="shared" si="2"/>
        <v>0</v>
      </c>
      <c r="S77" s="118">
        <v>0</v>
      </c>
      <c r="T77" s="118">
        <v>0</v>
      </c>
      <c r="U77" s="118">
        <f t="shared" si="3"/>
        <v>0</v>
      </c>
      <c r="V77" s="118">
        <v>0</v>
      </c>
      <c r="W77" s="267">
        <v>0</v>
      </c>
      <c r="X77" s="118">
        <v>3</v>
      </c>
      <c r="Y77" s="118" t="s">
        <v>27</v>
      </c>
      <c r="Z77" s="118" t="s">
        <v>30</v>
      </c>
      <c r="AA77" s="81" t="str">
        <f t="shared" si="4"/>
        <v>PfkA-prpp</v>
      </c>
    </row>
    <row r="78" spans="1:27" x14ac:dyDescent="0.3">
      <c r="A78" s="15" t="s">
        <v>14</v>
      </c>
      <c r="B78" s="265" t="s">
        <v>245</v>
      </c>
      <c r="C78" s="118">
        <v>2.1965823446391202</v>
      </c>
      <c r="D78" s="118">
        <v>2.2212657558821598</v>
      </c>
      <c r="E78" s="118">
        <v>2.0606931609763199</v>
      </c>
      <c r="F78" s="118">
        <v>2.4601663210929701</v>
      </c>
      <c r="G78" s="118">
        <v>2.0606931609763199</v>
      </c>
      <c r="H78" s="118">
        <f t="shared" si="6"/>
        <v>2.0606931609763199</v>
      </c>
      <c r="I78" s="118" t="b">
        <f t="shared" si="7"/>
        <v>1</v>
      </c>
      <c r="J78" s="118" t="b">
        <f t="shared" si="8"/>
        <v>1</v>
      </c>
      <c r="K78" s="265" t="str">
        <f t="shared" si="9"/>
        <v>activator</v>
      </c>
      <c r="L78" s="265" t="str">
        <f t="shared" si="10"/>
        <v>strong</v>
      </c>
      <c r="M78" s="265" t="str">
        <f t="shared" si="11"/>
        <v>novel</v>
      </c>
      <c r="N78" s="266">
        <v>0</v>
      </c>
      <c r="O78" s="118">
        <v>0</v>
      </c>
      <c r="P78" s="264">
        <f t="shared" si="5"/>
        <v>0</v>
      </c>
      <c r="Q78" s="264">
        <f t="shared" si="1"/>
        <v>0</v>
      </c>
      <c r="R78" s="264">
        <f t="shared" si="2"/>
        <v>0</v>
      </c>
      <c r="S78" s="118">
        <v>0</v>
      </c>
      <c r="T78" s="118">
        <v>0</v>
      </c>
      <c r="U78" s="118">
        <f t="shared" si="3"/>
        <v>0</v>
      </c>
      <c r="V78" s="118">
        <v>0</v>
      </c>
      <c r="W78" s="267">
        <v>0</v>
      </c>
      <c r="X78" s="118">
        <v>3</v>
      </c>
      <c r="Y78" s="118" t="s">
        <v>27</v>
      </c>
      <c r="Z78" s="118" t="s">
        <v>30</v>
      </c>
      <c r="AA78" s="81" t="str">
        <f t="shared" si="4"/>
        <v>PfkA-gluth-o</v>
      </c>
    </row>
    <row r="79" spans="1:27" x14ac:dyDescent="0.3">
      <c r="A79" s="15" t="s">
        <v>14</v>
      </c>
      <c r="B79" s="265" t="s">
        <v>77</v>
      </c>
      <c r="C79" s="118">
        <v>2.6199272723464899</v>
      </c>
      <c r="D79" s="118">
        <v>2.5259486134701801</v>
      </c>
      <c r="E79" s="118">
        <v>2.4255475124350299</v>
      </c>
      <c r="F79" s="118">
        <v>2.9589816911276898</v>
      </c>
      <c r="G79" s="118">
        <v>2.4255475124350299</v>
      </c>
      <c r="H79" s="118">
        <f t="shared" si="6"/>
        <v>2.4255475124350299</v>
      </c>
      <c r="I79" s="118" t="b">
        <f t="shared" si="7"/>
        <v>1</v>
      </c>
      <c r="J79" s="118" t="b">
        <f t="shared" si="8"/>
        <v>1</v>
      </c>
      <c r="K79" s="265" t="str">
        <f t="shared" si="9"/>
        <v>activator</v>
      </c>
      <c r="L79" s="265" t="str">
        <f t="shared" si="10"/>
        <v>strong</v>
      </c>
      <c r="M79" s="265" t="str">
        <f t="shared" si="11"/>
        <v>novel</v>
      </c>
      <c r="N79" s="266">
        <v>0</v>
      </c>
      <c r="O79" s="118">
        <v>0</v>
      </c>
      <c r="P79" s="264">
        <f t="shared" si="5"/>
        <v>0</v>
      </c>
      <c r="Q79" s="264">
        <f t="shared" si="1"/>
        <v>0</v>
      </c>
      <c r="R79" s="264">
        <f t="shared" si="2"/>
        <v>0</v>
      </c>
      <c r="S79" s="118">
        <v>0</v>
      </c>
      <c r="T79" s="118">
        <v>0</v>
      </c>
      <c r="U79" s="118">
        <f t="shared" si="3"/>
        <v>0</v>
      </c>
      <c r="V79" s="118">
        <v>0</v>
      </c>
      <c r="W79" s="267">
        <v>0</v>
      </c>
      <c r="X79" s="118">
        <v>3</v>
      </c>
      <c r="Y79" s="118" t="s">
        <v>27</v>
      </c>
      <c r="Z79" s="118" t="s">
        <v>30</v>
      </c>
      <c r="AA79" s="81" t="str">
        <f t="shared" si="4"/>
        <v>PfkA-nad+</v>
      </c>
    </row>
    <row r="80" spans="1:27" x14ac:dyDescent="0.3">
      <c r="A80" s="15" t="s">
        <v>14</v>
      </c>
      <c r="B80" s="265" t="s">
        <v>241</v>
      </c>
      <c r="C80" s="118">
        <v>2.7326670691055601</v>
      </c>
      <c r="D80" s="118">
        <v>2.8825211012732002</v>
      </c>
      <c r="E80" s="118">
        <v>2.50751718539358</v>
      </c>
      <c r="F80" s="118">
        <v>2.9237386106674501</v>
      </c>
      <c r="G80" s="118">
        <v>2.50751718539358</v>
      </c>
      <c r="H80" s="118">
        <f t="shared" si="6"/>
        <v>2.50751718539358</v>
      </c>
      <c r="I80" s="118" t="b">
        <f t="shared" si="7"/>
        <v>1</v>
      </c>
      <c r="J80" s="118" t="b">
        <f t="shared" si="8"/>
        <v>1</v>
      </c>
      <c r="K80" s="265" t="str">
        <f t="shared" si="9"/>
        <v>activator</v>
      </c>
      <c r="L80" s="265" t="str">
        <f t="shared" si="10"/>
        <v>strong</v>
      </c>
      <c r="M80" s="265" t="str">
        <f t="shared" si="11"/>
        <v>novel</v>
      </c>
      <c r="N80" s="266">
        <v>0</v>
      </c>
      <c r="O80" s="118">
        <v>0</v>
      </c>
      <c r="P80" s="264">
        <f t="shared" si="5"/>
        <v>0</v>
      </c>
      <c r="Q80" s="264">
        <f t="shared" si="1"/>
        <v>0</v>
      </c>
      <c r="R80" s="264">
        <f t="shared" si="2"/>
        <v>0</v>
      </c>
      <c r="S80" s="118">
        <v>0</v>
      </c>
      <c r="T80" s="118">
        <v>0</v>
      </c>
      <c r="U80" s="118">
        <f t="shared" si="3"/>
        <v>0</v>
      </c>
      <c r="V80" s="118">
        <v>0</v>
      </c>
      <c r="W80" s="267">
        <v>0</v>
      </c>
      <c r="X80" s="118">
        <v>3</v>
      </c>
      <c r="Y80" s="118" t="s">
        <v>27</v>
      </c>
      <c r="Z80" s="118" t="s">
        <v>30</v>
      </c>
      <c r="AA80" s="81" t="str">
        <f t="shared" si="4"/>
        <v>PfkA-carb-p</v>
      </c>
    </row>
    <row r="81" spans="1:27" x14ac:dyDescent="0.3">
      <c r="A81" s="15" t="s">
        <v>134</v>
      </c>
      <c r="B81" s="265" t="s">
        <v>98</v>
      </c>
      <c r="C81" s="118">
        <v>-2.3538762062094301</v>
      </c>
      <c r="D81" s="118">
        <v>-2.3064591827510301</v>
      </c>
      <c r="E81" s="118">
        <v>-2.3891413897339802</v>
      </c>
      <c r="F81" s="118">
        <v>-2.26496197851325</v>
      </c>
      <c r="G81" s="118">
        <v>-2.26496197851325</v>
      </c>
      <c r="H81" s="118">
        <f t="shared" si="6"/>
        <v>2.26496197851325</v>
      </c>
      <c r="I81" s="118" t="b">
        <f t="shared" si="7"/>
        <v>1</v>
      </c>
      <c r="J81" s="118" t="b">
        <f t="shared" si="8"/>
        <v>1</v>
      </c>
      <c r="K81" s="265" t="str">
        <f t="shared" si="9"/>
        <v>inhibitor</v>
      </c>
      <c r="L81" s="265" t="str">
        <f t="shared" si="10"/>
        <v>strong</v>
      </c>
      <c r="M81" s="265" t="str">
        <f t="shared" si="11"/>
        <v>known</v>
      </c>
      <c r="N81" s="266">
        <v>0</v>
      </c>
      <c r="O81" s="118">
        <v>0</v>
      </c>
      <c r="P81" s="264">
        <f t="shared" si="5"/>
        <v>1</v>
      </c>
      <c r="Q81" s="264">
        <f t="shared" si="1"/>
        <v>0</v>
      </c>
      <c r="R81" s="264">
        <f t="shared" si="2"/>
        <v>0</v>
      </c>
      <c r="S81" s="118">
        <v>-1</v>
      </c>
      <c r="T81" s="118">
        <v>-1</v>
      </c>
      <c r="U81" s="118">
        <f t="shared" si="3"/>
        <v>1</v>
      </c>
      <c r="V81" s="118">
        <v>0</v>
      </c>
      <c r="W81" s="267">
        <v>0</v>
      </c>
      <c r="X81" s="118">
        <v>1</v>
      </c>
      <c r="Y81" s="118" t="s">
        <v>29</v>
      </c>
      <c r="Z81" s="118" t="s">
        <v>30</v>
      </c>
      <c r="AA81" s="81" t="str">
        <f t="shared" si="4"/>
        <v>MaeB-accoa</v>
      </c>
    </row>
    <row r="82" spans="1:27" x14ac:dyDescent="0.3">
      <c r="A82" s="15" t="s">
        <v>134</v>
      </c>
      <c r="B82" s="265" t="s">
        <v>110</v>
      </c>
      <c r="C82" s="118">
        <v>-2.7708932386240899</v>
      </c>
      <c r="D82" s="118">
        <v>-2.54867732488063</v>
      </c>
      <c r="E82" s="118">
        <v>-3.0526422766211398</v>
      </c>
      <c r="F82" s="118">
        <v>-2.2031016594586599</v>
      </c>
      <c r="G82" s="118">
        <v>-2.2031016594586599</v>
      </c>
      <c r="H82" s="118">
        <f t="shared" si="6"/>
        <v>2.2031016594586599</v>
      </c>
      <c r="I82" s="118" t="b">
        <f t="shared" si="7"/>
        <v>1</v>
      </c>
      <c r="J82" s="118" t="b">
        <f t="shared" si="8"/>
        <v>1</v>
      </c>
      <c r="K82" s="265" t="str">
        <f t="shared" si="9"/>
        <v>inhibitor</v>
      </c>
      <c r="L82" s="265" t="str">
        <f t="shared" si="10"/>
        <v>strong</v>
      </c>
      <c r="M82" s="265" t="str">
        <f t="shared" si="11"/>
        <v>novel</v>
      </c>
      <c r="N82" s="266">
        <v>0</v>
      </c>
      <c r="O82" s="118">
        <v>0</v>
      </c>
      <c r="P82" s="264">
        <f t="shared" si="5"/>
        <v>0</v>
      </c>
      <c r="Q82" s="264">
        <f t="shared" si="1"/>
        <v>0</v>
      </c>
      <c r="R82" s="264">
        <f t="shared" si="2"/>
        <v>0</v>
      </c>
      <c r="S82" s="118">
        <v>0</v>
      </c>
      <c r="T82" s="118">
        <v>0</v>
      </c>
      <c r="U82" s="118">
        <f t="shared" si="3"/>
        <v>0</v>
      </c>
      <c r="V82" s="118">
        <v>0</v>
      </c>
      <c r="W82" s="267">
        <v>0</v>
      </c>
      <c r="X82" s="118">
        <v>1</v>
      </c>
      <c r="Y82" s="118" t="s">
        <v>29</v>
      </c>
      <c r="Z82" s="118" t="s">
        <v>30</v>
      </c>
      <c r="AA82" s="81" t="str">
        <f t="shared" si="4"/>
        <v>MaeB-amp</v>
      </c>
    </row>
    <row r="83" spans="1:27" x14ac:dyDescent="0.3">
      <c r="A83" s="15" t="s">
        <v>134</v>
      </c>
      <c r="B83" s="265" t="s">
        <v>133</v>
      </c>
      <c r="C83" s="118">
        <v>-2.09102398108972</v>
      </c>
      <c r="D83" s="118">
        <v>-2.0703749321437699</v>
      </c>
      <c r="E83" s="118">
        <v>-2.1511575868598198</v>
      </c>
      <c r="F83" s="118">
        <v>-2.0143408972294399</v>
      </c>
      <c r="G83" s="118">
        <v>-2.0143408972294399</v>
      </c>
      <c r="H83" s="118">
        <f t="shared" si="6"/>
        <v>2.0143408972294399</v>
      </c>
      <c r="I83" s="118" t="b">
        <f t="shared" si="7"/>
        <v>1</v>
      </c>
      <c r="J83" s="118" t="b">
        <f t="shared" si="8"/>
        <v>1</v>
      </c>
      <c r="K83" s="265" t="str">
        <f t="shared" si="9"/>
        <v>inhibitor</v>
      </c>
      <c r="L83" s="265" t="str">
        <f t="shared" si="10"/>
        <v>strong</v>
      </c>
      <c r="M83" s="265" t="str">
        <f t="shared" si="11"/>
        <v>novel</v>
      </c>
      <c r="N83" s="266">
        <v>0</v>
      </c>
      <c r="O83" s="118">
        <v>0</v>
      </c>
      <c r="P83" s="264">
        <f t="shared" si="5"/>
        <v>0</v>
      </c>
      <c r="Q83" s="264">
        <f t="shared" si="1"/>
        <v>0</v>
      </c>
      <c r="R83" s="264">
        <f t="shared" si="2"/>
        <v>0</v>
      </c>
      <c r="S83" s="118">
        <v>0</v>
      </c>
      <c r="T83" s="118">
        <v>0</v>
      </c>
      <c r="U83" s="118">
        <f t="shared" si="3"/>
        <v>0</v>
      </c>
      <c r="V83" s="118">
        <v>0</v>
      </c>
      <c r="W83" s="267">
        <v>0</v>
      </c>
      <c r="X83" s="118">
        <v>1</v>
      </c>
      <c r="Y83" s="118" t="s">
        <v>29</v>
      </c>
      <c r="Z83" s="118" t="s">
        <v>30</v>
      </c>
      <c r="AA83" s="81" t="str">
        <f t="shared" si="4"/>
        <v>MaeB-akg</v>
      </c>
    </row>
    <row r="84" spans="1:27" x14ac:dyDescent="0.3">
      <c r="A84" s="15" t="s">
        <v>134</v>
      </c>
      <c r="B84" s="265" t="s">
        <v>222</v>
      </c>
      <c r="C84" s="118">
        <v>-2.0047138023729398</v>
      </c>
      <c r="D84" s="118">
        <v>-2.0074872261883798</v>
      </c>
      <c r="E84" s="118">
        <v>-2.0281466967544701</v>
      </c>
      <c r="F84" s="118">
        <v>-1.98711942849442</v>
      </c>
      <c r="G84" s="118">
        <v>-1.98711942849442</v>
      </c>
      <c r="H84" s="118">
        <f t="shared" si="6"/>
        <v>1.98711942849442</v>
      </c>
      <c r="I84" s="118" t="b">
        <f t="shared" si="7"/>
        <v>1</v>
      </c>
      <c r="J84" s="118" t="b">
        <f t="shared" si="8"/>
        <v>1</v>
      </c>
      <c r="K84" s="265" t="str">
        <f t="shared" si="9"/>
        <v>inhibitor</v>
      </c>
      <c r="L84" s="118">
        <f t="shared" si="10"/>
        <v>0</v>
      </c>
      <c r="M84" s="265" t="str">
        <f t="shared" si="11"/>
        <v>novel</v>
      </c>
      <c r="N84" s="266">
        <v>0</v>
      </c>
      <c r="O84" s="118">
        <v>0</v>
      </c>
      <c r="P84" s="264">
        <f t="shared" si="5"/>
        <v>0</v>
      </c>
      <c r="Q84" s="264">
        <f t="shared" si="1"/>
        <v>0</v>
      </c>
      <c r="R84" s="264">
        <f t="shared" si="2"/>
        <v>0</v>
      </c>
      <c r="S84" s="118">
        <v>0</v>
      </c>
      <c r="T84" s="118">
        <v>0</v>
      </c>
      <c r="U84" s="118">
        <f t="shared" si="3"/>
        <v>0</v>
      </c>
      <c r="V84" s="118">
        <v>0</v>
      </c>
      <c r="W84" s="267">
        <v>0</v>
      </c>
      <c r="X84" s="118">
        <v>1</v>
      </c>
      <c r="Y84" s="118" t="s">
        <v>29</v>
      </c>
      <c r="Z84" s="118" t="s">
        <v>30</v>
      </c>
      <c r="AA84" s="81" t="str">
        <f t="shared" si="4"/>
        <v>MaeB-phepyr</v>
      </c>
    </row>
    <row r="85" spans="1:27" x14ac:dyDescent="0.3">
      <c r="A85" s="15" t="s">
        <v>134</v>
      </c>
      <c r="B85" s="265" t="s">
        <v>245</v>
      </c>
      <c r="C85" s="118">
        <v>1.5120307293939199</v>
      </c>
      <c r="D85" s="118">
        <v>1.49542360591766</v>
      </c>
      <c r="E85" s="118">
        <v>1.15456856116982</v>
      </c>
      <c r="F85" s="118">
        <v>1.7550280163403</v>
      </c>
      <c r="G85" s="118">
        <v>1.15456856116982</v>
      </c>
      <c r="H85" s="118">
        <f t="shared" si="6"/>
        <v>1.15456856116982</v>
      </c>
      <c r="I85" s="118" t="b">
        <f t="shared" si="7"/>
        <v>1</v>
      </c>
      <c r="J85" s="118" t="b">
        <f t="shared" si="8"/>
        <v>1</v>
      </c>
      <c r="K85" s="265" t="str">
        <f t="shared" si="9"/>
        <v>activator</v>
      </c>
      <c r="L85" s="118">
        <f t="shared" si="10"/>
        <v>0</v>
      </c>
      <c r="M85" s="265" t="str">
        <f t="shared" si="11"/>
        <v>novel</v>
      </c>
      <c r="N85" s="266">
        <v>0</v>
      </c>
      <c r="O85" s="118">
        <v>0</v>
      </c>
      <c r="P85" s="264">
        <f t="shared" si="5"/>
        <v>0</v>
      </c>
      <c r="Q85" s="264">
        <f t="shared" si="1"/>
        <v>0</v>
      </c>
      <c r="R85" s="264">
        <f t="shared" si="2"/>
        <v>0</v>
      </c>
      <c r="S85" s="118">
        <v>0</v>
      </c>
      <c r="T85" s="118">
        <v>0</v>
      </c>
      <c r="U85" s="118">
        <f t="shared" si="3"/>
        <v>0</v>
      </c>
      <c r="V85" s="118">
        <v>0</v>
      </c>
      <c r="W85" s="267">
        <v>0</v>
      </c>
      <c r="X85" s="118">
        <v>1</v>
      </c>
      <c r="Y85" s="118" t="s">
        <v>29</v>
      </c>
      <c r="Z85" s="118" t="s">
        <v>30</v>
      </c>
      <c r="AA85" s="81" t="str">
        <f t="shared" si="4"/>
        <v>MaeB-gluth-o</v>
      </c>
    </row>
    <row r="86" spans="1:27" x14ac:dyDescent="0.3">
      <c r="A86" s="15" t="s">
        <v>134</v>
      </c>
      <c r="B86" s="265" t="s">
        <v>182</v>
      </c>
      <c r="C86" s="118">
        <v>1.4199797530610401</v>
      </c>
      <c r="D86" s="118">
        <v>1.41925447877677</v>
      </c>
      <c r="E86" s="118">
        <v>1.41543445437133</v>
      </c>
      <c r="F86" s="118">
        <v>1.42496436574721</v>
      </c>
      <c r="G86" s="118">
        <v>1.41543445437133</v>
      </c>
      <c r="H86" s="118">
        <f t="shared" si="6"/>
        <v>1.41543445437133</v>
      </c>
      <c r="I86" s="118" t="b">
        <f t="shared" si="7"/>
        <v>1</v>
      </c>
      <c r="J86" s="118" t="b">
        <f t="shared" si="8"/>
        <v>1</v>
      </c>
      <c r="K86" s="265" t="str">
        <f t="shared" si="9"/>
        <v>activator</v>
      </c>
      <c r="L86" s="118">
        <f t="shared" si="10"/>
        <v>0</v>
      </c>
      <c r="M86" s="265" t="str">
        <f t="shared" si="11"/>
        <v>novel</v>
      </c>
      <c r="N86" s="266">
        <v>0</v>
      </c>
      <c r="O86" s="118">
        <v>0</v>
      </c>
      <c r="P86" s="264">
        <f t="shared" si="5"/>
        <v>0</v>
      </c>
      <c r="Q86" s="264">
        <f t="shared" si="1"/>
        <v>0</v>
      </c>
      <c r="R86" s="264">
        <f t="shared" si="2"/>
        <v>0</v>
      </c>
      <c r="S86" s="118">
        <v>0</v>
      </c>
      <c r="T86" s="118">
        <v>0</v>
      </c>
      <c r="U86" s="118">
        <f t="shared" si="3"/>
        <v>0</v>
      </c>
      <c r="V86" s="118">
        <v>0</v>
      </c>
      <c r="W86" s="267">
        <v>0</v>
      </c>
      <c r="X86" s="118">
        <v>1</v>
      </c>
      <c r="Y86" s="118" t="s">
        <v>29</v>
      </c>
      <c r="Z86" s="118" t="s">
        <v>30</v>
      </c>
      <c r="AA86" s="81" t="str">
        <f t="shared" si="4"/>
        <v>MaeB-cit</v>
      </c>
    </row>
    <row r="87" spans="1:27" x14ac:dyDescent="0.3">
      <c r="A87" s="15" t="s">
        <v>134</v>
      </c>
      <c r="B87" s="265" t="s">
        <v>212</v>
      </c>
      <c r="C87" s="118">
        <v>1.5292522654882901</v>
      </c>
      <c r="D87" s="118">
        <v>1.5252610700918401</v>
      </c>
      <c r="E87" s="118">
        <v>1.5011336470724601</v>
      </c>
      <c r="F87" s="118">
        <v>1.5524742276602499</v>
      </c>
      <c r="G87" s="118">
        <v>1.5011336470724601</v>
      </c>
      <c r="H87" s="118">
        <f t="shared" si="6"/>
        <v>1.5011336470724601</v>
      </c>
      <c r="I87" s="118" t="b">
        <f t="shared" si="7"/>
        <v>1</v>
      </c>
      <c r="J87" s="118" t="b">
        <f t="shared" si="8"/>
        <v>1</v>
      </c>
      <c r="K87" s="265" t="str">
        <f t="shared" si="9"/>
        <v>activator</v>
      </c>
      <c r="L87" s="118">
        <f t="shared" si="10"/>
        <v>0</v>
      </c>
      <c r="M87" s="265" t="str">
        <f t="shared" si="11"/>
        <v>novel</v>
      </c>
      <c r="N87" s="266">
        <v>0</v>
      </c>
      <c r="O87" s="118">
        <v>0</v>
      </c>
      <c r="P87" s="264">
        <f t="shared" si="5"/>
        <v>0</v>
      </c>
      <c r="Q87" s="264">
        <f t="shared" si="1"/>
        <v>0</v>
      </c>
      <c r="R87" s="264">
        <f t="shared" si="2"/>
        <v>0</v>
      </c>
      <c r="S87" s="118">
        <v>0</v>
      </c>
      <c r="T87" s="118">
        <v>0</v>
      </c>
      <c r="U87" s="118">
        <f t="shared" si="3"/>
        <v>0</v>
      </c>
      <c r="V87" s="118">
        <v>0</v>
      </c>
      <c r="W87" s="267">
        <v>0</v>
      </c>
      <c r="X87" s="118">
        <v>1</v>
      </c>
      <c r="Y87" s="118" t="s">
        <v>29</v>
      </c>
      <c r="Z87" s="118" t="s">
        <v>30</v>
      </c>
      <c r="AA87" s="81" t="str">
        <f t="shared" si="4"/>
        <v>MaeB-utp</v>
      </c>
    </row>
    <row r="88" spans="1:27" x14ac:dyDescent="0.3">
      <c r="A88" s="15" t="s">
        <v>134</v>
      </c>
      <c r="B88" s="265" t="s">
        <v>123</v>
      </c>
      <c r="C88" s="118">
        <v>1.7520084487023799</v>
      </c>
      <c r="D88" s="118">
        <v>1.7529607532528599</v>
      </c>
      <c r="E88" s="118">
        <v>1.7435967012939699</v>
      </c>
      <c r="F88" s="118">
        <v>1.7617630908437201</v>
      </c>
      <c r="G88" s="118">
        <v>1.7435967012939699</v>
      </c>
      <c r="H88" s="118">
        <f t="shared" si="6"/>
        <v>1.7435967012939699</v>
      </c>
      <c r="I88" s="118" t="b">
        <f t="shared" si="7"/>
        <v>1</v>
      </c>
      <c r="J88" s="118" t="b">
        <f t="shared" si="8"/>
        <v>1</v>
      </c>
      <c r="K88" s="265" t="str">
        <f t="shared" si="9"/>
        <v>activator</v>
      </c>
      <c r="L88" s="118">
        <f t="shared" si="10"/>
        <v>0</v>
      </c>
      <c r="M88" s="265" t="str">
        <f t="shared" si="11"/>
        <v>novel</v>
      </c>
      <c r="N88" s="266">
        <v>0</v>
      </c>
      <c r="O88" s="118">
        <v>0</v>
      </c>
      <c r="P88" s="264">
        <f t="shared" si="5"/>
        <v>0</v>
      </c>
      <c r="Q88" s="264">
        <f t="shared" si="1"/>
        <v>0</v>
      </c>
      <c r="R88" s="264">
        <f t="shared" si="2"/>
        <v>0</v>
      </c>
      <c r="S88" s="118">
        <v>0</v>
      </c>
      <c r="T88" s="118">
        <v>0</v>
      </c>
      <c r="U88" s="118">
        <f t="shared" si="3"/>
        <v>0</v>
      </c>
      <c r="V88" s="118">
        <v>0</v>
      </c>
      <c r="W88" s="267">
        <v>0</v>
      </c>
      <c r="X88" s="118">
        <v>1</v>
      </c>
      <c r="Y88" s="118" t="s">
        <v>29</v>
      </c>
      <c r="Z88" s="118" t="s">
        <v>30</v>
      </c>
      <c r="AA88" s="81" t="str">
        <f t="shared" si="4"/>
        <v>MaeB-succ</v>
      </c>
    </row>
    <row r="89" spans="1:27" x14ac:dyDescent="0.3">
      <c r="A89" s="15" t="s">
        <v>134</v>
      </c>
      <c r="B89" s="265" t="s">
        <v>187</v>
      </c>
      <c r="C89" s="118">
        <v>1.86622853360331</v>
      </c>
      <c r="D89" s="118">
        <v>1.86876781929233</v>
      </c>
      <c r="E89" s="118">
        <v>1.8398447000632101</v>
      </c>
      <c r="F89" s="118">
        <v>1.89757890500893</v>
      </c>
      <c r="G89" s="118">
        <v>1.8398447000632101</v>
      </c>
      <c r="H89" s="118">
        <f t="shared" si="6"/>
        <v>1.8398447000632101</v>
      </c>
      <c r="I89" s="118" t="b">
        <f t="shared" si="7"/>
        <v>1</v>
      </c>
      <c r="J89" s="118" t="b">
        <f t="shared" si="8"/>
        <v>1</v>
      </c>
      <c r="K89" s="268" t="str">
        <f t="shared" si="9"/>
        <v>activator</v>
      </c>
      <c r="L89" s="118">
        <f t="shared" si="10"/>
        <v>0</v>
      </c>
      <c r="M89" s="265" t="str">
        <f t="shared" si="11"/>
        <v>known</v>
      </c>
      <c r="N89" s="266">
        <v>0</v>
      </c>
      <c r="O89" s="118">
        <v>0</v>
      </c>
      <c r="P89" s="264">
        <f t="shared" si="5"/>
        <v>1</v>
      </c>
      <c r="Q89" s="264">
        <f t="shared" si="1"/>
        <v>1</v>
      </c>
      <c r="R89" s="264">
        <f t="shared" si="2"/>
        <v>0</v>
      </c>
      <c r="S89" s="118">
        <v>-1</v>
      </c>
      <c r="T89" s="118">
        <v>0</v>
      </c>
      <c r="U89" s="118">
        <f t="shared" si="3"/>
        <v>0</v>
      </c>
      <c r="V89" s="118">
        <v>0</v>
      </c>
      <c r="W89" s="267">
        <v>0</v>
      </c>
      <c r="X89" s="118">
        <v>1</v>
      </c>
      <c r="Y89" s="118" t="s">
        <v>29</v>
      </c>
      <c r="Z89" s="118" t="s">
        <v>30</v>
      </c>
      <c r="AA89" s="81" t="str">
        <f t="shared" si="4"/>
        <v>MaeB-fum</v>
      </c>
    </row>
    <row r="90" spans="1:27" x14ac:dyDescent="0.3">
      <c r="A90" s="15" t="s">
        <v>1</v>
      </c>
      <c r="B90" s="265" t="s">
        <v>133</v>
      </c>
      <c r="C90" s="118">
        <v>-2.8295323696307801</v>
      </c>
      <c r="D90" s="118">
        <v>-2.8314374808445799</v>
      </c>
      <c r="E90" s="118">
        <v>-2.8706482013553698</v>
      </c>
      <c r="F90" s="118">
        <v>-2.7825172910767</v>
      </c>
      <c r="G90" s="118">
        <v>-2.7825172910767</v>
      </c>
      <c r="H90" s="118">
        <f t="shared" si="6"/>
        <v>2.7825172910767</v>
      </c>
      <c r="I90" s="118" t="b">
        <f t="shared" si="7"/>
        <v>1</v>
      </c>
      <c r="J90" s="118" t="b">
        <f t="shared" si="8"/>
        <v>1</v>
      </c>
      <c r="K90" s="265" t="str">
        <f t="shared" si="9"/>
        <v>inhibitor</v>
      </c>
      <c r="L90" s="265" t="str">
        <f t="shared" si="10"/>
        <v>strong</v>
      </c>
      <c r="M90" s="265" t="str">
        <f t="shared" si="11"/>
        <v>novel</v>
      </c>
      <c r="N90" s="266">
        <v>0</v>
      </c>
      <c r="O90" s="118">
        <v>0</v>
      </c>
      <c r="P90" s="264">
        <f t="shared" si="5"/>
        <v>0</v>
      </c>
      <c r="Q90" s="264">
        <f t="shared" ref="Q90:Q139" si="12">IF(AND(S90&lt;&gt;0,T90=0),1,0)</f>
        <v>0</v>
      </c>
      <c r="R90" s="264">
        <f t="shared" ref="R90:R139" si="13">IF(AND(S90=0,T90&lt;&gt;0),1,0)</f>
        <v>0</v>
      </c>
      <c r="S90" s="118">
        <v>0</v>
      </c>
      <c r="T90" s="118">
        <v>0</v>
      </c>
      <c r="U90" s="118">
        <f t="shared" ref="U90:U139" si="14">IF(AND(S90&lt;&gt;0,T90&lt;&gt;0),1,0)</f>
        <v>0</v>
      </c>
      <c r="V90" s="118">
        <v>0</v>
      </c>
      <c r="W90" s="267">
        <v>0</v>
      </c>
      <c r="X90" s="118">
        <v>2</v>
      </c>
      <c r="Y90" s="118" t="s">
        <v>20</v>
      </c>
      <c r="Z90" s="118" t="s">
        <v>30</v>
      </c>
      <c r="AA90" s="81" t="str">
        <f t="shared" ref="AA90:AA147" si="15">A90&amp;"-"&amp;B90</f>
        <v>MaeA-akg</v>
      </c>
    </row>
    <row r="91" spans="1:27" x14ac:dyDescent="0.3">
      <c r="A91" s="15" t="s">
        <v>1</v>
      </c>
      <c r="B91" s="265" t="s">
        <v>222</v>
      </c>
      <c r="C91" s="118">
        <v>-2.3194857329771699</v>
      </c>
      <c r="D91" s="118">
        <v>-2.3201740770194998</v>
      </c>
      <c r="E91" s="118">
        <v>-2.7300498711825698</v>
      </c>
      <c r="F91" s="118">
        <v>-1.8425246004409801</v>
      </c>
      <c r="G91" s="118">
        <v>-1.8425246004409801</v>
      </c>
      <c r="H91" s="118">
        <f t="shared" si="6"/>
        <v>1.8425246004409801</v>
      </c>
      <c r="I91" s="118" t="b">
        <f t="shared" si="7"/>
        <v>1</v>
      </c>
      <c r="J91" s="118" t="b">
        <f t="shared" si="8"/>
        <v>1</v>
      </c>
      <c r="K91" s="265" t="str">
        <f t="shared" si="9"/>
        <v>inhibitor</v>
      </c>
      <c r="L91" s="118">
        <f t="shared" si="10"/>
        <v>0</v>
      </c>
      <c r="M91" s="265" t="str">
        <f t="shared" si="11"/>
        <v>novel</v>
      </c>
      <c r="N91" s="266">
        <v>0</v>
      </c>
      <c r="O91" s="118">
        <v>0</v>
      </c>
      <c r="P91" s="264">
        <f t="shared" si="5"/>
        <v>0</v>
      </c>
      <c r="Q91" s="264">
        <f t="shared" si="12"/>
        <v>0</v>
      </c>
      <c r="R91" s="264">
        <f t="shared" si="13"/>
        <v>0</v>
      </c>
      <c r="S91" s="118">
        <v>0</v>
      </c>
      <c r="T91" s="118">
        <v>0</v>
      </c>
      <c r="U91" s="118">
        <f t="shared" si="14"/>
        <v>0</v>
      </c>
      <c r="V91" s="118">
        <v>0</v>
      </c>
      <c r="W91" s="267">
        <v>0</v>
      </c>
      <c r="X91" s="118">
        <v>2</v>
      </c>
      <c r="Y91" s="118" t="s">
        <v>20</v>
      </c>
      <c r="Z91" s="118" t="s">
        <v>30</v>
      </c>
      <c r="AA91" s="81" t="str">
        <f t="shared" si="15"/>
        <v>MaeA-phepyr</v>
      </c>
    </row>
    <row r="92" spans="1:27" x14ac:dyDescent="0.3">
      <c r="A92" s="15" t="s">
        <v>1</v>
      </c>
      <c r="B92" s="265" t="s">
        <v>98</v>
      </c>
      <c r="C92" s="118">
        <v>-0.91190950109166602</v>
      </c>
      <c r="D92" s="118">
        <v>-0.95525764792634904</v>
      </c>
      <c r="E92" s="118">
        <v>-1.1822561557400899</v>
      </c>
      <c r="F92" s="118">
        <v>-0.68244045250025798</v>
      </c>
      <c r="G92" s="118">
        <v>-0.68244045250025798</v>
      </c>
      <c r="H92" s="118">
        <f t="shared" si="6"/>
        <v>0.68244045250025798</v>
      </c>
      <c r="I92" s="118" t="b">
        <f t="shared" si="7"/>
        <v>0</v>
      </c>
      <c r="J92" s="118" t="b">
        <f t="shared" si="8"/>
        <v>1</v>
      </c>
      <c r="K92" s="265">
        <f t="shared" si="9"/>
        <v>0</v>
      </c>
      <c r="L92" s="118">
        <f t="shared" si="10"/>
        <v>0</v>
      </c>
      <c r="M92" s="265" t="str">
        <f t="shared" si="11"/>
        <v/>
      </c>
      <c r="N92" s="266">
        <v>0</v>
      </c>
      <c r="O92" s="118">
        <v>0</v>
      </c>
      <c r="P92" s="264">
        <f t="shared" si="5"/>
        <v>1</v>
      </c>
      <c r="Q92" s="264">
        <f t="shared" si="12"/>
        <v>0</v>
      </c>
      <c r="R92" s="264">
        <f t="shared" si="13"/>
        <v>0</v>
      </c>
      <c r="S92" s="118">
        <v>-1</v>
      </c>
      <c r="T92" s="118">
        <v>-1</v>
      </c>
      <c r="U92" s="118">
        <f t="shared" si="14"/>
        <v>1</v>
      </c>
      <c r="V92" s="118">
        <v>0</v>
      </c>
      <c r="W92" s="267">
        <v>0</v>
      </c>
      <c r="X92" s="118">
        <v>2</v>
      </c>
      <c r="Y92" s="118" t="s">
        <v>20</v>
      </c>
      <c r="Z92" s="118" t="s">
        <v>30</v>
      </c>
      <c r="AA92" s="81" t="str">
        <f t="shared" si="15"/>
        <v>MaeA-accoa</v>
      </c>
    </row>
    <row r="93" spans="1:27" x14ac:dyDescent="0.3">
      <c r="A93" s="15" t="s">
        <v>58</v>
      </c>
      <c r="B93" s="265" t="s">
        <v>177</v>
      </c>
      <c r="C93" s="118">
        <v>-1.8456234238992</v>
      </c>
      <c r="D93" s="118">
        <v>-1.9315459300675999</v>
      </c>
      <c r="E93" s="118">
        <v>-2.2896929035973201</v>
      </c>
      <c r="F93" s="118">
        <v>-1.42730899309201</v>
      </c>
      <c r="G93" s="118">
        <v>-1.42730899309201</v>
      </c>
      <c r="H93" s="118">
        <f t="shared" si="6"/>
        <v>1.42730899309201</v>
      </c>
      <c r="I93" s="118" t="b">
        <f t="shared" si="7"/>
        <v>1</v>
      </c>
      <c r="J93" s="118" t="b">
        <f t="shared" si="8"/>
        <v>1</v>
      </c>
      <c r="K93" s="265" t="str">
        <f t="shared" si="9"/>
        <v>inhibitor</v>
      </c>
      <c r="L93" s="118">
        <f t="shared" si="10"/>
        <v>0</v>
      </c>
      <c r="M93" s="265" t="str">
        <f t="shared" si="11"/>
        <v>novel</v>
      </c>
      <c r="N93" s="266">
        <v>0</v>
      </c>
      <c r="O93" s="118">
        <v>0</v>
      </c>
      <c r="P93" s="264">
        <f t="shared" si="5"/>
        <v>0</v>
      </c>
      <c r="Q93" s="264">
        <f t="shared" si="12"/>
        <v>0</v>
      </c>
      <c r="R93" s="264">
        <f t="shared" si="13"/>
        <v>0</v>
      </c>
      <c r="S93" s="118">
        <v>0</v>
      </c>
      <c r="T93" s="118">
        <v>0</v>
      </c>
      <c r="U93" s="118">
        <f t="shared" si="14"/>
        <v>0</v>
      </c>
      <c r="V93" s="118">
        <v>0</v>
      </c>
      <c r="W93" s="267">
        <v>0</v>
      </c>
      <c r="X93" s="118">
        <v>3</v>
      </c>
      <c r="Y93" s="118" t="s">
        <v>19</v>
      </c>
      <c r="Z93" s="118" t="s">
        <v>30</v>
      </c>
      <c r="AA93" s="81" t="str">
        <f t="shared" si="15"/>
        <v>Gnd-e4p</v>
      </c>
    </row>
    <row r="94" spans="1:27" x14ac:dyDescent="0.3">
      <c r="A94" s="15" t="s">
        <v>58</v>
      </c>
      <c r="B94" s="265" t="s">
        <v>91</v>
      </c>
      <c r="C94" s="118">
        <v>-1.4779929338108</v>
      </c>
      <c r="D94" s="118">
        <v>-1.41522378568118</v>
      </c>
      <c r="E94" s="118">
        <v>-1.6703481827134199</v>
      </c>
      <c r="F94" s="118">
        <v>-1.3699758180260599</v>
      </c>
      <c r="G94" s="118">
        <v>-1.3699758180260599</v>
      </c>
      <c r="H94" s="118">
        <f t="shared" si="6"/>
        <v>1.3699758180260599</v>
      </c>
      <c r="I94" s="118" t="b">
        <f t="shared" si="7"/>
        <v>1</v>
      </c>
      <c r="J94" s="118" t="b">
        <f t="shared" si="8"/>
        <v>1</v>
      </c>
      <c r="K94" s="265" t="str">
        <f t="shared" si="9"/>
        <v>inhibitor</v>
      </c>
      <c r="L94" s="118">
        <f t="shared" si="10"/>
        <v>0</v>
      </c>
      <c r="M94" s="265" t="str">
        <f t="shared" si="11"/>
        <v>known</v>
      </c>
      <c r="N94" s="266">
        <v>0</v>
      </c>
      <c r="O94" s="118">
        <v>0</v>
      </c>
      <c r="P94" s="264">
        <f t="shared" si="5"/>
        <v>1</v>
      </c>
      <c r="Q94" s="264">
        <f t="shared" si="12"/>
        <v>1</v>
      </c>
      <c r="R94" s="264">
        <f t="shared" si="13"/>
        <v>0</v>
      </c>
      <c r="S94" s="118">
        <v>-1</v>
      </c>
      <c r="T94" s="118">
        <v>0</v>
      </c>
      <c r="U94" s="118">
        <f t="shared" si="14"/>
        <v>0</v>
      </c>
      <c r="V94" s="118">
        <v>0</v>
      </c>
      <c r="W94" s="267">
        <v>0</v>
      </c>
      <c r="X94" s="118">
        <v>3</v>
      </c>
      <c r="Y94" s="118" t="s">
        <v>19</v>
      </c>
      <c r="Z94" s="118" t="s">
        <v>30</v>
      </c>
      <c r="AA94" s="81" t="str">
        <f t="shared" si="15"/>
        <v>Gnd-kdpg</v>
      </c>
    </row>
    <row r="95" spans="1:27" x14ac:dyDescent="0.3">
      <c r="A95" s="15" t="s">
        <v>6</v>
      </c>
      <c r="B95" s="265" t="s">
        <v>79</v>
      </c>
      <c r="C95" s="118">
        <v>-2.36154370124031</v>
      </c>
      <c r="D95" s="118">
        <v>-2.3370249461653301</v>
      </c>
      <c r="E95" s="118">
        <v>-2.7919827803997501</v>
      </c>
      <c r="F95" s="118">
        <v>-1.9257333467909099</v>
      </c>
      <c r="G95" s="118">
        <v>-1.9257333467909099</v>
      </c>
      <c r="H95" s="118">
        <f t="shared" si="6"/>
        <v>1.9257333467909099</v>
      </c>
      <c r="I95" s="118" t="b">
        <f t="shared" si="7"/>
        <v>1</v>
      </c>
      <c r="J95" s="118" t="b">
        <f t="shared" si="8"/>
        <v>1</v>
      </c>
      <c r="K95" s="265" t="str">
        <f t="shared" si="9"/>
        <v>inhibitor</v>
      </c>
      <c r="L95" s="118">
        <f t="shared" si="10"/>
        <v>0</v>
      </c>
      <c r="M95" s="265" t="str">
        <f t="shared" si="11"/>
        <v>known</v>
      </c>
      <c r="N95" s="266">
        <v>0</v>
      </c>
      <c r="O95" s="118">
        <v>0</v>
      </c>
      <c r="P95" s="264">
        <f t="shared" si="5"/>
        <v>1</v>
      </c>
      <c r="Q95" s="264">
        <f t="shared" si="12"/>
        <v>0</v>
      </c>
      <c r="R95" s="264">
        <f t="shared" si="13"/>
        <v>0</v>
      </c>
      <c r="S95" s="118">
        <v>-1</v>
      </c>
      <c r="T95" s="118">
        <v>-1</v>
      </c>
      <c r="U95" s="118">
        <f t="shared" si="14"/>
        <v>1</v>
      </c>
      <c r="V95" s="118">
        <v>0</v>
      </c>
      <c r="W95" s="267">
        <v>0</v>
      </c>
      <c r="X95" s="118">
        <v>3</v>
      </c>
      <c r="Y95" s="118" t="s">
        <v>23</v>
      </c>
      <c r="Z95" s="118" t="s">
        <v>30</v>
      </c>
      <c r="AA95" s="81" t="str">
        <f t="shared" si="15"/>
        <v>GltA-nadh</v>
      </c>
    </row>
    <row r="96" spans="1:27" x14ac:dyDescent="0.3">
      <c r="A96" s="15" t="s">
        <v>16</v>
      </c>
      <c r="B96" s="265" t="s">
        <v>102</v>
      </c>
      <c r="C96" s="118">
        <v>-1.60920173721057</v>
      </c>
      <c r="D96" s="118">
        <v>-1.61098519937026</v>
      </c>
      <c r="E96" s="118">
        <v>-1.6242412960725201</v>
      </c>
      <c r="F96" s="118">
        <v>-1.5934977726414199</v>
      </c>
      <c r="G96" s="118">
        <v>-1.5934977726414199</v>
      </c>
      <c r="H96" s="118">
        <f t="shared" si="6"/>
        <v>1.5934977726414199</v>
      </c>
      <c r="I96" s="118" t="b">
        <f t="shared" si="7"/>
        <v>1</v>
      </c>
      <c r="J96" s="118" t="b">
        <f t="shared" si="8"/>
        <v>1</v>
      </c>
      <c r="K96" s="265" t="str">
        <f t="shared" si="9"/>
        <v>inhibitor</v>
      </c>
      <c r="L96" s="118">
        <f t="shared" si="10"/>
        <v>0</v>
      </c>
      <c r="M96" s="265" t="str">
        <f t="shared" si="11"/>
        <v>novel</v>
      </c>
      <c r="N96" s="266">
        <v>0</v>
      </c>
      <c r="O96" s="118">
        <v>0</v>
      </c>
      <c r="P96" s="264">
        <f t="shared" si="5"/>
        <v>0</v>
      </c>
      <c r="Q96" s="264">
        <f t="shared" si="12"/>
        <v>0</v>
      </c>
      <c r="R96" s="264">
        <f t="shared" si="13"/>
        <v>0</v>
      </c>
      <c r="S96" s="118">
        <v>0</v>
      </c>
      <c r="T96" s="118">
        <v>0</v>
      </c>
      <c r="U96" s="118">
        <f t="shared" si="14"/>
        <v>0</v>
      </c>
      <c r="V96" s="118">
        <v>0</v>
      </c>
      <c r="W96" s="267">
        <v>0</v>
      </c>
      <c r="X96" s="118">
        <v>1</v>
      </c>
      <c r="Y96" s="118" t="s">
        <v>21</v>
      </c>
      <c r="Z96" s="118" t="s">
        <v>31</v>
      </c>
      <c r="AA96" s="81" t="str">
        <f t="shared" si="15"/>
        <v>Fbp-icit</v>
      </c>
    </row>
    <row r="97" spans="1:27" x14ac:dyDescent="0.3">
      <c r="A97" s="15" t="s">
        <v>16</v>
      </c>
      <c r="B97" s="265" t="s">
        <v>220</v>
      </c>
      <c r="C97" s="118">
        <v>-1.51290060923096</v>
      </c>
      <c r="D97" s="118">
        <v>-1.5173260921560101</v>
      </c>
      <c r="E97" s="118">
        <v>-1.53390897635162</v>
      </c>
      <c r="F97" s="118">
        <v>-1.4968619895963</v>
      </c>
      <c r="G97" s="118">
        <v>-1.4968619895963</v>
      </c>
      <c r="H97" s="118">
        <f t="shared" si="6"/>
        <v>1.4968619895963</v>
      </c>
      <c r="I97" s="118" t="b">
        <f t="shared" si="7"/>
        <v>1</v>
      </c>
      <c r="J97" s="118" t="b">
        <f t="shared" si="8"/>
        <v>1</v>
      </c>
      <c r="K97" s="265" t="str">
        <f t="shared" si="9"/>
        <v>inhibitor</v>
      </c>
      <c r="L97" s="118">
        <f t="shared" si="10"/>
        <v>0</v>
      </c>
      <c r="M97" s="265" t="str">
        <f t="shared" si="11"/>
        <v>novel</v>
      </c>
      <c r="N97" s="266">
        <v>0</v>
      </c>
      <c r="O97" s="118">
        <v>0</v>
      </c>
      <c r="P97" s="264">
        <f t="shared" si="5"/>
        <v>0</v>
      </c>
      <c r="Q97" s="264">
        <f t="shared" si="12"/>
        <v>0</v>
      </c>
      <c r="R97" s="264">
        <f t="shared" si="13"/>
        <v>0</v>
      </c>
      <c r="S97" s="118">
        <v>0</v>
      </c>
      <c r="T97" s="118">
        <v>0</v>
      </c>
      <c r="U97" s="118">
        <f t="shared" si="14"/>
        <v>0</v>
      </c>
      <c r="V97" s="118">
        <v>0</v>
      </c>
      <c r="W97" s="267">
        <v>0</v>
      </c>
      <c r="X97" s="118">
        <v>1</v>
      </c>
      <c r="Y97" s="118" t="s">
        <v>21</v>
      </c>
      <c r="Z97" s="118" t="s">
        <v>31</v>
      </c>
      <c r="AA97" s="81" t="str">
        <f t="shared" si="15"/>
        <v>Fbp-prpp</v>
      </c>
    </row>
    <row r="98" spans="1:27" x14ac:dyDescent="0.3">
      <c r="A98" s="15" t="s">
        <v>16</v>
      </c>
      <c r="B98" s="265" t="s">
        <v>177</v>
      </c>
      <c r="C98" s="118">
        <v>-1.4844381142946099</v>
      </c>
      <c r="D98" s="118">
        <v>-1.48069717016529</v>
      </c>
      <c r="E98" s="118">
        <v>-1.52145397777869</v>
      </c>
      <c r="F98" s="118">
        <v>-1.4489009511451301</v>
      </c>
      <c r="G98" s="118">
        <v>-1.4489009511451301</v>
      </c>
      <c r="H98" s="118">
        <f t="shared" si="6"/>
        <v>1.4489009511451301</v>
      </c>
      <c r="I98" s="118" t="b">
        <f t="shared" si="7"/>
        <v>1</v>
      </c>
      <c r="J98" s="118" t="b">
        <f t="shared" si="8"/>
        <v>1</v>
      </c>
      <c r="K98" s="265" t="str">
        <f t="shared" si="9"/>
        <v>inhibitor</v>
      </c>
      <c r="L98" s="118">
        <f t="shared" si="10"/>
        <v>0</v>
      </c>
      <c r="M98" s="265" t="str">
        <f t="shared" si="11"/>
        <v>novel</v>
      </c>
      <c r="N98" s="266">
        <v>0</v>
      </c>
      <c r="O98" s="118">
        <v>0</v>
      </c>
      <c r="P98" s="264">
        <f t="shared" si="5"/>
        <v>0</v>
      </c>
      <c r="Q98" s="264">
        <f t="shared" si="12"/>
        <v>0</v>
      </c>
      <c r="R98" s="264">
        <f t="shared" si="13"/>
        <v>0</v>
      </c>
      <c r="S98" s="118">
        <v>0</v>
      </c>
      <c r="T98" s="118">
        <v>0</v>
      </c>
      <c r="U98" s="118">
        <f t="shared" si="14"/>
        <v>0</v>
      </c>
      <c r="V98" s="118">
        <v>0</v>
      </c>
      <c r="W98" s="267">
        <v>0</v>
      </c>
      <c r="X98" s="118">
        <v>1</v>
      </c>
      <c r="Y98" s="118" t="s">
        <v>21</v>
      </c>
      <c r="Z98" s="118" t="s">
        <v>31</v>
      </c>
      <c r="AA98" s="81" t="str">
        <f t="shared" si="15"/>
        <v>Fbp-e4p</v>
      </c>
    </row>
    <row r="99" spans="1:27" x14ac:dyDescent="0.3">
      <c r="A99" s="15" t="s">
        <v>16</v>
      </c>
      <c r="B99" s="265" t="s">
        <v>67</v>
      </c>
      <c r="C99" s="118">
        <v>-1.4272126473479201</v>
      </c>
      <c r="D99" s="118">
        <v>-1.4255053837331</v>
      </c>
      <c r="E99" s="118">
        <v>-1.44106019792794</v>
      </c>
      <c r="F99" s="118">
        <v>-1.4101164907196799</v>
      </c>
      <c r="G99" s="118">
        <v>-1.4101164907196799</v>
      </c>
      <c r="H99" s="118">
        <f t="shared" si="6"/>
        <v>1.4101164907196799</v>
      </c>
      <c r="I99" s="118" t="b">
        <f t="shared" si="7"/>
        <v>1</v>
      </c>
      <c r="J99" s="118" t="b">
        <f t="shared" si="8"/>
        <v>1</v>
      </c>
      <c r="K99" s="265" t="str">
        <f t="shared" si="9"/>
        <v>inhibitor</v>
      </c>
      <c r="L99" s="118">
        <f t="shared" si="10"/>
        <v>0</v>
      </c>
      <c r="M99" s="265" t="str">
        <f t="shared" si="11"/>
        <v>novel</v>
      </c>
      <c r="N99" s="266">
        <v>0</v>
      </c>
      <c r="O99" s="118">
        <v>0</v>
      </c>
      <c r="P99" s="264">
        <f t="shared" si="5"/>
        <v>0</v>
      </c>
      <c r="Q99" s="264">
        <f t="shared" si="12"/>
        <v>0</v>
      </c>
      <c r="R99" s="264">
        <f t="shared" si="13"/>
        <v>0</v>
      </c>
      <c r="S99" s="118">
        <v>0</v>
      </c>
      <c r="T99" s="118">
        <v>0</v>
      </c>
      <c r="U99" s="118">
        <f t="shared" si="14"/>
        <v>0</v>
      </c>
      <c r="V99" s="118">
        <v>0</v>
      </c>
      <c r="W99" s="267">
        <v>0</v>
      </c>
      <c r="X99" s="118">
        <v>1</v>
      </c>
      <c r="Y99" s="118" t="s">
        <v>21</v>
      </c>
      <c r="Z99" s="118" t="s">
        <v>31</v>
      </c>
      <c r="AA99" s="81" t="str">
        <f t="shared" si="15"/>
        <v>Fbp-ru5p</v>
      </c>
    </row>
    <row r="100" spans="1:27" x14ac:dyDescent="0.3">
      <c r="A100" s="15" t="s">
        <v>16</v>
      </c>
      <c r="B100" s="265" t="s">
        <v>77</v>
      </c>
      <c r="C100" s="118">
        <v>-1.3460252500120999</v>
      </c>
      <c r="D100" s="118">
        <v>-1.35015170172973</v>
      </c>
      <c r="E100" s="118">
        <v>-1.3538273598731301</v>
      </c>
      <c r="F100" s="118">
        <v>-1.34282836092388</v>
      </c>
      <c r="G100" s="118">
        <v>-1.34282836092388</v>
      </c>
      <c r="H100" s="118">
        <f t="shared" si="6"/>
        <v>1.34282836092388</v>
      </c>
      <c r="I100" s="118" t="b">
        <f t="shared" si="7"/>
        <v>1</v>
      </c>
      <c r="J100" s="118" t="b">
        <f t="shared" si="8"/>
        <v>1</v>
      </c>
      <c r="K100" s="265" t="str">
        <f t="shared" si="9"/>
        <v>inhibitor</v>
      </c>
      <c r="L100" s="118">
        <f t="shared" si="10"/>
        <v>0</v>
      </c>
      <c r="M100" s="265" t="str">
        <f t="shared" si="11"/>
        <v>novel</v>
      </c>
      <c r="N100" s="266">
        <v>0</v>
      </c>
      <c r="O100" s="118">
        <v>0</v>
      </c>
      <c r="P100" s="264">
        <f t="shared" si="5"/>
        <v>0</v>
      </c>
      <c r="Q100" s="264">
        <f t="shared" si="12"/>
        <v>0</v>
      </c>
      <c r="R100" s="264">
        <f t="shared" si="13"/>
        <v>0</v>
      </c>
      <c r="S100" s="118">
        <v>0</v>
      </c>
      <c r="T100" s="118">
        <v>0</v>
      </c>
      <c r="U100" s="118">
        <f t="shared" si="14"/>
        <v>0</v>
      </c>
      <c r="V100" s="118">
        <v>0</v>
      </c>
      <c r="W100" s="267">
        <v>0</v>
      </c>
      <c r="X100" s="118">
        <v>1</v>
      </c>
      <c r="Y100" s="118" t="s">
        <v>21</v>
      </c>
      <c r="Z100" s="118" t="s">
        <v>31</v>
      </c>
      <c r="AA100" s="81" t="str">
        <f t="shared" si="15"/>
        <v>Fbp-nad+</v>
      </c>
    </row>
    <row r="101" spans="1:27" x14ac:dyDescent="0.3">
      <c r="A101" s="15" t="s">
        <v>16</v>
      </c>
      <c r="B101" s="265" t="s">
        <v>197</v>
      </c>
      <c r="C101" s="118">
        <v>-1.34475744893924</v>
      </c>
      <c r="D101" s="118">
        <v>-1.34648538453196</v>
      </c>
      <c r="E101" s="118">
        <v>-1.36120689023873</v>
      </c>
      <c r="F101" s="118">
        <v>-1.33010242560534</v>
      </c>
      <c r="G101" s="118">
        <v>-1.33010242560534</v>
      </c>
      <c r="H101" s="118">
        <f t="shared" si="6"/>
        <v>1.33010242560534</v>
      </c>
      <c r="I101" s="118" t="b">
        <f t="shared" si="7"/>
        <v>1</v>
      </c>
      <c r="J101" s="118" t="b">
        <f t="shared" si="8"/>
        <v>1</v>
      </c>
      <c r="K101" s="265" t="str">
        <f t="shared" si="9"/>
        <v>inhibitor</v>
      </c>
      <c r="L101" s="118">
        <f t="shared" si="10"/>
        <v>0</v>
      </c>
      <c r="M101" s="265" t="str">
        <f t="shared" si="11"/>
        <v>novel</v>
      </c>
      <c r="N101" s="266">
        <v>0</v>
      </c>
      <c r="O101" s="118">
        <v>0</v>
      </c>
      <c r="P101" s="264">
        <f t="shared" si="5"/>
        <v>0</v>
      </c>
      <c r="Q101" s="264">
        <f t="shared" si="12"/>
        <v>0</v>
      </c>
      <c r="R101" s="264">
        <f t="shared" si="13"/>
        <v>0</v>
      </c>
      <c r="S101" s="118">
        <v>0</v>
      </c>
      <c r="T101" s="118">
        <v>0</v>
      </c>
      <c r="U101" s="118">
        <f t="shared" si="14"/>
        <v>0</v>
      </c>
      <c r="V101" s="118">
        <v>0</v>
      </c>
      <c r="W101" s="267">
        <v>0</v>
      </c>
      <c r="X101" s="118">
        <v>1</v>
      </c>
      <c r="Y101" s="118" t="s">
        <v>21</v>
      </c>
      <c r="Z101" s="118" t="s">
        <v>31</v>
      </c>
      <c r="AA101" s="81" t="str">
        <f t="shared" si="15"/>
        <v>Fbp-gdp</v>
      </c>
    </row>
    <row r="102" spans="1:27" x14ac:dyDescent="0.3">
      <c r="A102" s="15" t="s">
        <v>16</v>
      </c>
      <c r="B102" s="265" t="s">
        <v>163</v>
      </c>
      <c r="C102" s="118">
        <v>-1.42716767522357</v>
      </c>
      <c r="D102" s="118">
        <v>-1.4216427441007</v>
      </c>
      <c r="E102" s="118">
        <v>-1.5276695297748499</v>
      </c>
      <c r="F102" s="118">
        <v>-1.3032012868031599</v>
      </c>
      <c r="G102" s="118">
        <v>-1.3032012868031599</v>
      </c>
      <c r="H102" s="118">
        <f t="shared" si="6"/>
        <v>1.3032012868031599</v>
      </c>
      <c r="I102" s="118" t="b">
        <f t="shared" si="7"/>
        <v>1</v>
      </c>
      <c r="J102" s="118" t="b">
        <f t="shared" si="8"/>
        <v>1</v>
      </c>
      <c r="K102" s="265" t="str">
        <f t="shared" si="9"/>
        <v>inhibitor</v>
      </c>
      <c r="L102" s="118">
        <f t="shared" si="10"/>
        <v>0</v>
      </c>
      <c r="M102" s="265" t="str">
        <f t="shared" si="11"/>
        <v>novel</v>
      </c>
      <c r="N102" s="266">
        <v>0</v>
      </c>
      <c r="O102" s="118">
        <v>0</v>
      </c>
      <c r="P102" s="264">
        <f t="shared" si="5"/>
        <v>0</v>
      </c>
      <c r="Q102" s="264">
        <f t="shared" si="12"/>
        <v>0</v>
      </c>
      <c r="R102" s="264">
        <f t="shared" si="13"/>
        <v>0</v>
      </c>
      <c r="S102" s="118">
        <v>0</v>
      </c>
      <c r="T102" s="118">
        <v>0</v>
      </c>
      <c r="U102" s="118">
        <f t="shared" si="14"/>
        <v>0</v>
      </c>
      <c r="V102" s="118">
        <v>0</v>
      </c>
      <c r="W102" s="267">
        <v>0</v>
      </c>
      <c r="X102" s="118">
        <v>1</v>
      </c>
      <c r="Y102" s="118" t="s">
        <v>21</v>
      </c>
      <c r="Z102" s="118" t="s">
        <v>31</v>
      </c>
      <c r="AA102" s="81" t="str">
        <f t="shared" si="15"/>
        <v>Fbp-udpg</v>
      </c>
    </row>
    <row r="103" spans="1:27" x14ac:dyDescent="0.3">
      <c r="A103" s="15" t="s">
        <v>16</v>
      </c>
      <c r="B103" s="265" t="s">
        <v>212</v>
      </c>
      <c r="C103" s="118">
        <v>-1.32136748809605</v>
      </c>
      <c r="D103" s="118">
        <v>-1.3210787775334201</v>
      </c>
      <c r="E103" s="118">
        <v>-1.35015170172973</v>
      </c>
      <c r="F103" s="118">
        <v>-1.2996522197220901</v>
      </c>
      <c r="G103" s="118">
        <v>-1.2996522197220901</v>
      </c>
      <c r="H103" s="118">
        <f t="shared" si="6"/>
        <v>1.2996522197220901</v>
      </c>
      <c r="I103" s="118" t="b">
        <f t="shared" si="7"/>
        <v>1</v>
      </c>
      <c r="J103" s="118" t="b">
        <f t="shared" si="8"/>
        <v>1</v>
      </c>
      <c r="K103" s="265" t="str">
        <f t="shared" si="9"/>
        <v>inhibitor</v>
      </c>
      <c r="L103" s="118">
        <f t="shared" si="10"/>
        <v>0</v>
      </c>
      <c r="M103" s="265" t="str">
        <f t="shared" si="11"/>
        <v>novel</v>
      </c>
      <c r="N103" s="266">
        <v>0</v>
      </c>
      <c r="O103" s="118">
        <v>0</v>
      </c>
      <c r="P103" s="264">
        <f t="shared" si="5"/>
        <v>0</v>
      </c>
      <c r="Q103" s="264">
        <f t="shared" si="12"/>
        <v>0</v>
      </c>
      <c r="R103" s="264">
        <f t="shared" si="13"/>
        <v>0</v>
      </c>
      <c r="S103" s="118">
        <v>0</v>
      </c>
      <c r="T103" s="118">
        <v>0</v>
      </c>
      <c r="U103" s="118">
        <f t="shared" si="14"/>
        <v>0</v>
      </c>
      <c r="V103" s="118">
        <v>0</v>
      </c>
      <c r="W103" s="267">
        <v>0</v>
      </c>
      <c r="X103" s="118">
        <v>1</v>
      </c>
      <c r="Y103" s="118" t="s">
        <v>21</v>
      </c>
      <c r="Z103" s="118" t="s">
        <v>31</v>
      </c>
      <c r="AA103" s="81" t="str">
        <f t="shared" si="15"/>
        <v>Fbp-utp</v>
      </c>
    </row>
    <row r="104" spans="1:27" x14ac:dyDescent="0.3">
      <c r="A104" s="15" t="s">
        <v>16</v>
      </c>
      <c r="B104" s="265" t="s">
        <v>199</v>
      </c>
      <c r="C104" s="118">
        <v>-1.31624532864691</v>
      </c>
      <c r="D104" s="118">
        <v>-1.31032572123655</v>
      </c>
      <c r="E104" s="118">
        <v>-1.34465687272792</v>
      </c>
      <c r="F104" s="118">
        <v>-1.2820366768051199</v>
      </c>
      <c r="G104" s="118">
        <v>-1.2820366768051199</v>
      </c>
      <c r="H104" s="118">
        <f t="shared" si="6"/>
        <v>1.2820366768051199</v>
      </c>
      <c r="I104" s="118" t="b">
        <f t="shared" si="7"/>
        <v>1</v>
      </c>
      <c r="J104" s="118" t="b">
        <f t="shared" si="8"/>
        <v>1</v>
      </c>
      <c r="K104" s="265" t="str">
        <f t="shared" si="9"/>
        <v>inhibitor</v>
      </c>
      <c r="L104" s="118">
        <f t="shared" si="10"/>
        <v>0</v>
      </c>
      <c r="M104" s="265" t="str">
        <f t="shared" si="11"/>
        <v>novel</v>
      </c>
      <c r="N104" s="266">
        <v>0</v>
      </c>
      <c r="O104" s="118">
        <v>0</v>
      </c>
      <c r="P104" s="264">
        <f t="shared" si="5"/>
        <v>0</v>
      </c>
      <c r="Q104" s="264">
        <f t="shared" si="12"/>
        <v>0</v>
      </c>
      <c r="R104" s="264">
        <f t="shared" si="13"/>
        <v>0</v>
      </c>
      <c r="S104" s="118">
        <v>0</v>
      </c>
      <c r="T104" s="118">
        <v>0</v>
      </c>
      <c r="U104" s="118">
        <f t="shared" si="14"/>
        <v>0</v>
      </c>
      <c r="V104" s="118">
        <v>0</v>
      </c>
      <c r="W104" s="267">
        <v>0</v>
      </c>
      <c r="X104" s="118">
        <v>1</v>
      </c>
      <c r="Y104" s="118" t="s">
        <v>21</v>
      </c>
      <c r="Z104" s="118" t="s">
        <v>31</v>
      </c>
      <c r="AA104" s="81" t="str">
        <f t="shared" si="15"/>
        <v>Fbp-gtp</v>
      </c>
    </row>
    <row r="105" spans="1:27" x14ac:dyDescent="0.3">
      <c r="A105" s="15" t="s">
        <v>16</v>
      </c>
      <c r="B105" s="265" t="s">
        <v>110</v>
      </c>
      <c r="C105" s="118">
        <v>-1.2055178939609601</v>
      </c>
      <c r="D105" s="118">
        <v>-1.20698597154386</v>
      </c>
      <c r="E105" s="118">
        <v>-1.2253867920379899</v>
      </c>
      <c r="F105" s="118">
        <v>-1.1888187824583301</v>
      </c>
      <c r="G105" s="118">
        <v>-1.1888187824583301</v>
      </c>
      <c r="H105" s="118">
        <f t="shared" si="6"/>
        <v>1.1888187824583301</v>
      </c>
      <c r="I105" s="118" t="b">
        <f t="shared" si="7"/>
        <v>1</v>
      </c>
      <c r="J105" s="118" t="b">
        <f t="shared" si="8"/>
        <v>1</v>
      </c>
      <c r="K105" s="265" t="str">
        <f t="shared" si="9"/>
        <v>inhibitor</v>
      </c>
      <c r="L105" s="118">
        <f t="shared" si="10"/>
        <v>0</v>
      </c>
      <c r="M105" s="265" t="str">
        <f t="shared" si="11"/>
        <v>known</v>
      </c>
      <c r="N105" s="266">
        <v>0</v>
      </c>
      <c r="O105" s="118">
        <v>0</v>
      </c>
      <c r="P105" s="264">
        <f t="shared" si="5"/>
        <v>1</v>
      </c>
      <c r="Q105" s="264">
        <f t="shared" si="12"/>
        <v>0</v>
      </c>
      <c r="R105" s="264">
        <f t="shared" si="13"/>
        <v>0</v>
      </c>
      <c r="S105" s="118">
        <v>-1</v>
      </c>
      <c r="T105" s="118">
        <v>-1</v>
      </c>
      <c r="U105" s="118">
        <f t="shared" si="14"/>
        <v>1</v>
      </c>
      <c r="V105" s="118">
        <v>0</v>
      </c>
      <c r="W105" s="267">
        <v>0</v>
      </c>
      <c r="X105" s="118">
        <v>1</v>
      </c>
      <c r="Y105" s="118" t="s">
        <v>21</v>
      </c>
      <c r="Z105" s="118" t="s">
        <v>31</v>
      </c>
      <c r="AA105" s="81" t="str">
        <f t="shared" si="15"/>
        <v>Fbp-amp</v>
      </c>
    </row>
    <row r="106" spans="1:27" x14ac:dyDescent="0.3">
      <c r="A106" s="15" t="s">
        <v>16</v>
      </c>
      <c r="B106" s="265" t="s">
        <v>204</v>
      </c>
      <c r="C106" s="118">
        <v>-1.1424728417396</v>
      </c>
      <c r="D106" s="118">
        <v>-1.1467641027576301</v>
      </c>
      <c r="E106" s="118">
        <v>-1.1547560127712999</v>
      </c>
      <c r="F106" s="118">
        <v>-1.13248684893027</v>
      </c>
      <c r="G106" s="118">
        <v>-1.13248684893027</v>
      </c>
      <c r="H106" s="118">
        <f t="shared" si="6"/>
        <v>1.13248684893027</v>
      </c>
      <c r="I106" s="118" t="b">
        <f t="shared" si="7"/>
        <v>1</v>
      </c>
      <c r="J106" s="118" t="b">
        <f t="shared" si="8"/>
        <v>1</v>
      </c>
      <c r="K106" s="265" t="str">
        <f t="shared" si="9"/>
        <v>inhibitor</v>
      </c>
      <c r="L106" s="118">
        <f t="shared" si="10"/>
        <v>0</v>
      </c>
      <c r="M106" s="265" t="str">
        <f t="shared" si="11"/>
        <v>novel</v>
      </c>
      <c r="N106" s="266">
        <v>0</v>
      </c>
      <c r="O106" s="118">
        <v>0</v>
      </c>
      <c r="P106" s="264">
        <f t="shared" si="5"/>
        <v>0</v>
      </c>
      <c r="Q106" s="264">
        <f t="shared" si="12"/>
        <v>0</v>
      </c>
      <c r="R106" s="264">
        <f t="shared" si="13"/>
        <v>0</v>
      </c>
      <c r="S106" s="118">
        <v>0</v>
      </c>
      <c r="T106" s="118">
        <v>0</v>
      </c>
      <c r="U106" s="118">
        <f t="shared" si="14"/>
        <v>0</v>
      </c>
      <c r="V106" s="118">
        <v>0</v>
      </c>
      <c r="W106" s="267">
        <v>0</v>
      </c>
      <c r="X106" s="118">
        <v>1</v>
      </c>
      <c r="Y106" s="118" t="s">
        <v>21</v>
      </c>
      <c r="Z106" s="118" t="s">
        <v>31</v>
      </c>
      <c r="AA106" s="81" t="str">
        <f t="shared" si="15"/>
        <v>Fbp-cdp</v>
      </c>
    </row>
    <row r="107" spans="1:27" x14ac:dyDescent="0.3">
      <c r="A107" s="15" t="s">
        <v>16</v>
      </c>
      <c r="B107" s="265" t="s">
        <v>287</v>
      </c>
      <c r="C107" s="118">
        <v>1.56104357679827</v>
      </c>
      <c r="D107" s="118">
        <v>1.56880160442495</v>
      </c>
      <c r="E107" s="118">
        <v>1.5463370575620601</v>
      </c>
      <c r="F107" s="118">
        <v>1.5853620939566599</v>
      </c>
      <c r="G107" s="118">
        <v>1.5463370575620601</v>
      </c>
      <c r="H107" s="118">
        <f t="shared" si="6"/>
        <v>1.5463370575620601</v>
      </c>
      <c r="I107" s="118" t="b">
        <f t="shared" si="7"/>
        <v>1</v>
      </c>
      <c r="J107" s="118" t="b">
        <f t="shared" si="8"/>
        <v>1</v>
      </c>
      <c r="K107" s="265" t="str">
        <f t="shared" si="9"/>
        <v>activator</v>
      </c>
      <c r="L107" s="118">
        <f t="shared" si="10"/>
        <v>0</v>
      </c>
      <c r="M107" s="265" t="str">
        <f t="shared" si="11"/>
        <v>novel</v>
      </c>
      <c r="N107" s="266">
        <v>0</v>
      </c>
      <c r="O107" s="118">
        <v>0</v>
      </c>
      <c r="P107" s="264">
        <f t="shared" ref="P107:P139" si="16">IF(OR(S107&lt;&gt;0,T107&lt;&gt;0,U107&lt;&gt;0),1,0)</f>
        <v>0</v>
      </c>
      <c r="Q107" s="264">
        <f t="shared" si="12"/>
        <v>0</v>
      </c>
      <c r="R107" s="264">
        <f t="shared" si="13"/>
        <v>0</v>
      </c>
      <c r="S107" s="118">
        <v>0</v>
      </c>
      <c r="T107" s="118">
        <v>0</v>
      </c>
      <c r="U107" s="118">
        <f t="shared" si="14"/>
        <v>0</v>
      </c>
      <c r="V107" s="118">
        <v>0</v>
      </c>
      <c r="W107" s="267">
        <v>0</v>
      </c>
      <c r="X107" s="118">
        <v>1</v>
      </c>
      <c r="Y107" s="118" t="s">
        <v>21</v>
      </c>
      <c r="Z107" s="118" t="s">
        <v>31</v>
      </c>
      <c r="AA107" s="81" t="str">
        <f t="shared" si="15"/>
        <v>Fbp-his</v>
      </c>
    </row>
    <row r="108" spans="1:27" x14ac:dyDescent="0.3">
      <c r="A108" s="15" t="s">
        <v>16</v>
      </c>
      <c r="B108" s="265" t="s">
        <v>295</v>
      </c>
      <c r="C108" s="118">
        <v>1.5527130473492401</v>
      </c>
      <c r="D108" s="118">
        <v>1.5520488098298899</v>
      </c>
      <c r="E108" s="118">
        <v>1.5490721339990201</v>
      </c>
      <c r="F108" s="118">
        <v>1.5555138536250199</v>
      </c>
      <c r="G108" s="118">
        <v>1.5490721339990201</v>
      </c>
      <c r="H108" s="118">
        <f t="shared" si="6"/>
        <v>1.5490721339990201</v>
      </c>
      <c r="I108" s="118" t="b">
        <f t="shared" si="7"/>
        <v>1</v>
      </c>
      <c r="J108" s="118" t="b">
        <f t="shared" si="8"/>
        <v>1</v>
      </c>
      <c r="K108" s="265" t="str">
        <f t="shared" si="9"/>
        <v>activator</v>
      </c>
      <c r="L108" s="118">
        <f t="shared" si="10"/>
        <v>0</v>
      </c>
      <c r="M108" s="265" t="str">
        <f t="shared" si="11"/>
        <v>novel</v>
      </c>
      <c r="N108" s="266">
        <v>0</v>
      </c>
      <c r="O108" s="118">
        <v>0</v>
      </c>
      <c r="P108" s="264">
        <f t="shared" si="16"/>
        <v>0</v>
      </c>
      <c r="Q108" s="264">
        <f t="shared" si="12"/>
        <v>0</v>
      </c>
      <c r="R108" s="264">
        <f t="shared" si="13"/>
        <v>0</v>
      </c>
      <c r="S108" s="118">
        <v>0</v>
      </c>
      <c r="T108" s="118">
        <v>0</v>
      </c>
      <c r="U108" s="118">
        <f t="shared" si="14"/>
        <v>0</v>
      </c>
      <c r="V108" s="118">
        <v>0</v>
      </c>
      <c r="W108" s="267">
        <v>0</v>
      </c>
      <c r="X108" s="118">
        <v>1</v>
      </c>
      <c r="Y108" s="118" t="s">
        <v>21</v>
      </c>
      <c r="Z108" s="118" t="s">
        <v>31</v>
      </c>
      <c r="AA108" s="81" t="str">
        <f t="shared" si="15"/>
        <v>Fbp-cys</v>
      </c>
    </row>
    <row r="109" spans="1:27" x14ac:dyDescent="0.3">
      <c r="A109" s="15" t="s">
        <v>16</v>
      </c>
      <c r="B109" s="265" t="s">
        <v>243</v>
      </c>
      <c r="C109" s="118">
        <v>1.6423510076807899</v>
      </c>
      <c r="D109" s="118">
        <v>1.64791236524151</v>
      </c>
      <c r="E109" s="118">
        <v>1.55526656275633</v>
      </c>
      <c r="F109" s="118">
        <v>1.7083077899243999</v>
      </c>
      <c r="G109" s="118">
        <v>1.55526656275633</v>
      </c>
      <c r="H109" s="118">
        <f t="shared" si="6"/>
        <v>1.55526656275633</v>
      </c>
      <c r="I109" s="118" t="b">
        <f t="shared" si="7"/>
        <v>1</v>
      </c>
      <c r="J109" s="118" t="b">
        <f t="shared" si="8"/>
        <v>1</v>
      </c>
      <c r="K109" s="265" t="str">
        <f t="shared" si="9"/>
        <v>activator</v>
      </c>
      <c r="L109" s="118">
        <f t="shared" si="10"/>
        <v>0</v>
      </c>
      <c r="M109" s="265" t="str">
        <f t="shared" si="11"/>
        <v>novel</v>
      </c>
      <c r="N109" s="266">
        <v>0</v>
      </c>
      <c r="O109" s="118">
        <v>0</v>
      </c>
      <c r="P109" s="264">
        <f t="shared" si="16"/>
        <v>0</v>
      </c>
      <c r="Q109" s="264">
        <f t="shared" si="12"/>
        <v>0</v>
      </c>
      <c r="R109" s="264">
        <f t="shared" si="13"/>
        <v>0</v>
      </c>
      <c r="S109" s="118">
        <v>0</v>
      </c>
      <c r="T109" s="118">
        <v>0</v>
      </c>
      <c r="U109" s="118">
        <f t="shared" si="14"/>
        <v>0</v>
      </c>
      <c r="V109" s="118">
        <v>0</v>
      </c>
      <c r="W109" s="267">
        <v>0</v>
      </c>
      <c r="X109" s="118">
        <v>1</v>
      </c>
      <c r="Y109" s="118" t="s">
        <v>21</v>
      </c>
      <c r="Z109" s="118" t="s">
        <v>31</v>
      </c>
      <c r="AA109" s="81" t="str">
        <f t="shared" si="15"/>
        <v>Fbp-gluth-r</v>
      </c>
    </row>
    <row r="110" spans="1:27" x14ac:dyDescent="0.3">
      <c r="A110" s="15" t="s">
        <v>16</v>
      </c>
      <c r="B110" s="265" t="s">
        <v>105</v>
      </c>
      <c r="C110" s="118">
        <v>-1.0276693558844401</v>
      </c>
      <c r="D110" s="118">
        <v>-1.0318992649857699</v>
      </c>
      <c r="E110" s="118">
        <v>-1.0571459939883401</v>
      </c>
      <c r="F110" s="118">
        <v>-1.01143516242605</v>
      </c>
      <c r="G110" s="118">
        <v>-1.01143516242605</v>
      </c>
      <c r="H110" s="118">
        <f t="shared" si="6"/>
        <v>1.01143516242605</v>
      </c>
      <c r="I110" s="118" t="b">
        <f t="shared" si="7"/>
        <v>0</v>
      </c>
      <c r="J110" s="118" t="b">
        <f t="shared" si="8"/>
        <v>1</v>
      </c>
      <c r="K110" s="265">
        <f t="shared" si="9"/>
        <v>0</v>
      </c>
      <c r="L110" s="118">
        <f t="shared" si="10"/>
        <v>0</v>
      </c>
      <c r="M110" s="265" t="str">
        <f t="shared" si="11"/>
        <v/>
      </c>
      <c r="N110" s="266">
        <v>0</v>
      </c>
      <c r="O110" s="118">
        <v>0</v>
      </c>
      <c r="P110" s="264">
        <f t="shared" si="16"/>
        <v>1</v>
      </c>
      <c r="Q110" s="264">
        <f t="shared" si="12"/>
        <v>0</v>
      </c>
      <c r="R110" s="264">
        <f t="shared" si="13"/>
        <v>1</v>
      </c>
      <c r="S110" s="118">
        <v>0</v>
      </c>
      <c r="T110" s="118">
        <v>-1</v>
      </c>
      <c r="U110" s="118">
        <f t="shared" si="14"/>
        <v>0</v>
      </c>
      <c r="V110" s="118">
        <v>0</v>
      </c>
      <c r="W110" s="267">
        <v>0</v>
      </c>
      <c r="X110" s="118">
        <v>1</v>
      </c>
      <c r="Y110" s="118" t="s">
        <v>21</v>
      </c>
      <c r="Z110" s="118" t="s">
        <v>31</v>
      </c>
      <c r="AA110" s="81" t="str">
        <f t="shared" si="15"/>
        <v>Fbp-2pg</v>
      </c>
    </row>
    <row r="111" spans="1:27" x14ac:dyDescent="0.3">
      <c r="A111" s="15" t="s">
        <v>16</v>
      </c>
      <c r="B111" s="265" t="s">
        <v>86</v>
      </c>
      <c r="C111" s="118">
        <v>-0.93794466572844903</v>
      </c>
      <c r="D111" s="118">
        <v>-0.93236359143485603</v>
      </c>
      <c r="E111" s="118">
        <v>-0.95451673367340595</v>
      </c>
      <c r="F111" s="118">
        <v>-0.91868865453777904</v>
      </c>
      <c r="G111" s="118">
        <v>-0.91868865453777904</v>
      </c>
      <c r="H111" s="118">
        <f t="shared" si="6"/>
        <v>0.91868865453777904</v>
      </c>
      <c r="I111" s="118" t="b">
        <f t="shared" si="7"/>
        <v>0</v>
      </c>
      <c r="J111" s="118" t="b">
        <f t="shared" si="8"/>
        <v>1</v>
      </c>
      <c r="K111" s="265">
        <f t="shared" si="9"/>
        <v>0</v>
      </c>
      <c r="L111" s="118">
        <f t="shared" si="10"/>
        <v>0</v>
      </c>
      <c r="M111" s="265" t="str">
        <f t="shared" si="11"/>
        <v/>
      </c>
      <c r="N111" s="266">
        <v>0</v>
      </c>
      <c r="O111" s="118">
        <v>0</v>
      </c>
      <c r="P111" s="264">
        <f t="shared" si="16"/>
        <v>1</v>
      </c>
      <c r="Q111" s="264">
        <f t="shared" si="12"/>
        <v>0</v>
      </c>
      <c r="R111" s="264">
        <f t="shared" si="13"/>
        <v>1</v>
      </c>
      <c r="S111" s="118">
        <v>0</v>
      </c>
      <c r="T111" s="118">
        <v>-1</v>
      </c>
      <c r="U111" s="118">
        <f t="shared" si="14"/>
        <v>0</v>
      </c>
      <c r="V111" s="118">
        <v>0</v>
      </c>
      <c r="W111" s="267">
        <v>0</v>
      </c>
      <c r="X111" s="118">
        <v>1</v>
      </c>
      <c r="Y111" s="118" t="s">
        <v>21</v>
      </c>
      <c r="Z111" s="118" t="s">
        <v>31</v>
      </c>
      <c r="AA111" s="81" t="str">
        <f t="shared" si="15"/>
        <v>Fbp-atp</v>
      </c>
    </row>
    <row r="112" spans="1:27" x14ac:dyDescent="0.3">
      <c r="A112" s="15" t="s">
        <v>3</v>
      </c>
      <c r="B112" s="265" t="s">
        <v>250</v>
      </c>
      <c r="C112" s="118">
        <v>2.15060608501775</v>
      </c>
      <c r="D112" s="118">
        <v>2.14926276788028</v>
      </c>
      <c r="E112" s="118">
        <v>2.1217568911840701</v>
      </c>
      <c r="F112" s="118">
        <v>2.1799543077660499</v>
      </c>
      <c r="G112" s="118">
        <v>2.1217568911840701</v>
      </c>
      <c r="H112" s="118">
        <f t="shared" si="6"/>
        <v>2.1217568911840701</v>
      </c>
      <c r="I112" s="118" t="b">
        <f t="shared" si="7"/>
        <v>1</v>
      </c>
      <c r="J112" s="118" t="b">
        <f t="shared" si="8"/>
        <v>1</v>
      </c>
      <c r="K112" s="265" t="str">
        <f t="shared" si="9"/>
        <v>activator</v>
      </c>
      <c r="L112" s="265" t="str">
        <f t="shared" si="10"/>
        <v>strong</v>
      </c>
      <c r="M112" s="265" t="str">
        <f t="shared" si="11"/>
        <v>novel</v>
      </c>
      <c r="N112" s="266">
        <v>0</v>
      </c>
      <c r="O112" s="118">
        <v>0</v>
      </c>
      <c r="P112" s="264">
        <f t="shared" si="16"/>
        <v>0</v>
      </c>
      <c r="Q112" s="264">
        <f t="shared" si="12"/>
        <v>0</v>
      </c>
      <c r="R112" s="264">
        <f t="shared" si="13"/>
        <v>0</v>
      </c>
      <c r="S112" s="118">
        <v>0</v>
      </c>
      <c r="T112" s="118">
        <v>0</v>
      </c>
      <c r="U112" s="118">
        <f t="shared" si="14"/>
        <v>0</v>
      </c>
      <c r="V112" s="118">
        <v>0</v>
      </c>
      <c r="W112" s="267">
        <v>0</v>
      </c>
      <c r="X112" s="118">
        <v>1</v>
      </c>
      <c r="Y112" s="118" t="s">
        <v>21</v>
      </c>
      <c r="Z112" s="118" t="s">
        <v>31</v>
      </c>
      <c r="AA112" s="81" t="str">
        <f t="shared" si="15"/>
        <v>Edd-fad</v>
      </c>
    </row>
    <row r="113" spans="1:27" x14ac:dyDescent="0.3">
      <c r="A113" s="15" t="s">
        <v>10</v>
      </c>
      <c r="B113" s="265" t="s">
        <v>65</v>
      </c>
      <c r="C113" s="118">
        <v>-1.0938450254788901</v>
      </c>
      <c r="D113" s="118">
        <v>-1.08384659915961</v>
      </c>
      <c r="E113" s="118">
        <v>-1.1628748453248801</v>
      </c>
      <c r="F113" s="118">
        <v>-1.0177114973603001</v>
      </c>
      <c r="G113" s="118">
        <v>-1.0177114973603001</v>
      </c>
      <c r="H113" s="118">
        <f t="shared" si="6"/>
        <v>1.0177114973603001</v>
      </c>
      <c r="I113" s="118" t="b">
        <f t="shared" si="7"/>
        <v>0</v>
      </c>
      <c r="J113" s="118" t="b">
        <f t="shared" si="8"/>
        <v>1</v>
      </c>
      <c r="K113" s="265">
        <f t="shared" si="9"/>
        <v>0</v>
      </c>
      <c r="L113" s="118">
        <f t="shared" si="10"/>
        <v>0</v>
      </c>
      <c r="M113" s="265" t="str">
        <f t="shared" si="11"/>
        <v/>
      </c>
      <c r="N113" s="266">
        <v>0</v>
      </c>
      <c r="O113" s="118">
        <v>0</v>
      </c>
      <c r="P113" s="264">
        <f t="shared" si="16"/>
        <v>1</v>
      </c>
      <c r="Q113" s="264">
        <f t="shared" si="12"/>
        <v>1</v>
      </c>
      <c r="R113" s="264">
        <f t="shared" si="13"/>
        <v>0</v>
      </c>
      <c r="S113" s="118">
        <v>-1</v>
      </c>
      <c r="T113" s="118">
        <v>0</v>
      </c>
      <c r="U113" s="118">
        <f t="shared" si="14"/>
        <v>0</v>
      </c>
      <c r="V113" s="118">
        <v>0</v>
      </c>
      <c r="W113" s="267">
        <v>0</v>
      </c>
      <c r="X113" s="118">
        <v>1</v>
      </c>
      <c r="Y113" s="118" t="s">
        <v>22</v>
      </c>
      <c r="Z113" s="118" t="s">
        <v>31</v>
      </c>
      <c r="AA113" s="81" t="str">
        <f t="shared" si="15"/>
        <v>Eda-6pgc</v>
      </c>
    </row>
    <row r="114" spans="1:27" x14ac:dyDescent="0.3">
      <c r="A114" s="269" t="s">
        <v>106</v>
      </c>
      <c r="B114" s="270" t="s">
        <v>231</v>
      </c>
      <c r="C114" s="118">
        <v>-1.93015136465818</v>
      </c>
      <c r="D114" s="118">
        <v>-1.9310327078512399</v>
      </c>
      <c r="E114" s="118">
        <v>-1.9310327078512399</v>
      </c>
      <c r="F114" s="118">
        <v>-1.9310327078512399</v>
      </c>
      <c r="G114" s="118">
        <v>-1.9310327078512399</v>
      </c>
      <c r="H114" s="118">
        <f t="shared" ref="H114:H139" si="17">ABS(G114)</f>
        <v>1.9310327078512399</v>
      </c>
      <c r="I114" s="118" t="b">
        <f t="shared" si="7"/>
        <v>1</v>
      </c>
      <c r="J114" s="118" t="b">
        <f t="shared" si="8"/>
        <v>1</v>
      </c>
      <c r="K114" s="265" t="str">
        <f t="shared" si="9"/>
        <v>inhibitor</v>
      </c>
      <c r="L114" s="118">
        <f t="shared" si="10"/>
        <v>0</v>
      </c>
      <c r="M114" s="265" t="str">
        <f t="shared" si="11"/>
        <v>novel</v>
      </c>
      <c r="N114" s="266">
        <v>0</v>
      </c>
      <c r="O114" s="118">
        <v>0</v>
      </c>
      <c r="P114" s="264">
        <f t="shared" si="16"/>
        <v>0</v>
      </c>
      <c r="Q114" s="264">
        <f t="shared" si="12"/>
        <v>0</v>
      </c>
      <c r="R114" s="264">
        <f t="shared" si="13"/>
        <v>0</v>
      </c>
      <c r="S114" s="118">
        <v>0</v>
      </c>
      <c r="T114" s="118">
        <v>0</v>
      </c>
      <c r="U114" s="118">
        <f t="shared" si="14"/>
        <v>0</v>
      </c>
      <c r="V114" s="118">
        <v>0</v>
      </c>
      <c r="W114" s="267">
        <v>0</v>
      </c>
      <c r="X114" s="118">
        <v>3</v>
      </c>
      <c r="Y114" s="118" t="s">
        <v>19</v>
      </c>
      <c r="Z114" s="118" t="s">
        <v>30</v>
      </c>
      <c r="AA114" s="81" t="str">
        <f t="shared" si="15"/>
        <v>Acs-hcys</v>
      </c>
    </row>
    <row r="115" spans="1:27" x14ac:dyDescent="0.3">
      <c r="A115" s="269" t="s">
        <v>106</v>
      </c>
      <c r="B115" s="270" t="s">
        <v>295</v>
      </c>
      <c r="C115" s="118">
        <v>-1.8220236479298699</v>
      </c>
      <c r="D115" s="118">
        <v>-1.8212691416256901</v>
      </c>
      <c r="E115" s="118">
        <v>-1.85874384704436</v>
      </c>
      <c r="F115" s="118">
        <v>-1.7899049707163599</v>
      </c>
      <c r="G115" s="118">
        <v>-1.7899049707163599</v>
      </c>
      <c r="H115" s="118">
        <f t="shared" si="17"/>
        <v>1.7899049707163599</v>
      </c>
      <c r="I115" s="118" t="b">
        <f t="shared" si="7"/>
        <v>1</v>
      </c>
      <c r="J115" s="118" t="b">
        <f t="shared" si="8"/>
        <v>1</v>
      </c>
      <c r="K115" s="265" t="str">
        <f t="shared" si="9"/>
        <v>inhibitor</v>
      </c>
      <c r="L115" s="118">
        <f t="shared" si="10"/>
        <v>0</v>
      </c>
      <c r="M115" s="265" t="str">
        <f t="shared" si="11"/>
        <v>novel</v>
      </c>
      <c r="N115" s="266">
        <v>0</v>
      </c>
      <c r="O115" s="118">
        <v>0</v>
      </c>
      <c r="P115" s="264">
        <f t="shared" si="16"/>
        <v>0</v>
      </c>
      <c r="Q115" s="264">
        <f t="shared" si="12"/>
        <v>0</v>
      </c>
      <c r="R115" s="264">
        <f t="shared" si="13"/>
        <v>0</v>
      </c>
      <c r="S115" s="118">
        <v>0</v>
      </c>
      <c r="T115" s="118">
        <v>0</v>
      </c>
      <c r="U115" s="118">
        <f t="shared" si="14"/>
        <v>0</v>
      </c>
      <c r="V115" s="118">
        <v>0</v>
      </c>
      <c r="W115" s="267">
        <v>0</v>
      </c>
      <c r="X115" s="118">
        <v>3</v>
      </c>
      <c r="Y115" s="118" t="s">
        <v>19</v>
      </c>
      <c r="Z115" s="118" t="s">
        <v>30</v>
      </c>
      <c r="AA115" s="81" t="str">
        <f t="shared" si="15"/>
        <v>Acs-cys</v>
      </c>
    </row>
    <row r="116" spans="1:27" x14ac:dyDescent="0.3">
      <c r="A116" s="269" t="s">
        <v>106</v>
      </c>
      <c r="B116" s="270" t="s">
        <v>257</v>
      </c>
      <c r="C116" s="118">
        <v>-1.87238159715613</v>
      </c>
      <c r="D116" s="118">
        <v>-1.77541672006778</v>
      </c>
      <c r="E116" s="118">
        <v>-2.0920830195690598</v>
      </c>
      <c r="F116" s="118">
        <v>-1.72915093963726</v>
      </c>
      <c r="G116" s="118">
        <v>-1.72915093963726</v>
      </c>
      <c r="H116" s="118">
        <f t="shared" si="17"/>
        <v>1.72915093963726</v>
      </c>
      <c r="I116" s="118" t="b">
        <f t="shared" ref="I116:I139" si="18">H116&gt;1.131</f>
        <v>1</v>
      </c>
      <c r="J116" s="118" t="b">
        <f t="shared" ref="J116:J139" si="19">H116&gt;(1.131/2)</f>
        <v>1</v>
      </c>
      <c r="K116" s="265" t="str">
        <f t="shared" ref="K116:K139" si="20">IF(AND(C116&lt;0,I116=TRUE),"inhibitor",IF(AND(C116&gt;0,I116=TRUE),"activator",))</f>
        <v>inhibitor</v>
      </c>
      <c r="L116" s="118">
        <f t="shared" ref="L116:L139" si="21">IF(AND(OR(K116="inhibitor",K116="activator"),H116&gt;2),"strong",)</f>
        <v>0</v>
      </c>
      <c r="M116" s="265" t="str">
        <f t="shared" ref="M116:M139" si="22">IF(AND(OR(K116="inhibitor",K116="activator"),AND(S116=0,T116=0,V116=0)),"novel",IF(OR(K116="inhibitor",K116="activator"),"known",""))</f>
        <v>novel</v>
      </c>
      <c r="N116" s="266">
        <v>0</v>
      </c>
      <c r="O116" s="118">
        <v>0</v>
      </c>
      <c r="P116" s="264">
        <f t="shared" si="16"/>
        <v>0</v>
      </c>
      <c r="Q116" s="264">
        <f t="shared" si="12"/>
        <v>0</v>
      </c>
      <c r="R116" s="264">
        <f t="shared" si="13"/>
        <v>0</v>
      </c>
      <c r="S116" s="118">
        <v>0</v>
      </c>
      <c r="T116" s="118">
        <v>0</v>
      </c>
      <c r="U116" s="118">
        <f t="shared" si="14"/>
        <v>0</v>
      </c>
      <c r="V116" s="118">
        <v>0</v>
      </c>
      <c r="W116" s="267">
        <v>0</v>
      </c>
      <c r="X116" s="118">
        <v>3</v>
      </c>
      <c r="Y116" s="118" t="s">
        <v>19</v>
      </c>
      <c r="Z116" s="118" t="s">
        <v>30</v>
      </c>
      <c r="AA116" s="81" t="str">
        <f t="shared" si="15"/>
        <v>Acs-ppgpp</v>
      </c>
    </row>
    <row r="117" spans="1:27" x14ac:dyDescent="0.3">
      <c r="A117" s="269" t="s">
        <v>106</v>
      </c>
      <c r="B117" s="270" t="s">
        <v>243</v>
      </c>
      <c r="C117" s="118">
        <v>-1.94623611739502</v>
      </c>
      <c r="D117" s="118">
        <v>-1.96976896225406</v>
      </c>
      <c r="E117" s="118">
        <v>-2.6948577620833798</v>
      </c>
      <c r="F117" s="118">
        <v>-1.20416163876722</v>
      </c>
      <c r="G117" s="118">
        <v>-1.20416163876722</v>
      </c>
      <c r="H117" s="118">
        <f t="shared" si="17"/>
        <v>1.20416163876722</v>
      </c>
      <c r="I117" s="118" t="b">
        <f t="shared" si="18"/>
        <v>1</v>
      </c>
      <c r="J117" s="118" t="b">
        <f t="shared" si="19"/>
        <v>1</v>
      </c>
      <c r="K117" s="265" t="str">
        <f t="shared" si="20"/>
        <v>inhibitor</v>
      </c>
      <c r="L117" s="118">
        <f t="shared" si="21"/>
        <v>0</v>
      </c>
      <c r="M117" s="265" t="str">
        <f t="shared" si="22"/>
        <v>novel</v>
      </c>
      <c r="N117" s="266">
        <v>0</v>
      </c>
      <c r="O117" s="118">
        <v>0</v>
      </c>
      <c r="P117" s="264">
        <f t="shared" si="16"/>
        <v>0</v>
      </c>
      <c r="Q117" s="264">
        <f t="shared" si="12"/>
        <v>0</v>
      </c>
      <c r="R117" s="264">
        <f t="shared" si="13"/>
        <v>0</v>
      </c>
      <c r="S117" s="118">
        <v>0</v>
      </c>
      <c r="T117" s="118">
        <v>0</v>
      </c>
      <c r="U117" s="118">
        <f t="shared" si="14"/>
        <v>0</v>
      </c>
      <c r="V117" s="118">
        <v>0</v>
      </c>
      <c r="W117" s="267">
        <v>0</v>
      </c>
      <c r="X117" s="118">
        <v>3</v>
      </c>
      <c r="Y117" s="118" t="s">
        <v>19</v>
      </c>
      <c r="Z117" s="118" t="s">
        <v>30</v>
      </c>
      <c r="AA117" s="81" t="str">
        <f t="shared" si="15"/>
        <v>Acs-gluth-r</v>
      </c>
    </row>
    <row r="118" spans="1:27" x14ac:dyDescent="0.3">
      <c r="A118" s="269" t="s">
        <v>106</v>
      </c>
      <c r="B118" s="270" t="s">
        <v>216</v>
      </c>
      <c r="C118" s="118">
        <v>-1.30942983301225</v>
      </c>
      <c r="D118" s="118">
        <v>-1.2091444491950001</v>
      </c>
      <c r="E118" s="118">
        <v>-1.5041379074680501</v>
      </c>
      <c r="F118" s="118">
        <v>-1.1986009549535299</v>
      </c>
      <c r="G118" s="118">
        <v>-1.1986009549535299</v>
      </c>
      <c r="H118" s="118">
        <f t="shared" si="17"/>
        <v>1.1986009549535299</v>
      </c>
      <c r="I118" s="118" t="b">
        <f t="shared" si="18"/>
        <v>1</v>
      </c>
      <c r="J118" s="118" t="b">
        <f t="shared" si="19"/>
        <v>1</v>
      </c>
      <c r="K118" s="265" t="str">
        <f t="shared" si="20"/>
        <v>inhibitor</v>
      </c>
      <c r="L118" s="118">
        <f t="shared" si="21"/>
        <v>0</v>
      </c>
      <c r="M118" s="265" t="str">
        <f t="shared" si="22"/>
        <v>novel</v>
      </c>
      <c r="N118" s="266">
        <v>0</v>
      </c>
      <c r="O118" s="118">
        <v>0</v>
      </c>
      <c r="P118" s="264">
        <f t="shared" si="16"/>
        <v>0</v>
      </c>
      <c r="Q118" s="264">
        <f t="shared" si="12"/>
        <v>0</v>
      </c>
      <c r="R118" s="264">
        <f t="shared" si="13"/>
        <v>0</v>
      </c>
      <c r="S118" s="118">
        <v>0</v>
      </c>
      <c r="T118" s="118">
        <v>0</v>
      </c>
      <c r="U118" s="118">
        <f t="shared" si="14"/>
        <v>0</v>
      </c>
      <c r="V118" s="118">
        <v>0</v>
      </c>
      <c r="W118" s="267">
        <v>0</v>
      </c>
      <c r="X118" s="118">
        <v>3</v>
      </c>
      <c r="Y118" s="118" t="s">
        <v>19</v>
      </c>
      <c r="Z118" s="118" t="s">
        <v>30</v>
      </c>
      <c r="AA118" s="81" t="str">
        <f t="shared" si="15"/>
        <v>Acs-camp</v>
      </c>
    </row>
    <row r="119" spans="1:27" x14ac:dyDescent="0.3">
      <c r="A119" s="15" t="s">
        <v>114</v>
      </c>
      <c r="B119" s="265" t="s">
        <v>195</v>
      </c>
      <c r="C119" s="118">
        <v>-3.29064112579429</v>
      </c>
      <c r="D119" s="118">
        <v>-3.3260945730964901</v>
      </c>
      <c r="E119" s="118">
        <v>-3.4286643067370299</v>
      </c>
      <c r="F119" s="118">
        <v>-3.1615972117379898</v>
      </c>
      <c r="G119" s="118">
        <v>-3.1615972117379898</v>
      </c>
      <c r="H119" s="118">
        <f t="shared" si="17"/>
        <v>3.1615972117379898</v>
      </c>
      <c r="I119" s="118" t="b">
        <f t="shared" si="18"/>
        <v>1</v>
      </c>
      <c r="J119" s="118" t="b">
        <f t="shared" si="19"/>
        <v>1</v>
      </c>
      <c r="K119" s="265" t="str">
        <f t="shared" si="20"/>
        <v>inhibitor</v>
      </c>
      <c r="L119" s="265" t="str">
        <f t="shared" si="21"/>
        <v>strong</v>
      </c>
      <c r="M119" s="265" t="str">
        <f t="shared" si="22"/>
        <v>novel</v>
      </c>
      <c r="N119" s="266">
        <v>0</v>
      </c>
      <c r="O119" s="118">
        <v>0</v>
      </c>
      <c r="P119" s="264">
        <f t="shared" si="16"/>
        <v>0</v>
      </c>
      <c r="Q119" s="264">
        <f t="shared" si="12"/>
        <v>0</v>
      </c>
      <c r="R119" s="264">
        <f t="shared" si="13"/>
        <v>0</v>
      </c>
      <c r="S119" s="118">
        <v>0</v>
      </c>
      <c r="T119" s="118">
        <v>0</v>
      </c>
      <c r="U119" s="118">
        <f t="shared" si="14"/>
        <v>0</v>
      </c>
      <c r="V119" s="118">
        <v>0</v>
      </c>
      <c r="W119" s="267">
        <v>0</v>
      </c>
      <c r="X119" s="118">
        <v>2</v>
      </c>
      <c r="Y119" s="118" t="s">
        <v>25</v>
      </c>
      <c r="Z119" s="118" t="s">
        <v>30</v>
      </c>
      <c r="AA119" s="81" t="str">
        <f t="shared" si="15"/>
        <v>AckA-gmp</v>
      </c>
    </row>
    <row r="120" spans="1:27" x14ac:dyDescent="0.3">
      <c r="A120" s="15" t="s">
        <v>114</v>
      </c>
      <c r="B120" s="265" t="s">
        <v>199</v>
      </c>
      <c r="C120" s="118">
        <v>-3.5837214924768399</v>
      </c>
      <c r="D120" s="118">
        <v>-3.2106321251306</v>
      </c>
      <c r="E120" s="118">
        <v>-4.3260945730964897</v>
      </c>
      <c r="F120" s="118">
        <v>-2.88999545828981</v>
      </c>
      <c r="G120" s="118">
        <v>-2.88999545828981</v>
      </c>
      <c r="H120" s="118">
        <f t="shared" si="17"/>
        <v>2.88999545828981</v>
      </c>
      <c r="I120" s="118" t="b">
        <f t="shared" si="18"/>
        <v>1</v>
      </c>
      <c r="J120" s="118" t="b">
        <f t="shared" si="19"/>
        <v>1</v>
      </c>
      <c r="K120" s="265" t="str">
        <f t="shared" si="20"/>
        <v>inhibitor</v>
      </c>
      <c r="L120" s="265" t="str">
        <f t="shared" si="21"/>
        <v>strong</v>
      </c>
      <c r="M120" s="265" t="str">
        <f t="shared" si="22"/>
        <v>novel</v>
      </c>
      <c r="N120" s="266">
        <v>0</v>
      </c>
      <c r="O120" s="118">
        <v>0</v>
      </c>
      <c r="P120" s="264">
        <f t="shared" si="16"/>
        <v>0</v>
      </c>
      <c r="Q120" s="264">
        <f t="shared" si="12"/>
        <v>0</v>
      </c>
      <c r="R120" s="264">
        <f t="shared" si="13"/>
        <v>0</v>
      </c>
      <c r="S120" s="118">
        <v>0</v>
      </c>
      <c r="T120" s="118">
        <v>0</v>
      </c>
      <c r="U120" s="118">
        <f t="shared" si="14"/>
        <v>0</v>
      </c>
      <c r="V120" s="118">
        <v>0</v>
      </c>
      <c r="W120" s="267">
        <v>0</v>
      </c>
      <c r="X120" s="118">
        <v>2</v>
      </c>
      <c r="Y120" s="118" t="s">
        <v>25</v>
      </c>
      <c r="Z120" s="118" t="s">
        <v>30</v>
      </c>
      <c r="AA120" s="81" t="str">
        <f t="shared" si="15"/>
        <v>AckA-gtp</v>
      </c>
    </row>
    <row r="121" spans="1:27" x14ac:dyDescent="0.3">
      <c r="A121" s="15" t="s">
        <v>114</v>
      </c>
      <c r="B121" s="265" t="s">
        <v>113</v>
      </c>
      <c r="C121" s="118">
        <v>-2.8786142204235401</v>
      </c>
      <c r="D121" s="118">
        <v>-2.9528243697015699</v>
      </c>
      <c r="E121" s="118">
        <v>-3.5939299484602598</v>
      </c>
      <c r="F121" s="118">
        <v>-2.30190998681599</v>
      </c>
      <c r="G121" s="118">
        <v>-2.30190998681599</v>
      </c>
      <c r="H121" s="118">
        <f t="shared" si="17"/>
        <v>2.30190998681599</v>
      </c>
      <c r="I121" s="118" t="b">
        <f t="shared" si="18"/>
        <v>1</v>
      </c>
      <c r="J121" s="118" t="b">
        <f t="shared" si="19"/>
        <v>1</v>
      </c>
      <c r="K121" s="265" t="str">
        <f t="shared" si="20"/>
        <v>inhibitor</v>
      </c>
      <c r="L121" s="265" t="str">
        <f t="shared" si="21"/>
        <v>strong</v>
      </c>
      <c r="M121" s="265" t="str">
        <f t="shared" si="22"/>
        <v>novel</v>
      </c>
      <c r="N121" s="266">
        <v>0</v>
      </c>
      <c r="O121" s="118">
        <v>0</v>
      </c>
      <c r="P121" s="264">
        <f t="shared" si="16"/>
        <v>0</v>
      </c>
      <c r="Q121" s="264">
        <f t="shared" si="12"/>
        <v>0</v>
      </c>
      <c r="R121" s="264">
        <f t="shared" si="13"/>
        <v>0</v>
      </c>
      <c r="S121" s="118">
        <v>0</v>
      </c>
      <c r="T121" s="118">
        <v>0</v>
      </c>
      <c r="U121" s="118">
        <f t="shared" si="14"/>
        <v>0</v>
      </c>
      <c r="V121" s="118">
        <v>0</v>
      </c>
      <c r="W121" s="267">
        <v>0</v>
      </c>
      <c r="X121" s="118">
        <v>2</v>
      </c>
      <c r="Y121" s="118" t="s">
        <v>25</v>
      </c>
      <c r="Z121" s="118" t="s">
        <v>30</v>
      </c>
      <c r="AA121" s="81" t="str">
        <f t="shared" si="15"/>
        <v>AckA-gap</v>
      </c>
    </row>
    <row r="122" spans="1:27" x14ac:dyDescent="0.3">
      <c r="A122" s="15" t="s">
        <v>114</v>
      </c>
      <c r="B122" s="265" t="s">
        <v>214</v>
      </c>
      <c r="C122" s="118">
        <v>-2.19212772526024</v>
      </c>
      <c r="D122" s="118">
        <v>-2.1976200151476801</v>
      </c>
      <c r="E122" s="118">
        <v>-2.2638102948421399</v>
      </c>
      <c r="F122" s="118">
        <v>-2.11893991710456</v>
      </c>
      <c r="G122" s="118">
        <v>-2.11893991710456</v>
      </c>
      <c r="H122" s="118">
        <f t="shared" si="17"/>
        <v>2.11893991710456</v>
      </c>
      <c r="I122" s="118" t="b">
        <f t="shared" si="18"/>
        <v>1</v>
      </c>
      <c r="J122" s="118" t="b">
        <f t="shared" si="19"/>
        <v>1</v>
      </c>
      <c r="K122" s="265" t="str">
        <f t="shared" si="20"/>
        <v>inhibitor</v>
      </c>
      <c r="L122" s="265" t="str">
        <f t="shared" si="21"/>
        <v>strong</v>
      </c>
      <c r="M122" s="265" t="str">
        <f t="shared" si="22"/>
        <v>novel</v>
      </c>
      <c r="N122" s="266">
        <v>0</v>
      </c>
      <c r="O122" s="118">
        <v>0</v>
      </c>
      <c r="P122" s="264">
        <f t="shared" si="16"/>
        <v>0</v>
      </c>
      <c r="Q122" s="264">
        <f t="shared" si="12"/>
        <v>0</v>
      </c>
      <c r="R122" s="264">
        <f t="shared" si="13"/>
        <v>0</v>
      </c>
      <c r="S122" s="118">
        <v>0</v>
      </c>
      <c r="T122" s="118">
        <v>0</v>
      </c>
      <c r="U122" s="118">
        <f t="shared" si="14"/>
        <v>0</v>
      </c>
      <c r="V122" s="118">
        <v>0</v>
      </c>
      <c r="W122" s="267">
        <v>0</v>
      </c>
      <c r="X122" s="118">
        <v>2</v>
      </c>
      <c r="Y122" s="118" t="s">
        <v>25</v>
      </c>
      <c r="Z122" s="118" t="s">
        <v>30</v>
      </c>
      <c r="AA122" s="81" t="str">
        <f t="shared" si="15"/>
        <v>AckA-imp</v>
      </c>
    </row>
    <row r="123" spans="1:27" x14ac:dyDescent="0.3">
      <c r="A123" s="269" t="s">
        <v>114</v>
      </c>
      <c r="B123" s="270" t="s">
        <v>110</v>
      </c>
      <c r="C123" s="118">
        <v>-1.7003634623028601</v>
      </c>
      <c r="D123" s="118">
        <v>-1.6892265373932001</v>
      </c>
      <c r="E123" s="118">
        <v>-1.7223934013283999</v>
      </c>
      <c r="F123" s="118">
        <v>-1.6676030369533701</v>
      </c>
      <c r="G123" s="118">
        <v>-1.6676030369533701</v>
      </c>
      <c r="H123" s="118">
        <f t="shared" si="17"/>
        <v>1.6676030369533701</v>
      </c>
      <c r="I123" s="118" t="b">
        <f t="shared" si="18"/>
        <v>1</v>
      </c>
      <c r="J123" s="118" t="b">
        <f t="shared" si="19"/>
        <v>1</v>
      </c>
      <c r="K123" s="265" t="str">
        <f t="shared" si="20"/>
        <v>inhibitor</v>
      </c>
      <c r="L123" s="118">
        <f t="shared" si="21"/>
        <v>0</v>
      </c>
      <c r="M123" s="265" t="str">
        <f t="shared" si="22"/>
        <v>novel</v>
      </c>
      <c r="N123" s="266">
        <v>0</v>
      </c>
      <c r="O123" s="118">
        <v>0</v>
      </c>
      <c r="P123" s="264">
        <f t="shared" si="16"/>
        <v>0</v>
      </c>
      <c r="Q123" s="264">
        <f t="shared" si="12"/>
        <v>0</v>
      </c>
      <c r="R123" s="264">
        <f t="shared" si="13"/>
        <v>0</v>
      </c>
      <c r="S123" s="118">
        <v>0</v>
      </c>
      <c r="T123" s="118">
        <v>0</v>
      </c>
      <c r="U123" s="118">
        <f t="shared" si="14"/>
        <v>0</v>
      </c>
      <c r="V123" s="118">
        <v>0</v>
      </c>
      <c r="W123" s="267">
        <v>0</v>
      </c>
      <c r="X123" s="118">
        <v>2</v>
      </c>
      <c r="Y123" s="118" t="s">
        <v>25</v>
      </c>
      <c r="Z123" s="118" t="s">
        <v>30</v>
      </c>
      <c r="AA123" s="81" t="str">
        <f t="shared" si="15"/>
        <v>AckA-amp</v>
      </c>
    </row>
    <row r="124" spans="1:27" x14ac:dyDescent="0.3">
      <c r="A124" s="269" t="s">
        <v>114</v>
      </c>
      <c r="B124" s="270" t="s">
        <v>250</v>
      </c>
      <c r="C124" s="118">
        <v>-1.7895975122399299</v>
      </c>
      <c r="D124" s="118">
        <v>-1.6464125957487299</v>
      </c>
      <c r="E124" s="118">
        <v>-2.1097304246740198</v>
      </c>
      <c r="F124" s="118">
        <v>-1.48714607580514</v>
      </c>
      <c r="G124" s="118">
        <v>-1.48714607580514</v>
      </c>
      <c r="H124" s="118">
        <f t="shared" si="17"/>
        <v>1.48714607580514</v>
      </c>
      <c r="I124" s="118" t="b">
        <f t="shared" si="18"/>
        <v>1</v>
      </c>
      <c r="J124" s="118" t="b">
        <f t="shared" si="19"/>
        <v>1</v>
      </c>
      <c r="K124" s="265" t="str">
        <f t="shared" si="20"/>
        <v>inhibitor</v>
      </c>
      <c r="L124" s="118">
        <f t="shared" si="21"/>
        <v>0</v>
      </c>
      <c r="M124" s="265" t="str">
        <f t="shared" si="22"/>
        <v>novel</v>
      </c>
      <c r="N124" s="266">
        <v>0</v>
      </c>
      <c r="O124" s="118">
        <v>0</v>
      </c>
      <c r="P124" s="264">
        <f t="shared" si="16"/>
        <v>0</v>
      </c>
      <c r="Q124" s="264">
        <f t="shared" si="12"/>
        <v>0</v>
      </c>
      <c r="R124" s="264">
        <f t="shared" si="13"/>
        <v>0</v>
      </c>
      <c r="S124" s="118">
        <v>0</v>
      </c>
      <c r="T124" s="118">
        <v>0</v>
      </c>
      <c r="U124" s="118">
        <f t="shared" si="14"/>
        <v>0</v>
      </c>
      <c r="V124" s="118">
        <v>0</v>
      </c>
      <c r="W124" s="267">
        <v>0</v>
      </c>
      <c r="X124" s="118">
        <v>2</v>
      </c>
      <c r="Y124" s="118" t="s">
        <v>25</v>
      </c>
      <c r="Z124" s="118" t="s">
        <v>30</v>
      </c>
      <c r="AA124" s="81" t="str">
        <f t="shared" si="15"/>
        <v>AckA-fad</v>
      </c>
    </row>
    <row r="125" spans="1:27" x14ac:dyDescent="0.3">
      <c r="A125" s="269" t="s">
        <v>114</v>
      </c>
      <c r="B125" s="270" t="s">
        <v>241</v>
      </c>
      <c r="C125" s="118">
        <v>-1.50391526626161</v>
      </c>
      <c r="D125" s="118">
        <v>-1.5474555186607599</v>
      </c>
      <c r="E125" s="118">
        <v>-1.796422812359</v>
      </c>
      <c r="F125" s="118">
        <v>-1.27888823915814</v>
      </c>
      <c r="G125" s="118">
        <v>-1.27888823915814</v>
      </c>
      <c r="H125" s="118">
        <f t="shared" si="17"/>
        <v>1.27888823915814</v>
      </c>
      <c r="I125" s="118" t="b">
        <f t="shared" si="18"/>
        <v>1</v>
      </c>
      <c r="J125" s="118" t="b">
        <f t="shared" si="19"/>
        <v>1</v>
      </c>
      <c r="K125" s="265" t="str">
        <f t="shared" si="20"/>
        <v>inhibitor</v>
      </c>
      <c r="L125" s="118">
        <f t="shared" si="21"/>
        <v>0</v>
      </c>
      <c r="M125" s="265" t="str">
        <f t="shared" si="22"/>
        <v>novel</v>
      </c>
      <c r="N125" s="266">
        <v>0</v>
      </c>
      <c r="O125" s="118">
        <v>0</v>
      </c>
      <c r="P125" s="264">
        <f t="shared" si="16"/>
        <v>0</v>
      </c>
      <c r="Q125" s="264">
        <f t="shared" si="12"/>
        <v>0</v>
      </c>
      <c r="R125" s="264">
        <f t="shared" si="13"/>
        <v>0</v>
      </c>
      <c r="S125" s="118">
        <v>0</v>
      </c>
      <c r="T125" s="118">
        <v>0</v>
      </c>
      <c r="U125" s="118">
        <f t="shared" si="14"/>
        <v>0</v>
      </c>
      <c r="V125" s="118">
        <v>0</v>
      </c>
      <c r="W125" s="267">
        <v>0</v>
      </c>
      <c r="X125" s="118">
        <v>2</v>
      </c>
      <c r="Y125" s="118" t="s">
        <v>25</v>
      </c>
      <c r="Z125" s="118" t="s">
        <v>30</v>
      </c>
      <c r="AA125" s="81" t="str">
        <f t="shared" si="15"/>
        <v>AckA-carb-p</v>
      </c>
    </row>
    <row r="126" spans="1:27" x14ac:dyDescent="0.3">
      <c r="A126" s="269" t="s">
        <v>114</v>
      </c>
      <c r="B126" s="270" t="s">
        <v>264</v>
      </c>
      <c r="C126" s="118">
        <v>-1.6603523417483901</v>
      </c>
      <c r="D126" s="118">
        <v>-1.5024315939747701</v>
      </c>
      <c r="E126" s="118">
        <v>-2.11554783779119</v>
      </c>
      <c r="F126" s="118">
        <v>-1.2293861224073701</v>
      </c>
      <c r="G126" s="118">
        <v>-1.2293861224073701</v>
      </c>
      <c r="H126" s="118">
        <f t="shared" si="17"/>
        <v>1.2293861224073701</v>
      </c>
      <c r="I126" s="118" t="b">
        <f t="shared" si="18"/>
        <v>1</v>
      </c>
      <c r="J126" s="118" t="b">
        <f t="shared" si="19"/>
        <v>1</v>
      </c>
      <c r="K126" s="265" t="str">
        <f t="shared" si="20"/>
        <v>inhibitor</v>
      </c>
      <c r="L126" s="118">
        <f t="shared" si="21"/>
        <v>0</v>
      </c>
      <c r="M126" s="265" t="str">
        <f t="shared" si="22"/>
        <v>novel</v>
      </c>
      <c r="N126" s="266">
        <v>0</v>
      </c>
      <c r="O126" s="118">
        <v>0</v>
      </c>
      <c r="P126" s="264">
        <f t="shared" si="16"/>
        <v>0</v>
      </c>
      <c r="Q126" s="264">
        <f t="shared" si="12"/>
        <v>0</v>
      </c>
      <c r="R126" s="264">
        <f t="shared" si="13"/>
        <v>0</v>
      </c>
      <c r="S126" s="118">
        <v>0</v>
      </c>
      <c r="T126" s="118">
        <v>0</v>
      </c>
      <c r="U126" s="118">
        <f t="shared" si="14"/>
        <v>0</v>
      </c>
      <c r="V126" s="118">
        <v>0</v>
      </c>
      <c r="W126" s="267">
        <v>0</v>
      </c>
      <c r="X126" s="118">
        <v>2</v>
      </c>
      <c r="Y126" s="118" t="s">
        <v>25</v>
      </c>
      <c r="Z126" s="118" t="s">
        <v>30</v>
      </c>
      <c r="AA126" s="81" t="str">
        <f t="shared" si="15"/>
        <v>AckA-dttp</v>
      </c>
    </row>
    <row r="127" spans="1:27" x14ac:dyDescent="0.3">
      <c r="A127" s="269" t="s">
        <v>114</v>
      </c>
      <c r="B127" s="270" t="s">
        <v>68</v>
      </c>
      <c r="C127" s="118">
        <v>-1.5436501681937</v>
      </c>
      <c r="D127" s="118">
        <v>-1.4392497789882699</v>
      </c>
      <c r="E127" s="118">
        <v>-1.85146381747611</v>
      </c>
      <c r="F127" s="118">
        <v>-1.2180630464621001</v>
      </c>
      <c r="G127" s="118">
        <v>-1.2180630464621001</v>
      </c>
      <c r="H127" s="118">
        <f t="shared" si="17"/>
        <v>1.2180630464621001</v>
      </c>
      <c r="I127" s="118" t="b">
        <f t="shared" si="18"/>
        <v>1</v>
      </c>
      <c r="J127" s="118" t="b">
        <f t="shared" si="19"/>
        <v>1</v>
      </c>
      <c r="K127" s="265" t="str">
        <f t="shared" si="20"/>
        <v>inhibitor</v>
      </c>
      <c r="L127" s="118">
        <f t="shared" si="21"/>
        <v>0</v>
      </c>
      <c r="M127" s="265" t="str">
        <f t="shared" si="22"/>
        <v>novel</v>
      </c>
      <c r="N127" s="266">
        <v>0</v>
      </c>
      <c r="O127" s="118">
        <v>0</v>
      </c>
      <c r="P127" s="264">
        <f t="shared" si="16"/>
        <v>0</v>
      </c>
      <c r="Q127" s="264">
        <f t="shared" si="12"/>
        <v>0</v>
      </c>
      <c r="R127" s="264">
        <f t="shared" si="13"/>
        <v>0</v>
      </c>
      <c r="S127" s="118">
        <v>0</v>
      </c>
      <c r="T127" s="118">
        <v>0</v>
      </c>
      <c r="U127" s="118">
        <f t="shared" si="14"/>
        <v>0</v>
      </c>
      <c r="V127" s="118">
        <v>0</v>
      </c>
      <c r="W127" s="267">
        <v>0</v>
      </c>
      <c r="X127" s="118">
        <v>2</v>
      </c>
      <c r="Y127" s="118" t="s">
        <v>25</v>
      </c>
      <c r="Z127" s="118" t="s">
        <v>30</v>
      </c>
      <c r="AA127" s="81" t="str">
        <f t="shared" si="15"/>
        <v>AckA-nadph</v>
      </c>
    </row>
    <row r="128" spans="1:27" x14ac:dyDescent="0.3">
      <c r="A128" s="15" t="s">
        <v>13</v>
      </c>
      <c r="B128" s="265" t="s">
        <v>271</v>
      </c>
      <c r="C128" s="118">
        <v>-4.5433022551708104</v>
      </c>
      <c r="D128" s="118">
        <v>-4.52395576242668</v>
      </c>
      <c r="E128" s="118">
        <v>-4.6187792445326901</v>
      </c>
      <c r="F128" s="118">
        <v>-4.4583674207991004</v>
      </c>
      <c r="G128" s="118">
        <v>-4.4583674207991004</v>
      </c>
      <c r="H128" s="118">
        <f t="shared" si="17"/>
        <v>4.4583674207991004</v>
      </c>
      <c r="I128" s="118" t="b">
        <f t="shared" si="18"/>
        <v>1</v>
      </c>
      <c r="J128" s="118" t="b">
        <f t="shared" si="19"/>
        <v>1</v>
      </c>
      <c r="K128" s="265" t="str">
        <f t="shared" si="20"/>
        <v>inhibitor</v>
      </c>
      <c r="L128" s="265" t="str">
        <f t="shared" si="21"/>
        <v>strong</v>
      </c>
      <c r="M128" s="265" t="str">
        <f t="shared" si="22"/>
        <v>novel</v>
      </c>
      <c r="N128" s="266">
        <v>0</v>
      </c>
      <c r="O128" s="118">
        <v>0</v>
      </c>
      <c r="P128" s="264">
        <f t="shared" si="16"/>
        <v>0</v>
      </c>
      <c r="Q128" s="264">
        <f t="shared" si="12"/>
        <v>0</v>
      </c>
      <c r="R128" s="264">
        <f t="shared" si="13"/>
        <v>0</v>
      </c>
      <c r="S128" s="118">
        <v>0</v>
      </c>
      <c r="T128" s="118">
        <v>0</v>
      </c>
      <c r="U128" s="118">
        <f t="shared" si="14"/>
        <v>0</v>
      </c>
      <c r="V128" s="118">
        <v>0</v>
      </c>
      <c r="W128" s="267">
        <v>0</v>
      </c>
      <c r="X128" s="118">
        <v>2</v>
      </c>
      <c r="Y128" s="118" t="s">
        <v>26</v>
      </c>
      <c r="Z128" s="118" t="s">
        <v>31</v>
      </c>
      <c r="AA128" s="81" t="str">
        <f t="shared" si="15"/>
        <v>AceA-f1p</v>
      </c>
    </row>
    <row r="129" spans="1:27" x14ac:dyDescent="0.3">
      <c r="A129" s="15" t="s">
        <v>13</v>
      </c>
      <c r="B129" s="265" t="s">
        <v>94</v>
      </c>
      <c r="C129" s="118">
        <v>-3.4007954508454499</v>
      </c>
      <c r="D129" s="118">
        <v>-3.3776103724613802</v>
      </c>
      <c r="E129" s="118">
        <v>-3.5486832181571799</v>
      </c>
      <c r="F129" s="118">
        <v>-3.2576344361537899</v>
      </c>
      <c r="G129" s="118">
        <v>-3.2576344361537899</v>
      </c>
      <c r="H129" s="118">
        <f t="shared" si="17"/>
        <v>3.2576344361537899</v>
      </c>
      <c r="I129" s="118" t="b">
        <f t="shared" si="18"/>
        <v>1</v>
      </c>
      <c r="J129" s="118" t="b">
        <f t="shared" si="19"/>
        <v>1</v>
      </c>
      <c r="K129" s="265" t="str">
        <f t="shared" si="20"/>
        <v>inhibitor</v>
      </c>
      <c r="L129" s="265" t="str">
        <f t="shared" si="21"/>
        <v>strong</v>
      </c>
      <c r="M129" s="265" t="str">
        <f t="shared" si="22"/>
        <v>novel</v>
      </c>
      <c r="N129" s="266">
        <v>0</v>
      </c>
      <c r="O129" s="118">
        <v>0</v>
      </c>
      <c r="P129" s="264">
        <f t="shared" si="16"/>
        <v>0</v>
      </c>
      <c r="Q129" s="264">
        <f t="shared" si="12"/>
        <v>0</v>
      </c>
      <c r="R129" s="264">
        <f t="shared" si="13"/>
        <v>0</v>
      </c>
      <c r="S129" s="118">
        <v>0</v>
      </c>
      <c r="T129" s="118">
        <v>0</v>
      </c>
      <c r="U129" s="118">
        <f t="shared" si="14"/>
        <v>0</v>
      </c>
      <c r="V129" s="118">
        <v>0</v>
      </c>
      <c r="W129" s="267">
        <v>0</v>
      </c>
      <c r="X129" s="118">
        <v>2</v>
      </c>
      <c r="Y129" s="118" t="s">
        <v>26</v>
      </c>
      <c r="Z129" s="118" t="s">
        <v>31</v>
      </c>
      <c r="AA129" s="81" t="str">
        <f t="shared" si="15"/>
        <v>AceA-oaa</v>
      </c>
    </row>
    <row r="130" spans="1:27" x14ac:dyDescent="0.3">
      <c r="A130" s="15" t="s">
        <v>13</v>
      </c>
      <c r="B130" s="265" t="s">
        <v>222</v>
      </c>
      <c r="C130" s="118">
        <v>-2.3593559456836499</v>
      </c>
      <c r="D130" s="118">
        <v>-2.49370743738426</v>
      </c>
      <c r="E130" s="118">
        <v>-2.5099176645655201</v>
      </c>
      <c r="F130" s="118">
        <v>-2.05720734631414</v>
      </c>
      <c r="G130" s="118">
        <v>-2.05720734631414</v>
      </c>
      <c r="H130" s="118">
        <f t="shared" si="17"/>
        <v>2.05720734631414</v>
      </c>
      <c r="I130" s="118" t="b">
        <f t="shared" si="18"/>
        <v>1</v>
      </c>
      <c r="J130" s="118" t="b">
        <f t="shared" si="19"/>
        <v>1</v>
      </c>
      <c r="K130" s="265" t="str">
        <f t="shared" si="20"/>
        <v>inhibitor</v>
      </c>
      <c r="L130" s="265" t="str">
        <f t="shared" si="21"/>
        <v>strong</v>
      </c>
      <c r="M130" s="265" t="str">
        <f t="shared" si="22"/>
        <v>novel</v>
      </c>
      <c r="N130" s="266">
        <v>0</v>
      </c>
      <c r="O130" s="118">
        <v>0</v>
      </c>
      <c r="P130" s="264">
        <f t="shared" si="16"/>
        <v>0</v>
      </c>
      <c r="Q130" s="264">
        <f t="shared" si="12"/>
        <v>0</v>
      </c>
      <c r="R130" s="264">
        <f t="shared" si="13"/>
        <v>0</v>
      </c>
      <c r="S130" s="118">
        <v>0</v>
      </c>
      <c r="T130" s="118">
        <v>0</v>
      </c>
      <c r="U130" s="118">
        <f t="shared" si="14"/>
        <v>0</v>
      </c>
      <c r="V130" s="118">
        <v>0</v>
      </c>
      <c r="W130" s="267">
        <v>0</v>
      </c>
      <c r="X130" s="118">
        <v>2</v>
      </c>
      <c r="Y130" s="118" t="s">
        <v>26</v>
      </c>
      <c r="Z130" s="118" t="s">
        <v>31</v>
      </c>
      <c r="AA130" s="81" t="str">
        <f t="shared" si="15"/>
        <v>AceA-phepyr</v>
      </c>
    </row>
    <row r="131" spans="1:27" x14ac:dyDescent="0.3">
      <c r="A131" s="15" t="s">
        <v>13</v>
      </c>
      <c r="B131" s="265" t="s">
        <v>78</v>
      </c>
      <c r="C131" s="118">
        <v>-2.2910222614331599</v>
      </c>
      <c r="D131" s="118">
        <v>-2.2576344361537899</v>
      </c>
      <c r="E131" s="118">
        <v>-2.5491675917127599</v>
      </c>
      <c r="F131" s="118">
        <v>-2.05720734631414</v>
      </c>
      <c r="G131" s="118">
        <v>-2.05720734631414</v>
      </c>
      <c r="H131" s="118">
        <f t="shared" si="17"/>
        <v>2.05720734631414</v>
      </c>
      <c r="I131" s="118" t="b">
        <f t="shared" si="18"/>
        <v>1</v>
      </c>
      <c r="J131" s="118" t="b">
        <f t="shared" si="19"/>
        <v>1</v>
      </c>
      <c r="K131" s="265" t="str">
        <f t="shared" si="20"/>
        <v>inhibitor</v>
      </c>
      <c r="L131" s="265" t="str">
        <f t="shared" si="21"/>
        <v>strong</v>
      </c>
      <c r="M131" s="265" t="str">
        <f t="shared" si="22"/>
        <v>novel</v>
      </c>
      <c r="N131" s="266">
        <v>0</v>
      </c>
      <c r="O131" s="118">
        <v>0</v>
      </c>
      <c r="P131" s="264">
        <f t="shared" si="16"/>
        <v>0</v>
      </c>
      <c r="Q131" s="264">
        <f t="shared" si="12"/>
        <v>0</v>
      </c>
      <c r="R131" s="264">
        <f t="shared" si="13"/>
        <v>0</v>
      </c>
      <c r="S131" s="118">
        <v>0</v>
      </c>
      <c r="T131" s="118">
        <v>0</v>
      </c>
      <c r="U131" s="118">
        <f t="shared" si="14"/>
        <v>0</v>
      </c>
      <c r="V131" s="118">
        <v>0</v>
      </c>
      <c r="W131" s="267">
        <v>0</v>
      </c>
      <c r="X131" s="118">
        <v>2</v>
      </c>
      <c r="Y131" s="118" t="s">
        <v>26</v>
      </c>
      <c r="Z131" s="118" t="s">
        <v>31</v>
      </c>
      <c r="AA131" s="81" t="str">
        <f t="shared" si="15"/>
        <v>AceA-pyr</v>
      </c>
    </row>
    <row r="132" spans="1:27" x14ac:dyDescent="0.3">
      <c r="A132" s="15" t="s">
        <v>13</v>
      </c>
      <c r="B132" s="265" t="s">
        <v>84</v>
      </c>
      <c r="C132" s="118">
        <v>-1.9566679043005899</v>
      </c>
      <c r="D132" s="118">
        <v>-1.95116247139612</v>
      </c>
      <c r="E132" s="118">
        <v>-2.0646338784185501</v>
      </c>
      <c r="F132" s="118">
        <v>-1.8443319882457001</v>
      </c>
      <c r="G132" s="118">
        <v>-1.8443319882457001</v>
      </c>
      <c r="H132" s="118">
        <f t="shared" si="17"/>
        <v>1.8443319882457001</v>
      </c>
      <c r="I132" s="118" t="b">
        <f t="shared" si="18"/>
        <v>1</v>
      </c>
      <c r="J132" s="118" t="b">
        <f t="shared" si="19"/>
        <v>1</v>
      </c>
      <c r="K132" s="265" t="str">
        <f t="shared" si="20"/>
        <v>inhibitor</v>
      </c>
      <c r="L132" s="118">
        <f t="shared" si="21"/>
        <v>0</v>
      </c>
      <c r="M132" s="265" t="str">
        <f t="shared" si="22"/>
        <v>known</v>
      </c>
      <c r="N132" s="266">
        <v>0</v>
      </c>
      <c r="O132" s="118">
        <v>0</v>
      </c>
      <c r="P132" s="264">
        <f t="shared" si="16"/>
        <v>1</v>
      </c>
      <c r="Q132" s="264">
        <f t="shared" si="12"/>
        <v>0</v>
      </c>
      <c r="R132" s="264">
        <f t="shared" si="13"/>
        <v>0</v>
      </c>
      <c r="S132" s="118">
        <v>-1</v>
      </c>
      <c r="T132" s="118">
        <v>-1</v>
      </c>
      <c r="U132" s="118">
        <f t="shared" si="14"/>
        <v>1</v>
      </c>
      <c r="V132" s="118">
        <v>-1</v>
      </c>
      <c r="W132" s="267">
        <v>0</v>
      </c>
      <c r="X132" s="118">
        <v>2</v>
      </c>
      <c r="Y132" s="118" t="s">
        <v>26</v>
      </c>
      <c r="Z132" s="118" t="s">
        <v>31</v>
      </c>
      <c r="AA132" s="81" t="str">
        <f t="shared" si="15"/>
        <v>AceA-pep</v>
      </c>
    </row>
    <row r="133" spans="1:27" x14ac:dyDescent="0.3">
      <c r="A133" s="15" t="s">
        <v>13</v>
      </c>
      <c r="B133" s="265" t="s">
        <v>167</v>
      </c>
      <c r="C133" s="118">
        <v>-1.95562800180265</v>
      </c>
      <c r="D133" s="118">
        <v>-1.9222407791473199</v>
      </c>
      <c r="E133" s="118">
        <v>-2.11333706999423</v>
      </c>
      <c r="F133" s="118">
        <v>-1.7881491528525699</v>
      </c>
      <c r="G133" s="118">
        <v>-1.7881491528525699</v>
      </c>
      <c r="H133" s="118">
        <f t="shared" si="17"/>
        <v>1.7881491528525699</v>
      </c>
      <c r="I133" s="118" t="b">
        <f t="shared" si="18"/>
        <v>1</v>
      </c>
      <c r="J133" s="118" t="b">
        <f t="shared" si="19"/>
        <v>1</v>
      </c>
      <c r="K133" s="265" t="str">
        <f t="shared" si="20"/>
        <v>inhibitor</v>
      </c>
      <c r="L133" s="118">
        <f t="shared" si="21"/>
        <v>0</v>
      </c>
      <c r="M133" s="265" t="str">
        <f t="shared" si="22"/>
        <v>known</v>
      </c>
      <c r="N133" s="266">
        <v>0</v>
      </c>
      <c r="O133" s="118">
        <v>0</v>
      </c>
      <c r="P133" s="264">
        <f t="shared" si="16"/>
        <v>1</v>
      </c>
      <c r="Q133" s="264">
        <f t="shared" si="12"/>
        <v>0</v>
      </c>
      <c r="R133" s="264">
        <f t="shared" si="13"/>
        <v>0</v>
      </c>
      <c r="S133" s="118">
        <v>-1</v>
      </c>
      <c r="T133" s="118">
        <v>-1</v>
      </c>
      <c r="U133" s="118">
        <f t="shared" si="14"/>
        <v>1</v>
      </c>
      <c r="V133" s="118">
        <v>0</v>
      </c>
      <c r="W133" s="267">
        <v>0</v>
      </c>
      <c r="X133" s="118">
        <v>2</v>
      </c>
      <c r="Y133" s="118" t="s">
        <v>26</v>
      </c>
      <c r="Z133" s="118" t="s">
        <v>31</v>
      </c>
      <c r="AA133" s="81" t="str">
        <f t="shared" si="15"/>
        <v>AceA-3pg</v>
      </c>
    </row>
    <row r="134" spans="1:27" x14ac:dyDescent="0.3">
      <c r="A134" s="269" t="s">
        <v>13</v>
      </c>
      <c r="B134" s="270" t="s">
        <v>257</v>
      </c>
      <c r="C134" s="118">
        <v>-1.8660132515172401</v>
      </c>
      <c r="D134" s="118">
        <v>-1.8124433510483799</v>
      </c>
      <c r="E134" s="118">
        <v>-2.1016009709485601</v>
      </c>
      <c r="F134" s="118">
        <v>-1.6394190105917299</v>
      </c>
      <c r="G134" s="118">
        <v>-1.6394190105917299</v>
      </c>
      <c r="H134" s="118">
        <f t="shared" si="17"/>
        <v>1.6394190105917299</v>
      </c>
      <c r="I134" s="118" t="b">
        <f t="shared" si="18"/>
        <v>1</v>
      </c>
      <c r="J134" s="118" t="b">
        <f t="shared" si="19"/>
        <v>1</v>
      </c>
      <c r="K134" s="265" t="str">
        <f t="shared" si="20"/>
        <v>inhibitor</v>
      </c>
      <c r="L134" s="118">
        <f t="shared" si="21"/>
        <v>0</v>
      </c>
      <c r="M134" s="265" t="str">
        <f t="shared" si="22"/>
        <v>novel</v>
      </c>
      <c r="N134" s="266">
        <v>0</v>
      </c>
      <c r="O134" s="118">
        <v>0</v>
      </c>
      <c r="P134" s="264">
        <f t="shared" si="16"/>
        <v>0</v>
      </c>
      <c r="Q134" s="264">
        <f t="shared" si="12"/>
        <v>0</v>
      </c>
      <c r="R134" s="264">
        <f t="shared" si="13"/>
        <v>0</v>
      </c>
      <c r="S134" s="118">
        <v>0</v>
      </c>
      <c r="T134" s="118">
        <v>0</v>
      </c>
      <c r="U134" s="118">
        <f t="shared" si="14"/>
        <v>0</v>
      </c>
      <c r="V134" s="118">
        <v>0</v>
      </c>
      <c r="W134" s="267">
        <v>0</v>
      </c>
      <c r="X134" s="118">
        <v>2</v>
      </c>
      <c r="Y134" s="118" t="s">
        <v>26</v>
      </c>
      <c r="Z134" s="118" t="s">
        <v>31</v>
      </c>
      <c r="AA134" s="81" t="str">
        <f t="shared" si="15"/>
        <v>AceA-ppgpp</v>
      </c>
    </row>
    <row r="135" spans="1:27" x14ac:dyDescent="0.3">
      <c r="A135" s="269" t="s">
        <v>13</v>
      </c>
      <c r="B135" s="270" t="s">
        <v>113</v>
      </c>
      <c r="C135" s="118">
        <v>-1.8140666950401501</v>
      </c>
      <c r="D135" s="118">
        <v>-1.9018285741737599</v>
      </c>
      <c r="E135" s="118">
        <v>-2.0077060117895398</v>
      </c>
      <c r="F135" s="118">
        <v>-1.56251102488595</v>
      </c>
      <c r="G135" s="118">
        <v>-1.56251102488595</v>
      </c>
      <c r="H135" s="118">
        <f t="shared" si="17"/>
        <v>1.56251102488595</v>
      </c>
      <c r="I135" s="118" t="b">
        <f t="shared" si="18"/>
        <v>1</v>
      </c>
      <c r="J135" s="118" t="b">
        <f t="shared" si="19"/>
        <v>1</v>
      </c>
      <c r="K135" s="265" t="str">
        <f t="shared" si="20"/>
        <v>inhibitor</v>
      </c>
      <c r="L135" s="118">
        <f t="shared" si="21"/>
        <v>0</v>
      </c>
      <c r="M135" s="265" t="str">
        <f t="shared" si="22"/>
        <v>novel</v>
      </c>
      <c r="N135" s="266">
        <v>0</v>
      </c>
      <c r="O135" s="118">
        <v>0</v>
      </c>
      <c r="P135" s="264">
        <f t="shared" si="16"/>
        <v>0</v>
      </c>
      <c r="Q135" s="264">
        <f t="shared" si="12"/>
        <v>0</v>
      </c>
      <c r="R135" s="264">
        <f t="shared" si="13"/>
        <v>0</v>
      </c>
      <c r="S135" s="118">
        <v>0</v>
      </c>
      <c r="T135" s="118">
        <v>0</v>
      </c>
      <c r="U135" s="118">
        <f t="shared" si="14"/>
        <v>0</v>
      </c>
      <c r="V135" s="118">
        <v>0</v>
      </c>
      <c r="W135" s="267">
        <v>0</v>
      </c>
      <c r="X135" s="118">
        <v>2</v>
      </c>
      <c r="Y135" s="118" t="s">
        <v>26</v>
      </c>
      <c r="Z135" s="118" t="s">
        <v>31</v>
      </c>
      <c r="AA135" s="81" t="str">
        <f t="shared" si="15"/>
        <v>AceA-gap</v>
      </c>
    </row>
    <row r="136" spans="1:27" x14ac:dyDescent="0.3">
      <c r="A136" s="269" t="s">
        <v>13</v>
      </c>
      <c r="B136" s="270" t="s">
        <v>239</v>
      </c>
      <c r="C136" s="118">
        <v>-1.5080131739643501</v>
      </c>
      <c r="D136" s="118">
        <v>-1.5159684389489201</v>
      </c>
      <c r="E136" s="118">
        <v>-1.5390520520619599</v>
      </c>
      <c r="F136" s="118">
        <v>-1.49324836244883</v>
      </c>
      <c r="G136" s="118">
        <v>-1.49324836244883</v>
      </c>
      <c r="H136" s="118">
        <f t="shared" si="17"/>
        <v>1.49324836244883</v>
      </c>
      <c r="I136" s="118" t="b">
        <f t="shared" si="18"/>
        <v>1</v>
      </c>
      <c r="J136" s="118" t="b">
        <f t="shared" si="19"/>
        <v>1</v>
      </c>
      <c r="K136" s="265" t="str">
        <f t="shared" si="20"/>
        <v>inhibitor</v>
      </c>
      <c r="L136" s="118">
        <f t="shared" si="21"/>
        <v>0</v>
      </c>
      <c r="M136" s="265" t="str">
        <f t="shared" si="22"/>
        <v>novel</v>
      </c>
      <c r="N136" s="266">
        <v>0</v>
      </c>
      <c r="O136" s="118">
        <v>0</v>
      </c>
      <c r="P136" s="264">
        <f t="shared" si="16"/>
        <v>0</v>
      </c>
      <c r="Q136" s="264">
        <f t="shared" si="12"/>
        <v>0</v>
      </c>
      <c r="R136" s="264">
        <f t="shared" si="13"/>
        <v>0</v>
      </c>
      <c r="S136" s="118">
        <v>0</v>
      </c>
      <c r="T136" s="118">
        <v>0</v>
      </c>
      <c r="U136" s="118">
        <f t="shared" si="14"/>
        <v>0</v>
      </c>
      <c r="V136" s="118">
        <v>0</v>
      </c>
      <c r="W136" s="267">
        <v>0</v>
      </c>
      <c r="X136" s="118">
        <v>2</v>
      </c>
      <c r="Y136" s="118" t="s">
        <v>26</v>
      </c>
      <c r="Z136" s="118" t="s">
        <v>31</v>
      </c>
      <c r="AA136" s="81" t="str">
        <f t="shared" si="15"/>
        <v>AceA-asp</v>
      </c>
    </row>
    <row r="137" spans="1:27" x14ac:dyDescent="0.3">
      <c r="A137" s="269" t="s">
        <v>13</v>
      </c>
      <c r="B137" s="270" t="s">
        <v>65</v>
      </c>
      <c r="C137" s="118">
        <v>-1.5514652309086501</v>
      </c>
      <c r="D137" s="118">
        <v>-1.5234459266581599</v>
      </c>
      <c r="E137" s="118">
        <v>-1.7201353719558601</v>
      </c>
      <c r="F137" s="118">
        <v>-1.4463215005275001</v>
      </c>
      <c r="G137" s="118">
        <v>-1.4463215005275001</v>
      </c>
      <c r="H137" s="118">
        <f t="shared" si="17"/>
        <v>1.4463215005275001</v>
      </c>
      <c r="I137" s="118" t="b">
        <f t="shared" si="18"/>
        <v>1</v>
      </c>
      <c r="J137" s="118" t="b">
        <f t="shared" si="19"/>
        <v>1</v>
      </c>
      <c r="K137" s="265" t="str">
        <f t="shared" si="20"/>
        <v>inhibitor</v>
      </c>
      <c r="L137" s="118">
        <f t="shared" si="21"/>
        <v>0</v>
      </c>
      <c r="M137" s="265" t="str">
        <f t="shared" si="22"/>
        <v>novel</v>
      </c>
      <c r="N137" s="266">
        <v>0</v>
      </c>
      <c r="O137" s="118">
        <v>0</v>
      </c>
      <c r="P137" s="264">
        <f t="shared" si="16"/>
        <v>0</v>
      </c>
      <c r="Q137" s="264">
        <f t="shared" si="12"/>
        <v>0</v>
      </c>
      <c r="R137" s="264">
        <f t="shared" si="13"/>
        <v>0</v>
      </c>
      <c r="S137" s="118">
        <v>0</v>
      </c>
      <c r="T137" s="118">
        <v>0</v>
      </c>
      <c r="U137" s="118">
        <f t="shared" si="14"/>
        <v>0</v>
      </c>
      <c r="V137" s="118">
        <v>0</v>
      </c>
      <c r="W137" s="267">
        <v>0</v>
      </c>
      <c r="X137" s="118">
        <v>2</v>
      </c>
      <c r="Y137" s="118" t="s">
        <v>26</v>
      </c>
      <c r="Z137" s="118" t="s">
        <v>31</v>
      </c>
      <c r="AA137" s="81" t="str">
        <f t="shared" si="15"/>
        <v>AceA-6pgc</v>
      </c>
    </row>
    <row r="138" spans="1:27" x14ac:dyDescent="0.3">
      <c r="A138" s="15" t="s">
        <v>13</v>
      </c>
      <c r="B138" s="265" t="s">
        <v>133</v>
      </c>
      <c r="C138" s="118">
        <v>-1.23778255121867</v>
      </c>
      <c r="D138" s="118">
        <v>-1.21660716789374</v>
      </c>
      <c r="E138" s="118">
        <v>-1.2615622442822501</v>
      </c>
      <c r="F138" s="118">
        <v>-1.20988130470542</v>
      </c>
      <c r="G138" s="118">
        <v>-1.20988130470542</v>
      </c>
      <c r="H138" s="118">
        <f t="shared" si="17"/>
        <v>1.20988130470542</v>
      </c>
      <c r="I138" s="118" t="b">
        <f t="shared" si="18"/>
        <v>1</v>
      </c>
      <c r="J138" s="118" t="b">
        <f t="shared" si="19"/>
        <v>1</v>
      </c>
      <c r="K138" s="265" t="str">
        <f t="shared" si="20"/>
        <v>inhibitor</v>
      </c>
      <c r="L138" s="118">
        <f t="shared" si="21"/>
        <v>0</v>
      </c>
      <c r="M138" s="265" t="str">
        <f t="shared" si="22"/>
        <v>known</v>
      </c>
      <c r="N138" s="266">
        <v>0</v>
      </c>
      <c r="O138" s="118">
        <v>0</v>
      </c>
      <c r="P138" s="264">
        <f t="shared" si="16"/>
        <v>1</v>
      </c>
      <c r="Q138" s="264">
        <f t="shared" si="12"/>
        <v>0</v>
      </c>
      <c r="R138" s="264">
        <f t="shared" si="13"/>
        <v>0</v>
      </c>
      <c r="S138" s="118">
        <v>-1</v>
      </c>
      <c r="T138" s="118">
        <v>-1</v>
      </c>
      <c r="U138" s="118">
        <f t="shared" si="14"/>
        <v>1</v>
      </c>
      <c r="V138" s="118">
        <v>0</v>
      </c>
      <c r="W138" s="267">
        <v>0</v>
      </c>
      <c r="X138" s="118">
        <v>2</v>
      </c>
      <c r="Y138" s="118" t="s">
        <v>26</v>
      </c>
      <c r="Z138" s="118" t="s">
        <v>31</v>
      </c>
      <c r="AA138" s="81" t="str">
        <f t="shared" si="15"/>
        <v>AceA-akg</v>
      </c>
    </row>
    <row r="139" spans="1:27" x14ac:dyDescent="0.3">
      <c r="A139" s="15" t="s">
        <v>13</v>
      </c>
      <c r="B139" s="265" t="s">
        <v>259</v>
      </c>
      <c r="C139" s="118">
        <v>-1.24697564122386</v>
      </c>
      <c r="D139" s="118">
        <v>-1.2374337974146099</v>
      </c>
      <c r="E139" s="118">
        <v>-1.36338194897707</v>
      </c>
      <c r="F139" s="118">
        <v>-1.1313053291887001</v>
      </c>
      <c r="G139" s="118">
        <v>-1.1313053291887001</v>
      </c>
      <c r="H139" s="118">
        <f t="shared" si="17"/>
        <v>1.1313053291887001</v>
      </c>
      <c r="I139" s="118" t="b">
        <f t="shared" si="18"/>
        <v>1</v>
      </c>
      <c r="J139" s="118" t="b">
        <f t="shared" si="19"/>
        <v>1</v>
      </c>
      <c r="K139" s="265" t="str">
        <f t="shared" si="20"/>
        <v>inhibitor</v>
      </c>
      <c r="L139" s="118">
        <f t="shared" si="21"/>
        <v>0</v>
      </c>
      <c r="M139" s="265" t="str">
        <f t="shared" si="22"/>
        <v>known</v>
      </c>
      <c r="N139" s="266">
        <v>0</v>
      </c>
      <c r="O139" s="118">
        <v>0</v>
      </c>
      <c r="P139" s="264">
        <f t="shared" si="16"/>
        <v>1</v>
      </c>
      <c r="Q139" s="264">
        <f t="shared" si="12"/>
        <v>1</v>
      </c>
      <c r="R139" s="264">
        <f t="shared" si="13"/>
        <v>0</v>
      </c>
      <c r="S139" s="118">
        <v>-1</v>
      </c>
      <c r="T139" s="118">
        <v>0</v>
      </c>
      <c r="U139" s="118">
        <f t="shared" si="14"/>
        <v>0</v>
      </c>
      <c r="V139" s="118">
        <v>0</v>
      </c>
      <c r="W139" s="267">
        <v>0</v>
      </c>
      <c r="X139" s="118">
        <v>2</v>
      </c>
      <c r="Y139" s="118" t="s">
        <v>26</v>
      </c>
      <c r="Z139" s="118" t="s">
        <v>31</v>
      </c>
      <c r="AA139" s="81" t="str">
        <f t="shared" si="15"/>
        <v>AceA-acon</v>
      </c>
    </row>
    <row r="140" spans="1:27" x14ac:dyDescent="0.3">
      <c r="A140" s="269" t="s">
        <v>7</v>
      </c>
      <c r="B140" s="270" t="s">
        <v>98</v>
      </c>
      <c r="C140" s="271"/>
      <c r="D140" s="271"/>
      <c r="E140" s="271"/>
      <c r="F140" s="271"/>
      <c r="G140" s="271"/>
      <c r="H140" s="271"/>
      <c r="I140" s="271"/>
      <c r="J140" s="271"/>
      <c r="K140" s="270"/>
      <c r="L140" s="271"/>
      <c r="M140" s="270"/>
      <c r="N140" s="270"/>
      <c r="O140" s="271" t="s">
        <v>650</v>
      </c>
      <c r="P140" s="271"/>
      <c r="Q140" s="271"/>
      <c r="R140" s="271"/>
      <c r="S140" s="271"/>
      <c r="T140" s="271"/>
      <c r="U140" s="271"/>
      <c r="V140" s="271">
        <v>-1</v>
      </c>
      <c r="W140" s="270"/>
      <c r="X140" s="271"/>
      <c r="Y140" s="271"/>
      <c r="Z140" s="271"/>
      <c r="AA140" s="81" t="str">
        <f t="shared" si="15"/>
        <v>PykF-accoa</v>
      </c>
    </row>
    <row r="141" spans="1:27" x14ac:dyDescent="0.3">
      <c r="A141" s="269" t="s">
        <v>15</v>
      </c>
      <c r="B141" s="270" t="s">
        <v>404</v>
      </c>
      <c r="C141" s="271"/>
      <c r="D141" s="271"/>
      <c r="E141" s="271"/>
      <c r="F141" s="271"/>
      <c r="G141" s="271"/>
      <c r="H141" s="271"/>
      <c r="I141" s="271"/>
      <c r="J141" s="271"/>
      <c r="K141" s="270"/>
      <c r="L141" s="271"/>
      <c r="M141" s="270"/>
      <c r="N141" s="270"/>
      <c r="O141" s="271" t="s">
        <v>650</v>
      </c>
      <c r="P141" s="271"/>
      <c r="Q141" s="271"/>
      <c r="R141" s="271"/>
      <c r="S141" s="271"/>
      <c r="T141" s="271"/>
      <c r="U141" s="271"/>
      <c r="V141" s="271">
        <v>-1</v>
      </c>
      <c r="W141" s="270"/>
      <c r="X141" s="271"/>
      <c r="Y141" s="271"/>
      <c r="Z141" s="271"/>
      <c r="AA141" t="str">
        <f t="shared" si="15"/>
        <v>PckA-oxa</v>
      </c>
    </row>
    <row r="142" spans="1:27" x14ac:dyDescent="0.3">
      <c r="A142" s="269" t="s">
        <v>134</v>
      </c>
      <c r="B142" s="270" t="s">
        <v>79</v>
      </c>
      <c r="C142" s="271"/>
      <c r="D142" s="271"/>
      <c r="E142" s="271"/>
      <c r="F142" s="271"/>
      <c r="G142" s="271"/>
      <c r="H142" s="271"/>
      <c r="I142" s="271"/>
      <c r="J142" s="271"/>
      <c r="K142" s="270"/>
      <c r="L142" s="271"/>
      <c r="M142" s="270"/>
      <c r="N142" s="270"/>
      <c r="O142" s="271" t="s">
        <v>650</v>
      </c>
      <c r="P142" s="271"/>
      <c r="Q142" s="271"/>
      <c r="R142" s="271"/>
      <c r="S142" s="271"/>
      <c r="T142" s="271"/>
      <c r="U142" s="271"/>
      <c r="V142" s="271">
        <v>-1</v>
      </c>
      <c r="W142" s="270"/>
      <c r="X142" s="271"/>
      <c r="Y142" s="271"/>
      <c r="Z142" s="271"/>
      <c r="AA142" t="str">
        <f t="shared" si="15"/>
        <v>MaeB-nadh</v>
      </c>
    </row>
    <row r="143" spans="1:27" x14ac:dyDescent="0.3">
      <c r="A143" s="269" t="s">
        <v>134</v>
      </c>
      <c r="B143" s="270" t="s">
        <v>405</v>
      </c>
      <c r="C143" s="271"/>
      <c r="D143" s="271"/>
      <c r="E143" s="271"/>
      <c r="F143" s="271"/>
      <c r="G143" s="271"/>
      <c r="H143" s="271"/>
      <c r="I143" s="271"/>
      <c r="J143" s="271"/>
      <c r="K143" s="270"/>
      <c r="L143" s="271"/>
      <c r="M143" s="270"/>
      <c r="N143" s="270"/>
      <c r="O143" s="271" t="s">
        <v>650</v>
      </c>
      <c r="P143" s="271"/>
      <c r="Q143" s="271"/>
      <c r="R143" s="271"/>
      <c r="S143" s="271"/>
      <c r="T143" s="271"/>
      <c r="U143" s="271"/>
      <c r="V143" s="271">
        <v>1</v>
      </c>
      <c r="W143" s="270"/>
      <c r="X143" s="271"/>
      <c r="Y143" s="271"/>
      <c r="Z143" s="271"/>
      <c r="AA143" t="str">
        <f t="shared" si="15"/>
        <v>MaeB-glu</v>
      </c>
    </row>
    <row r="144" spans="1:27" x14ac:dyDescent="0.3">
      <c r="A144" s="269" t="s">
        <v>134</v>
      </c>
      <c r="B144" s="270" t="s">
        <v>239</v>
      </c>
      <c r="C144" s="271"/>
      <c r="D144" s="271"/>
      <c r="E144" s="271"/>
      <c r="F144" s="271"/>
      <c r="G144" s="271"/>
      <c r="H144" s="271"/>
      <c r="I144" s="271"/>
      <c r="J144" s="271"/>
      <c r="K144" s="270"/>
      <c r="L144" s="271"/>
      <c r="M144" s="270"/>
      <c r="N144" s="270"/>
      <c r="O144" s="271" t="s">
        <v>650</v>
      </c>
      <c r="P144" s="271"/>
      <c r="Q144" s="271"/>
      <c r="R144" s="271"/>
      <c r="S144" s="271"/>
      <c r="T144" s="271"/>
      <c r="U144" s="271"/>
      <c r="V144" s="271">
        <v>1</v>
      </c>
      <c r="W144" s="270"/>
      <c r="X144" s="271"/>
      <c r="Y144" s="271"/>
      <c r="Z144" s="271"/>
      <c r="AA144" t="str">
        <f t="shared" si="15"/>
        <v>MaeB-asp</v>
      </c>
    </row>
    <row r="145" spans="1:27" x14ac:dyDescent="0.3">
      <c r="A145" s="15" t="s">
        <v>106</v>
      </c>
      <c r="B145" s="265" t="s">
        <v>117</v>
      </c>
      <c r="C145" s="118">
        <v>-1.5444572261387299</v>
      </c>
      <c r="D145" s="118">
        <v>-1.4997989717437099</v>
      </c>
      <c r="E145" s="118">
        <v>-1.85443698308308</v>
      </c>
      <c r="F145" s="118">
        <v>-1.1948942359710499</v>
      </c>
      <c r="G145" s="118">
        <v>-1.1948942359710499</v>
      </c>
      <c r="H145" s="118">
        <f>ABS(G145)</f>
        <v>1.1948942359710499</v>
      </c>
      <c r="I145" s="118" t="b">
        <f>H145&gt;1.131</f>
        <v>1</v>
      </c>
      <c r="J145" s="118" t="b">
        <f>H145&gt;(1.131/2)</f>
        <v>1</v>
      </c>
      <c r="K145" s="265" t="str">
        <f>IF(AND(C145&lt;0,I145=TRUE),"inhibitor",IF(AND(C145&gt;0,I145=TRUE),"activator",))</f>
        <v>inhibitor</v>
      </c>
      <c r="L145" s="265">
        <f>IF(AND(OR(K145="inhibitor",K145="activator"),H145&gt;2),"strong",)</f>
        <v>0</v>
      </c>
      <c r="M145" s="265" t="str">
        <f>IF(AND(OR(K145="inhibitor",K145="activator"),AND(S145=0,T145=0,V145=0)),"novel",IF(OR(K145="inhibitor",K145="activator"),"known",""))</f>
        <v>novel</v>
      </c>
      <c r="N145" s="265"/>
      <c r="O145" s="118">
        <v>0</v>
      </c>
      <c r="P145" s="264">
        <f>IF(OR(S145&lt;&gt;0,T145&lt;&gt;0,U145&lt;&gt;0),1,0)</f>
        <v>0</v>
      </c>
      <c r="Q145" s="264">
        <f>IF(AND(S145&lt;&gt;0,T145=0),1,0)</f>
        <v>0</v>
      </c>
      <c r="R145" s="264">
        <f>IF(AND(S145=0,T145&lt;&gt;0),1,0)</f>
        <v>0</v>
      </c>
      <c r="S145" s="118">
        <v>0</v>
      </c>
      <c r="T145" s="118">
        <v>0</v>
      </c>
      <c r="U145" s="118">
        <f>IF(AND(S145&lt;&gt;0,T145&lt;&gt;0),1,0)</f>
        <v>0</v>
      </c>
      <c r="V145" s="118">
        <v>0</v>
      </c>
      <c r="W145" s="267">
        <v>0</v>
      </c>
      <c r="X145" s="118">
        <v>3</v>
      </c>
      <c r="Y145" s="118" t="s">
        <v>19</v>
      </c>
      <c r="Z145" s="118" t="s">
        <v>30</v>
      </c>
      <c r="AA145" s="81" t="str">
        <f t="shared" si="15"/>
        <v>Acs-acp</v>
      </c>
    </row>
    <row r="146" spans="1:27" x14ac:dyDescent="0.3">
      <c r="A146" s="269" t="s">
        <v>13</v>
      </c>
      <c r="B146" s="270" t="s">
        <v>99</v>
      </c>
      <c r="C146" s="272"/>
      <c r="D146" s="272"/>
      <c r="E146" s="272"/>
      <c r="F146" s="272"/>
      <c r="G146" s="272"/>
      <c r="H146" s="272"/>
      <c r="I146" s="272"/>
      <c r="J146" s="272"/>
      <c r="K146" s="273"/>
      <c r="L146" s="272"/>
      <c r="M146" s="273"/>
      <c r="N146" s="273"/>
      <c r="O146" s="271" t="s">
        <v>650</v>
      </c>
      <c r="P146" s="272"/>
      <c r="Q146" s="272"/>
      <c r="R146" s="272"/>
      <c r="S146" s="272"/>
      <c r="T146" s="272"/>
      <c r="U146" s="272"/>
      <c r="V146" s="272">
        <v>-1</v>
      </c>
      <c r="W146" s="273"/>
      <c r="X146" s="272"/>
      <c r="Y146" s="272"/>
      <c r="Z146" s="272"/>
      <c r="AA146" s="81" t="str">
        <f t="shared" si="15"/>
        <v>AceA-glx</v>
      </c>
    </row>
    <row r="147" spans="1:27" x14ac:dyDescent="0.3">
      <c r="A147" s="269" t="s">
        <v>5</v>
      </c>
      <c r="B147" s="270" t="s">
        <v>404</v>
      </c>
      <c r="C147" s="9"/>
      <c r="D147" s="9"/>
      <c r="E147" s="9"/>
      <c r="F147" s="9"/>
      <c r="G147" s="9"/>
      <c r="H147" s="9"/>
      <c r="I147" s="9"/>
      <c r="J147" s="9"/>
      <c r="K147" s="9"/>
      <c r="L147" s="9"/>
      <c r="M147" s="9"/>
      <c r="N147" s="9"/>
      <c r="O147" s="271" t="s">
        <v>650</v>
      </c>
      <c r="P147" s="9"/>
      <c r="Q147" s="9"/>
      <c r="R147" s="9"/>
      <c r="S147" s="9"/>
      <c r="T147" s="9"/>
      <c r="U147" s="9"/>
      <c r="V147" s="9"/>
      <c r="W147" s="9"/>
      <c r="X147" s="9"/>
      <c r="Y147" s="9"/>
      <c r="Z147" s="9"/>
      <c r="AA147" t="str">
        <f t="shared" si="15"/>
        <v>AceB-oxa</v>
      </c>
    </row>
  </sheetData>
  <conditionalFormatting sqref="B25:B133">
    <cfRule type="cellIs" dxfId="47" priority="11" operator="equal">
      <formula>"glx"</formula>
    </cfRule>
  </conditionalFormatting>
  <conditionalFormatting sqref="B135:B147">
    <cfRule type="cellIs" dxfId="46" priority="38" operator="equal">
      <formula>"glx"</formula>
    </cfRule>
  </conditionalFormatting>
  <conditionalFormatting sqref="I25:J133">
    <cfRule type="cellIs" dxfId="45" priority="20" operator="equal">
      <formula>TRUE</formula>
    </cfRule>
  </conditionalFormatting>
  <conditionalFormatting sqref="I135:J146">
    <cfRule type="cellIs" dxfId="44" priority="45" operator="equal">
      <formula>TRUE</formula>
    </cfRule>
  </conditionalFormatting>
  <conditionalFormatting sqref="J25">
    <cfRule type="cellIs" dxfId="43" priority="27" operator="equal">
      <formula>TRUE</formula>
    </cfRule>
  </conditionalFormatting>
  <conditionalFormatting sqref="K25 N25">
    <cfRule type="cellIs" dxfId="42" priority="26" operator="equal">
      <formula>0</formula>
    </cfRule>
  </conditionalFormatting>
  <conditionalFormatting sqref="K25:K133">
    <cfRule type="cellIs" dxfId="41" priority="9" operator="equal">
      <formula>"activator"</formula>
    </cfRule>
    <cfRule type="cellIs" dxfId="40" priority="10" operator="equal">
      <formula>"inhibitor"</formula>
    </cfRule>
  </conditionalFormatting>
  <conditionalFormatting sqref="K135:K146">
    <cfRule type="cellIs" dxfId="39" priority="36" operator="equal">
      <formula>"activator"</formula>
    </cfRule>
    <cfRule type="cellIs" dxfId="38" priority="37" operator="equal">
      <formula>"inhibitor"</formula>
    </cfRule>
  </conditionalFormatting>
  <conditionalFormatting sqref="K25:M25">
    <cfRule type="cellIs" dxfId="37" priority="28" operator="equal">
      <formula>"activator"</formula>
    </cfRule>
    <cfRule type="cellIs" dxfId="36" priority="29" operator="equal">
      <formula>"inhibitor"</formula>
    </cfRule>
  </conditionalFormatting>
  <conditionalFormatting sqref="K26:N133">
    <cfRule type="cellIs" dxfId="35" priority="19" operator="equal">
      <formula>0</formula>
    </cfRule>
  </conditionalFormatting>
  <conditionalFormatting sqref="K135:N146">
    <cfRule type="cellIs" dxfId="34" priority="44" operator="equal">
      <formula>0</formula>
    </cfRule>
  </conditionalFormatting>
  <conditionalFormatting sqref="M25:M133">
    <cfRule type="cellIs" dxfId="33" priority="7" operator="equal">
      <formula>"known"</formula>
    </cfRule>
    <cfRule type="cellIs" dxfId="32" priority="8" operator="equal">
      <formula>"novel"</formula>
    </cfRule>
    <cfRule type="cellIs" dxfId="31" priority="17" operator="equal">
      <formula>"known"</formula>
    </cfRule>
    <cfRule type="cellIs" dxfId="30" priority="18" operator="equal">
      <formula>"novel"</formula>
    </cfRule>
  </conditionalFormatting>
  <conditionalFormatting sqref="M135:M146">
    <cfRule type="cellIs" dxfId="29" priority="34" operator="equal">
      <formula>"known"</formula>
    </cfRule>
    <cfRule type="cellIs" dxfId="28" priority="35" operator="equal">
      <formula>"novel"</formula>
    </cfRule>
    <cfRule type="cellIs" dxfId="27" priority="42" operator="equal">
      <formula>"known"</formula>
    </cfRule>
    <cfRule type="cellIs" dxfId="26" priority="43" operator="equal">
      <formula>"novel"</formula>
    </cfRule>
  </conditionalFormatting>
  <conditionalFormatting sqref="N25 N135:N146">
    <cfRule type="cellIs" dxfId="25" priority="30" operator="equal">
      <formula>0</formula>
    </cfRule>
  </conditionalFormatting>
  <conditionalFormatting sqref="N56">
    <cfRule type="cellIs" dxfId="24" priority="25" operator="equal">
      <formula>0</formula>
    </cfRule>
  </conditionalFormatting>
  <conditionalFormatting sqref="N113:N133">
    <cfRule type="cellIs" dxfId="23" priority="21" operator="equal">
      <formula>0</formula>
    </cfRule>
  </conditionalFormatting>
  <conditionalFormatting sqref="O25:O147">
    <cfRule type="cellIs" dxfId="22" priority="5" operator="equal">
      <formula>0</formula>
    </cfRule>
  </conditionalFormatting>
  <conditionalFormatting sqref="O134">
    <cfRule type="cellIs" dxfId="21" priority="3" operator="equal">
      <formula>1</formula>
    </cfRule>
    <cfRule type="cellIs" dxfId="20" priority="4" operator="equal">
      <formula>0.5</formula>
    </cfRule>
  </conditionalFormatting>
  <conditionalFormatting sqref="O147">
    <cfRule type="cellIs" dxfId="19" priority="1" operator="equal">
      <formula>1</formula>
    </cfRule>
    <cfRule type="cellIs" dxfId="18" priority="2" operator="equal">
      <formula>0.5</formula>
    </cfRule>
  </conditionalFormatting>
  <conditionalFormatting sqref="O25:R133">
    <cfRule type="cellIs" dxfId="17" priority="12" operator="equal">
      <formula>1</formula>
    </cfRule>
    <cfRule type="cellIs" dxfId="16" priority="13" operator="equal">
      <formula>0.5</formula>
    </cfRule>
  </conditionalFormatting>
  <conditionalFormatting sqref="O135:R146">
    <cfRule type="cellIs" dxfId="15" priority="39" operator="equal">
      <formula>1</formula>
    </cfRule>
    <cfRule type="cellIs" dxfId="14" priority="40" operator="equal">
      <formula>0.5</formula>
    </cfRule>
  </conditionalFormatting>
  <conditionalFormatting sqref="P26:R133">
    <cfRule type="cellIs" dxfId="13" priority="6" operator="equal">
      <formula>1</formula>
    </cfRule>
  </conditionalFormatting>
  <conditionalFormatting sqref="P135:R146">
    <cfRule type="cellIs" dxfId="12" priority="33" operator="equal">
      <formula>1</formula>
    </cfRule>
  </conditionalFormatting>
  <conditionalFormatting sqref="S26:T133">
    <cfRule type="cellIs" dxfId="11" priority="22" operator="equal">
      <formula>-1</formula>
    </cfRule>
    <cfRule type="cellIs" dxfId="10" priority="23" operator="equal">
      <formula>1</formula>
    </cfRule>
  </conditionalFormatting>
  <conditionalFormatting sqref="S135:T146 V135:V146">
    <cfRule type="cellIs" dxfId="9" priority="46" operator="equal">
      <formula>-1</formula>
    </cfRule>
    <cfRule type="cellIs" dxfId="8" priority="47" operator="equal">
      <formula>1</formula>
    </cfRule>
  </conditionalFormatting>
  <conditionalFormatting sqref="S25:V25">
    <cfRule type="cellIs" dxfId="7" priority="31" operator="equal">
      <formula>-1</formula>
    </cfRule>
    <cfRule type="cellIs" dxfId="6" priority="32" operator="equal">
      <formula>1</formula>
    </cfRule>
  </conditionalFormatting>
  <conditionalFormatting sqref="U26:U133">
    <cfRule type="cellIs" dxfId="5" priority="16" operator="equal">
      <formula>1</formula>
    </cfRule>
  </conditionalFormatting>
  <conditionalFormatting sqref="U135:U146">
    <cfRule type="cellIs" dxfId="4" priority="41" operator="equal">
      <formula>1</formula>
    </cfRule>
  </conditionalFormatting>
  <conditionalFormatting sqref="V26:V133">
    <cfRule type="cellIs" dxfId="3" priority="14" operator="equal">
      <formula>-1</formula>
    </cfRule>
    <cfRule type="cellIs" dxfId="2" priority="15" operator="equal">
      <formula>1</formula>
    </cfRule>
  </conditionalFormatting>
  <conditionalFormatting sqref="W25:W133">
    <cfRule type="cellIs" dxfId="1" priority="24" operator="equal">
      <formula>1</formula>
    </cfRule>
  </conditionalFormatting>
  <conditionalFormatting sqref="W135:W146">
    <cfRule type="cellIs" dxfId="0" priority="48"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9EADD-EBDB-4A40-B773-149E847954DE}">
  <dimension ref="A1:J113"/>
  <sheetViews>
    <sheetView workbookViewId="0"/>
  </sheetViews>
  <sheetFormatPr defaultRowHeight="14.4" x14ac:dyDescent="0.3"/>
  <cols>
    <col min="10" max="10" width="11.88671875" customWidth="1"/>
  </cols>
  <sheetData>
    <row r="1" spans="1:10" x14ac:dyDescent="0.3">
      <c r="A1" s="25" t="s">
        <v>151</v>
      </c>
      <c r="B1" s="25" t="s">
        <v>152</v>
      </c>
      <c r="C1" s="25" t="s">
        <v>153</v>
      </c>
      <c r="D1" s="25" t="s">
        <v>154</v>
      </c>
      <c r="E1" s="26" t="s">
        <v>43</v>
      </c>
      <c r="F1" s="26" t="s">
        <v>41</v>
      </c>
      <c r="G1" s="26" t="s">
        <v>42</v>
      </c>
      <c r="H1" s="26" t="s">
        <v>44</v>
      </c>
      <c r="I1" s="26" t="s">
        <v>40</v>
      </c>
      <c r="J1" s="26" t="s">
        <v>155</v>
      </c>
    </row>
    <row r="2" spans="1:10" x14ac:dyDescent="0.3">
      <c r="A2" s="27">
        <v>1</v>
      </c>
      <c r="B2" s="27">
        <v>1</v>
      </c>
      <c r="C2" s="28" t="s">
        <v>156</v>
      </c>
      <c r="D2" s="5" t="s">
        <v>157</v>
      </c>
      <c r="E2" s="4">
        <v>2</v>
      </c>
      <c r="J2" s="4">
        <v>2</v>
      </c>
    </row>
    <row r="3" spans="1:10" x14ac:dyDescent="0.3">
      <c r="A3" s="27">
        <v>1</v>
      </c>
      <c r="B3" s="27">
        <v>2</v>
      </c>
      <c r="C3" s="29" t="s">
        <v>158</v>
      </c>
      <c r="D3" s="5" t="s">
        <v>126</v>
      </c>
      <c r="E3" s="4">
        <v>2</v>
      </c>
      <c r="J3" s="4">
        <v>2</v>
      </c>
    </row>
    <row r="4" spans="1:10" x14ac:dyDescent="0.3">
      <c r="A4" s="27">
        <v>1</v>
      </c>
      <c r="B4" s="27">
        <v>3</v>
      </c>
      <c r="C4" s="29" t="s">
        <v>159</v>
      </c>
      <c r="D4" s="5" t="s">
        <v>127</v>
      </c>
      <c r="E4" s="30">
        <v>3</v>
      </c>
      <c r="J4" s="4">
        <v>3</v>
      </c>
    </row>
    <row r="5" spans="1:10" x14ac:dyDescent="0.3">
      <c r="A5" s="27">
        <v>1</v>
      </c>
      <c r="B5" s="27">
        <v>4</v>
      </c>
      <c r="C5" s="29" t="s">
        <v>160</v>
      </c>
      <c r="D5" s="5" t="s">
        <v>161</v>
      </c>
      <c r="E5" s="4"/>
      <c r="H5" s="27" t="s">
        <v>44</v>
      </c>
      <c r="J5" s="4"/>
    </row>
    <row r="6" spans="1:10" x14ac:dyDescent="0.3">
      <c r="A6" s="27">
        <v>1</v>
      </c>
      <c r="B6" s="27">
        <v>5</v>
      </c>
      <c r="C6" s="31" t="s">
        <v>162</v>
      </c>
      <c r="D6" s="32" t="s">
        <v>163</v>
      </c>
      <c r="E6" s="4">
        <v>2</v>
      </c>
      <c r="J6" s="4">
        <v>2</v>
      </c>
    </row>
    <row r="7" spans="1:10" x14ac:dyDescent="0.3">
      <c r="A7" s="27">
        <v>1</v>
      </c>
      <c r="B7" s="27">
        <v>6</v>
      </c>
      <c r="C7" s="29" t="s">
        <v>164</v>
      </c>
      <c r="D7" s="5" t="s">
        <v>165</v>
      </c>
      <c r="E7" s="27" t="s">
        <v>43</v>
      </c>
      <c r="J7" s="4">
        <v>5</v>
      </c>
    </row>
    <row r="8" spans="1:10" x14ac:dyDescent="0.3">
      <c r="A8" s="27">
        <v>1</v>
      </c>
      <c r="B8" s="27">
        <v>7</v>
      </c>
      <c r="C8" s="29" t="s">
        <v>166</v>
      </c>
      <c r="D8" s="5" t="s">
        <v>167</v>
      </c>
      <c r="E8" s="4">
        <v>2</v>
      </c>
      <c r="J8" s="4">
        <v>2</v>
      </c>
    </row>
    <row r="9" spans="1:10" x14ac:dyDescent="0.3">
      <c r="A9" s="27">
        <v>1</v>
      </c>
      <c r="B9" s="27">
        <v>8</v>
      </c>
      <c r="C9" s="29" t="s">
        <v>168</v>
      </c>
      <c r="D9" s="5" t="s">
        <v>105</v>
      </c>
      <c r="E9" s="4">
        <v>1</v>
      </c>
      <c r="J9" s="4">
        <v>1</v>
      </c>
    </row>
    <row r="10" spans="1:10" x14ac:dyDescent="0.3">
      <c r="A10" s="27">
        <v>1</v>
      </c>
      <c r="B10" s="27">
        <v>9</v>
      </c>
      <c r="C10" s="29" t="s">
        <v>169</v>
      </c>
      <c r="D10" s="5" t="s">
        <v>84</v>
      </c>
      <c r="E10" s="4">
        <v>1</v>
      </c>
      <c r="J10" s="4">
        <v>1</v>
      </c>
    </row>
    <row r="11" spans="1:10" x14ac:dyDescent="0.3">
      <c r="A11" s="27">
        <v>1</v>
      </c>
      <c r="B11" s="27">
        <v>10</v>
      </c>
      <c r="C11" s="29" t="s">
        <v>170</v>
      </c>
      <c r="D11" s="5" t="s">
        <v>78</v>
      </c>
      <c r="E11" s="4">
        <v>1</v>
      </c>
      <c r="J11" s="4">
        <v>1</v>
      </c>
    </row>
    <row r="12" spans="1:10" x14ac:dyDescent="0.3">
      <c r="A12" s="27">
        <v>1</v>
      </c>
      <c r="B12" s="27">
        <v>11</v>
      </c>
      <c r="C12" s="29" t="s">
        <v>171</v>
      </c>
      <c r="D12" s="5" t="s">
        <v>65</v>
      </c>
      <c r="E12" s="30">
        <v>3</v>
      </c>
      <c r="J12" s="4">
        <v>3</v>
      </c>
    </row>
    <row r="13" spans="1:10" x14ac:dyDescent="0.3">
      <c r="A13" s="33">
        <v>1</v>
      </c>
      <c r="B13" s="33">
        <v>12</v>
      </c>
      <c r="C13" s="11" t="s">
        <v>172</v>
      </c>
      <c r="D13" s="33" t="s">
        <v>172</v>
      </c>
      <c r="E13" s="4"/>
      <c r="J13" s="4"/>
    </row>
    <row r="14" spans="1:10" x14ac:dyDescent="0.3">
      <c r="A14" s="34">
        <v>2</v>
      </c>
      <c r="B14" s="34">
        <v>1</v>
      </c>
      <c r="C14" s="29" t="s">
        <v>173</v>
      </c>
      <c r="D14" s="5" t="s">
        <v>67</v>
      </c>
      <c r="E14" s="4">
        <v>2</v>
      </c>
      <c r="J14" s="4">
        <v>2</v>
      </c>
    </row>
    <row r="15" spans="1:10" x14ac:dyDescent="0.3">
      <c r="A15" s="34">
        <v>2</v>
      </c>
      <c r="B15" s="34">
        <v>2</v>
      </c>
      <c r="C15" s="29" t="s">
        <v>174</v>
      </c>
      <c r="D15" s="5" t="s">
        <v>175</v>
      </c>
      <c r="E15" s="4">
        <v>2</v>
      </c>
      <c r="J15" s="4">
        <v>2</v>
      </c>
    </row>
    <row r="16" spans="1:10" x14ac:dyDescent="0.3">
      <c r="A16" s="34">
        <v>2</v>
      </c>
      <c r="B16" s="34">
        <v>3</v>
      </c>
      <c r="C16" s="29" t="s">
        <v>176</v>
      </c>
      <c r="D16" s="5" t="s">
        <v>177</v>
      </c>
      <c r="E16" s="4">
        <v>1</v>
      </c>
      <c r="J16" s="4">
        <v>1</v>
      </c>
    </row>
    <row r="17" spans="1:10" x14ac:dyDescent="0.3">
      <c r="A17" s="34">
        <v>2</v>
      </c>
      <c r="B17" s="34">
        <v>4</v>
      </c>
      <c r="C17" s="29" t="s">
        <v>178</v>
      </c>
      <c r="D17" s="5" t="s">
        <v>91</v>
      </c>
      <c r="E17" s="4"/>
      <c r="F17" s="27" t="s">
        <v>41</v>
      </c>
      <c r="J17" s="4"/>
    </row>
    <row r="18" spans="1:10" x14ac:dyDescent="0.3">
      <c r="A18" s="34">
        <v>2</v>
      </c>
      <c r="B18" s="34">
        <v>5</v>
      </c>
      <c r="C18" s="29" t="s">
        <v>179</v>
      </c>
      <c r="D18" s="5" t="s">
        <v>117</v>
      </c>
      <c r="E18" s="4"/>
      <c r="F18" s="27" t="s">
        <v>41</v>
      </c>
      <c r="G18" s="27" t="s">
        <v>42</v>
      </c>
      <c r="J18" s="4"/>
    </row>
    <row r="19" spans="1:10" x14ac:dyDescent="0.3">
      <c r="A19" s="34">
        <v>2</v>
      </c>
      <c r="B19" s="34">
        <v>6</v>
      </c>
      <c r="C19" s="29" t="s">
        <v>180</v>
      </c>
      <c r="D19" s="5" t="s">
        <v>100</v>
      </c>
      <c r="E19" s="4">
        <v>1</v>
      </c>
      <c r="J19" s="4">
        <v>1</v>
      </c>
    </row>
    <row r="20" spans="1:10" x14ac:dyDescent="0.3">
      <c r="A20" s="34">
        <v>2</v>
      </c>
      <c r="B20" s="34">
        <v>7</v>
      </c>
      <c r="C20" s="29" t="s">
        <v>181</v>
      </c>
      <c r="D20" s="5" t="s">
        <v>182</v>
      </c>
      <c r="E20" s="30">
        <v>3</v>
      </c>
      <c r="J20" s="4">
        <v>3</v>
      </c>
    </row>
    <row r="21" spans="1:10" x14ac:dyDescent="0.3">
      <c r="A21" s="34">
        <v>2</v>
      </c>
      <c r="B21" s="34">
        <v>8</v>
      </c>
      <c r="C21" s="29" t="s">
        <v>183</v>
      </c>
      <c r="D21" s="5" t="s">
        <v>102</v>
      </c>
      <c r="E21" s="4"/>
      <c r="G21" s="27" t="s">
        <v>42</v>
      </c>
      <c r="J21" s="4"/>
    </row>
    <row r="22" spans="1:10" x14ac:dyDescent="0.3">
      <c r="A22" s="34">
        <v>2</v>
      </c>
      <c r="B22" s="34">
        <v>9</v>
      </c>
      <c r="C22" s="29" t="s">
        <v>184</v>
      </c>
      <c r="D22" s="5" t="s">
        <v>133</v>
      </c>
      <c r="E22" s="4">
        <v>2</v>
      </c>
      <c r="J22" s="4">
        <v>2</v>
      </c>
    </row>
    <row r="23" spans="1:10" x14ac:dyDescent="0.3">
      <c r="A23" s="34">
        <v>2</v>
      </c>
      <c r="B23" s="34">
        <v>10</v>
      </c>
      <c r="C23" s="29" t="s">
        <v>185</v>
      </c>
      <c r="D23" s="5" t="s">
        <v>123</v>
      </c>
      <c r="E23" s="4">
        <v>1</v>
      </c>
      <c r="J23" s="4">
        <v>1</v>
      </c>
    </row>
    <row r="24" spans="1:10" x14ac:dyDescent="0.3">
      <c r="A24" s="34">
        <v>2</v>
      </c>
      <c r="B24" s="34">
        <v>11</v>
      </c>
      <c r="C24" s="29" t="s">
        <v>186</v>
      </c>
      <c r="D24" s="5" t="s">
        <v>187</v>
      </c>
      <c r="E24" s="4">
        <v>1</v>
      </c>
      <c r="J24" s="4">
        <v>1</v>
      </c>
    </row>
    <row r="25" spans="1:10" x14ac:dyDescent="0.3">
      <c r="A25" s="33">
        <v>2</v>
      </c>
      <c r="B25" s="33">
        <v>12</v>
      </c>
      <c r="C25" s="11" t="s">
        <v>188</v>
      </c>
      <c r="D25" s="33" t="s">
        <v>188</v>
      </c>
      <c r="E25" s="4"/>
      <c r="J25" s="4"/>
    </row>
    <row r="26" spans="1:10" x14ac:dyDescent="0.3">
      <c r="A26" s="27">
        <v>3</v>
      </c>
      <c r="B26" s="27">
        <v>1</v>
      </c>
      <c r="C26" s="29" t="s">
        <v>189</v>
      </c>
      <c r="D26" s="5" t="s">
        <v>76</v>
      </c>
      <c r="E26" s="4">
        <v>1</v>
      </c>
      <c r="J26" s="4">
        <v>1</v>
      </c>
    </row>
    <row r="27" spans="1:10" x14ac:dyDescent="0.3">
      <c r="A27" s="27">
        <v>3</v>
      </c>
      <c r="B27" s="27">
        <v>2</v>
      </c>
      <c r="C27" s="29" t="s">
        <v>190</v>
      </c>
      <c r="D27" s="5" t="s">
        <v>94</v>
      </c>
      <c r="E27" s="4"/>
      <c r="J27" s="4"/>
    </row>
    <row r="28" spans="1:10" x14ac:dyDescent="0.3">
      <c r="A28" s="27">
        <v>3</v>
      </c>
      <c r="B28" s="27">
        <v>3</v>
      </c>
      <c r="C28" s="29" t="s">
        <v>191</v>
      </c>
      <c r="D28" s="5" t="s">
        <v>99</v>
      </c>
      <c r="E28" s="4">
        <v>1</v>
      </c>
      <c r="J28" s="4">
        <v>1</v>
      </c>
    </row>
    <row r="29" spans="1:10" x14ac:dyDescent="0.3">
      <c r="A29" s="27">
        <v>3</v>
      </c>
      <c r="B29" s="27">
        <v>4</v>
      </c>
      <c r="C29" s="35" t="s">
        <v>192</v>
      </c>
      <c r="D29" s="1" t="s">
        <v>77</v>
      </c>
      <c r="E29" s="4"/>
      <c r="J29" s="4"/>
    </row>
    <row r="30" spans="1:10" x14ac:dyDescent="0.3">
      <c r="A30" s="27">
        <v>3</v>
      </c>
      <c r="B30" s="27">
        <v>5</v>
      </c>
      <c r="C30" s="35" t="s">
        <v>193</v>
      </c>
      <c r="D30" s="1" t="s">
        <v>66</v>
      </c>
      <c r="E30" s="4"/>
      <c r="J30" s="4"/>
    </row>
    <row r="31" spans="1:10" x14ac:dyDescent="0.3">
      <c r="A31" s="27">
        <v>3</v>
      </c>
      <c r="B31" s="27">
        <v>6</v>
      </c>
      <c r="C31" s="36" t="s">
        <v>109</v>
      </c>
      <c r="D31" s="8" t="s">
        <v>110</v>
      </c>
      <c r="E31" s="4">
        <v>2</v>
      </c>
      <c r="J31" s="4">
        <v>2</v>
      </c>
    </row>
    <row r="32" spans="1:10" x14ac:dyDescent="0.3">
      <c r="A32" s="27">
        <v>3</v>
      </c>
      <c r="B32" s="27">
        <v>7</v>
      </c>
      <c r="C32" s="36" t="s">
        <v>82</v>
      </c>
      <c r="D32" s="8" t="s">
        <v>85</v>
      </c>
      <c r="E32" s="4">
        <v>1</v>
      </c>
      <c r="J32" s="4">
        <v>1</v>
      </c>
    </row>
    <row r="33" spans="1:10" x14ac:dyDescent="0.3">
      <c r="A33" s="27">
        <v>3</v>
      </c>
      <c r="B33" s="27">
        <v>8</v>
      </c>
      <c r="C33" s="36" t="s">
        <v>83</v>
      </c>
      <c r="D33" s="8" t="s">
        <v>86</v>
      </c>
      <c r="E33" s="4">
        <v>2</v>
      </c>
      <c r="J33" s="4">
        <v>2</v>
      </c>
    </row>
    <row r="34" spans="1:10" x14ac:dyDescent="0.3">
      <c r="A34" s="27">
        <v>3</v>
      </c>
      <c r="B34" s="27">
        <v>9</v>
      </c>
      <c r="C34" s="36" t="s">
        <v>194</v>
      </c>
      <c r="D34" s="8" t="s">
        <v>195</v>
      </c>
      <c r="E34" s="4">
        <v>2</v>
      </c>
      <c r="J34" s="4">
        <v>2</v>
      </c>
    </row>
    <row r="35" spans="1:10" x14ac:dyDescent="0.3">
      <c r="A35" s="27">
        <v>3</v>
      </c>
      <c r="B35" s="27">
        <v>10</v>
      </c>
      <c r="C35" s="36" t="s">
        <v>196</v>
      </c>
      <c r="D35" s="8" t="s">
        <v>197</v>
      </c>
      <c r="E35" s="4">
        <v>1</v>
      </c>
      <c r="J35" s="4">
        <v>1</v>
      </c>
    </row>
    <row r="36" spans="1:10" x14ac:dyDescent="0.3">
      <c r="A36" s="27">
        <v>3</v>
      </c>
      <c r="B36" s="27">
        <v>11</v>
      </c>
      <c r="C36" s="36" t="s">
        <v>198</v>
      </c>
      <c r="D36" s="8" t="s">
        <v>199</v>
      </c>
      <c r="E36" s="4">
        <v>1</v>
      </c>
      <c r="J36" s="4">
        <v>1</v>
      </c>
    </row>
    <row r="37" spans="1:10" x14ac:dyDescent="0.3">
      <c r="A37" s="33">
        <v>3</v>
      </c>
      <c r="B37" s="33">
        <v>12</v>
      </c>
      <c r="C37" s="11" t="s">
        <v>200</v>
      </c>
      <c r="D37" s="33" t="s">
        <v>200</v>
      </c>
      <c r="E37" s="4"/>
      <c r="J37" s="4"/>
    </row>
    <row r="38" spans="1:10" x14ac:dyDescent="0.3">
      <c r="A38" s="34">
        <v>4</v>
      </c>
      <c r="B38" s="34">
        <v>1</v>
      </c>
      <c r="C38" s="36" t="s">
        <v>201</v>
      </c>
      <c r="D38" s="8" t="s">
        <v>202</v>
      </c>
      <c r="E38" s="4">
        <v>2</v>
      </c>
      <c r="J38" s="4">
        <v>2</v>
      </c>
    </row>
    <row r="39" spans="1:10" x14ac:dyDescent="0.3">
      <c r="A39" s="34">
        <v>4</v>
      </c>
      <c r="B39" s="34">
        <v>2</v>
      </c>
      <c r="C39" s="36" t="s">
        <v>203</v>
      </c>
      <c r="D39" s="8" t="s">
        <v>204</v>
      </c>
      <c r="E39" s="4">
        <v>1</v>
      </c>
      <c r="J39" s="4">
        <v>1</v>
      </c>
    </row>
    <row r="40" spans="1:10" x14ac:dyDescent="0.3">
      <c r="A40" s="34">
        <v>4</v>
      </c>
      <c r="B40" s="34">
        <v>3</v>
      </c>
      <c r="C40" s="36" t="s">
        <v>205</v>
      </c>
      <c r="D40" s="8" t="s">
        <v>206</v>
      </c>
      <c r="E40" s="4">
        <v>2</v>
      </c>
      <c r="J40" s="4">
        <v>2</v>
      </c>
    </row>
    <row r="41" spans="1:10" x14ac:dyDescent="0.3">
      <c r="A41" s="34">
        <v>4</v>
      </c>
      <c r="B41" s="34">
        <v>4</v>
      </c>
      <c r="C41" s="36" t="s">
        <v>207</v>
      </c>
      <c r="D41" s="8" t="s">
        <v>208</v>
      </c>
      <c r="E41" s="4">
        <v>2</v>
      </c>
      <c r="J41" s="4">
        <v>2</v>
      </c>
    </row>
    <row r="42" spans="1:10" x14ac:dyDescent="0.3">
      <c r="A42" s="34">
        <v>4</v>
      </c>
      <c r="B42" s="34">
        <v>5</v>
      </c>
      <c r="C42" s="36" t="s">
        <v>209</v>
      </c>
      <c r="D42" s="8" t="s">
        <v>210</v>
      </c>
      <c r="E42" s="4">
        <v>2</v>
      </c>
      <c r="J42" s="4">
        <v>2</v>
      </c>
    </row>
    <row r="43" spans="1:10" x14ac:dyDescent="0.3">
      <c r="A43" s="34">
        <v>4</v>
      </c>
      <c r="B43" s="34">
        <v>6</v>
      </c>
      <c r="C43" s="36" t="s">
        <v>211</v>
      </c>
      <c r="D43" s="8" t="s">
        <v>212</v>
      </c>
      <c r="E43" s="30">
        <v>3</v>
      </c>
      <c r="J43" s="4">
        <v>3</v>
      </c>
    </row>
    <row r="44" spans="1:10" x14ac:dyDescent="0.3">
      <c r="A44" s="34">
        <v>4</v>
      </c>
      <c r="B44" s="34">
        <v>7</v>
      </c>
      <c r="C44" s="36" t="s">
        <v>213</v>
      </c>
      <c r="D44" s="8" t="s">
        <v>214</v>
      </c>
      <c r="E44" s="4">
        <v>2</v>
      </c>
      <c r="J44" s="4">
        <v>2</v>
      </c>
    </row>
    <row r="45" spans="1:10" x14ac:dyDescent="0.3">
      <c r="A45" s="34">
        <v>4</v>
      </c>
      <c r="B45" s="34">
        <v>8</v>
      </c>
      <c r="C45" s="37" t="s">
        <v>215</v>
      </c>
      <c r="D45" s="32" t="s">
        <v>216</v>
      </c>
      <c r="E45" s="4">
        <v>1</v>
      </c>
      <c r="J45" s="4">
        <v>1</v>
      </c>
    </row>
    <row r="46" spans="1:10" x14ac:dyDescent="0.3">
      <c r="A46" s="34">
        <v>4</v>
      </c>
      <c r="B46" s="34">
        <v>9</v>
      </c>
      <c r="C46" s="37" t="s">
        <v>217</v>
      </c>
      <c r="D46" s="32" t="s">
        <v>218</v>
      </c>
      <c r="E46" s="4">
        <v>1</v>
      </c>
      <c r="J46" s="4">
        <v>1</v>
      </c>
    </row>
    <row r="47" spans="1:10" x14ac:dyDescent="0.3">
      <c r="A47" s="34">
        <v>4</v>
      </c>
      <c r="B47" s="34">
        <v>10</v>
      </c>
      <c r="C47" s="37" t="s">
        <v>219</v>
      </c>
      <c r="D47" s="32" t="s">
        <v>220</v>
      </c>
      <c r="E47" s="4"/>
      <c r="J47" s="4"/>
    </row>
    <row r="48" spans="1:10" x14ac:dyDescent="0.3">
      <c r="A48" s="34">
        <v>4</v>
      </c>
      <c r="B48" s="34">
        <v>11</v>
      </c>
      <c r="C48" s="37" t="s">
        <v>221</v>
      </c>
      <c r="D48" s="32" t="s">
        <v>222</v>
      </c>
      <c r="E48" s="4">
        <v>1</v>
      </c>
      <c r="J48" s="4">
        <v>1</v>
      </c>
    </row>
    <row r="49" spans="1:10" x14ac:dyDescent="0.3">
      <c r="A49" s="33">
        <v>4</v>
      </c>
      <c r="B49" s="33">
        <v>12</v>
      </c>
      <c r="C49" s="11" t="s">
        <v>223</v>
      </c>
      <c r="D49" s="33" t="s">
        <v>223</v>
      </c>
      <c r="E49" s="4"/>
      <c r="J49" s="4"/>
    </row>
    <row r="50" spans="1:10" x14ac:dyDescent="0.3">
      <c r="A50" s="27">
        <v>5</v>
      </c>
      <c r="B50" s="27">
        <v>1</v>
      </c>
      <c r="C50" s="37" t="s">
        <v>224</v>
      </c>
      <c r="D50" s="32" t="s">
        <v>225</v>
      </c>
      <c r="E50" s="4">
        <v>1</v>
      </c>
      <c r="J50" s="4">
        <v>1</v>
      </c>
    </row>
    <row r="51" spans="1:10" x14ac:dyDescent="0.3">
      <c r="A51" s="27">
        <v>5</v>
      </c>
      <c r="B51" s="27">
        <v>2</v>
      </c>
      <c r="C51" s="37" t="s">
        <v>226</v>
      </c>
      <c r="D51" s="32" t="s">
        <v>227</v>
      </c>
      <c r="E51" s="4"/>
      <c r="J51" s="4"/>
    </row>
    <row r="52" spans="1:10" x14ac:dyDescent="0.3">
      <c r="A52" s="27">
        <v>5</v>
      </c>
      <c r="B52" s="27">
        <v>3</v>
      </c>
      <c r="C52" s="37" t="s">
        <v>228</v>
      </c>
      <c r="D52" s="32" t="s">
        <v>229</v>
      </c>
      <c r="E52" s="4"/>
      <c r="I52" s="27" t="s">
        <v>40</v>
      </c>
      <c r="J52" s="4"/>
    </row>
    <row r="53" spans="1:10" x14ac:dyDescent="0.3">
      <c r="A53" s="27">
        <v>5</v>
      </c>
      <c r="B53" s="27">
        <v>4</v>
      </c>
      <c r="C53" s="37" t="s">
        <v>230</v>
      </c>
      <c r="D53" s="32" t="s">
        <v>231</v>
      </c>
      <c r="E53" s="4"/>
      <c r="J53" s="4"/>
    </row>
    <row r="54" spans="1:10" x14ac:dyDescent="0.3">
      <c r="A54" s="27">
        <v>5</v>
      </c>
      <c r="B54" s="27">
        <v>5</v>
      </c>
      <c r="C54" s="37" t="s">
        <v>232</v>
      </c>
      <c r="D54" s="32" t="s">
        <v>233</v>
      </c>
      <c r="E54" s="4"/>
      <c r="J54" s="4"/>
    </row>
    <row r="55" spans="1:10" x14ac:dyDescent="0.3">
      <c r="A55" s="27">
        <v>5</v>
      </c>
      <c r="B55" s="27">
        <v>6</v>
      </c>
      <c r="C55" s="37" t="s">
        <v>234</v>
      </c>
      <c r="D55" s="32" t="s">
        <v>235</v>
      </c>
      <c r="E55" s="4"/>
      <c r="J55" s="4"/>
    </row>
    <row r="56" spans="1:10" x14ac:dyDescent="0.3">
      <c r="A56" s="27">
        <v>5</v>
      </c>
      <c r="B56" s="27">
        <v>7</v>
      </c>
      <c r="C56" s="37" t="s">
        <v>236</v>
      </c>
      <c r="D56" s="32" t="s">
        <v>237</v>
      </c>
      <c r="E56" s="4"/>
      <c r="J56" s="4"/>
    </row>
    <row r="57" spans="1:10" x14ac:dyDescent="0.3">
      <c r="A57" s="27">
        <v>5</v>
      </c>
      <c r="B57" s="27">
        <v>8</v>
      </c>
      <c r="C57" s="37" t="s">
        <v>238</v>
      </c>
      <c r="D57" s="32" t="s">
        <v>239</v>
      </c>
      <c r="E57" s="4"/>
      <c r="J57" s="4"/>
    </row>
    <row r="58" spans="1:10" x14ac:dyDescent="0.3">
      <c r="A58" s="27">
        <v>5</v>
      </c>
      <c r="B58" s="27">
        <v>9</v>
      </c>
      <c r="C58" s="37" t="s">
        <v>240</v>
      </c>
      <c r="D58" s="32" t="s">
        <v>241</v>
      </c>
      <c r="E58" s="4"/>
      <c r="F58" s="27" t="s">
        <v>41</v>
      </c>
      <c r="J58" s="4"/>
    </row>
    <row r="59" spans="1:10" x14ac:dyDescent="0.3">
      <c r="A59" s="27">
        <v>5</v>
      </c>
      <c r="B59" s="27">
        <v>10</v>
      </c>
      <c r="C59" s="37" t="s">
        <v>242</v>
      </c>
      <c r="D59" s="32" t="s">
        <v>243</v>
      </c>
      <c r="E59" s="4"/>
      <c r="J59" s="4"/>
    </row>
    <row r="60" spans="1:10" x14ac:dyDescent="0.3">
      <c r="A60" s="27">
        <v>5</v>
      </c>
      <c r="B60" s="27">
        <v>11</v>
      </c>
      <c r="C60" s="37" t="s">
        <v>244</v>
      </c>
      <c r="D60" s="32" t="s">
        <v>245</v>
      </c>
      <c r="E60" s="4"/>
      <c r="J60" s="4"/>
    </row>
    <row r="61" spans="1:10" x14ac:dyDescent="0.3">
      <c r="A61" s="33">
        <v>5</v>
      </c>
      <c r="B61" s="33">
        <v>12</v>
      </c>
      <c r="C61" s="11" t="s">
        <v>246</v>
      </c>
      <c r="D61" s="33" t="s">
        <v>246</v>
      </c>
      <c r="E61" s="4"/>
      <c r="J61" s="4"/>
    </row>
    <row r="62" spans="1:10" x14ac:dyDescent="0.3">
      <c r="A62" s="38">
        <v>6</v>
      </c>
      <c r="B62" s="39">
        <v>1</v>
      </c>
      <c r="C62" s="40" t="s">
        <v>247</v>
      </c>
      <c r="D62" s="1" t="s">
        <v>79</v>
      </c>
      <c r="E62" s="4">
        <v>2</v>
      </c>
      <c r="J62" s="4">
        <v>2</v>
      </c>
    </row>
    <row r="63" spans="1:10" x14ac:dyDescent="0.3">
      <c r="A63" s="38">
        <v>6</v>
      </c>
      <c r="B63" s="39">
        <v>2</v>
      </c>
      <c r="C63" s="40" t="s">
        <v>248</v>
      </c>
      <c r="D63" s="1" t="s">
        <v>68</v>
      </c>
      <c r="E63" s="27" t="s">
        <v>43</v>
      </c>
      <c r="J63" s="4">
        <v>4</v>
      </c>
    </row>
    <row r="64" spans="1:10" x14ac:dyDescent="0.3">
      <c r="A64" s="38">
        <v>6</v>
      </c>
      <c r="B64" s="39">
        <v>3</v>
      </c>
      <c r="C64" s="40" t="s">
        <v>249</v>
      </c>
      <c r="D64" s="1" t="s">
        <v>250</v>
      </c>
      <c r="E64" s="4">
        <v>2</v>
      </c>
      <c r="J64" s="4">
        <v>2</v>
      </c>
    </row>
    <row r="65" spans="1:10" x14ac:dyDescent="0.3">
      <c r="A65" s="38">
        <v>6</v>
      </c>
      <c r="B65" s="39">
        <v>4</v>
      </c>
      <c r="C65" s="31" t="s">
        <v>251</v>
      </c>
      <c r="D65" s="32" t="s">
        <v>252</v>
      </c>
      <c r="E65" s="4">
        <v>1</v>
      </c>
      <c r="J65" s="4">
        <v>1</v>
      </c>
    </row>
    <row r="66" spans="1:10" x14ac:dyDescent="0.3">
      <c r="A66" s="38">
        <v>6</v>
      </c>
      <c r="B66" s="39">
        <v>5</v>
      </c>
      <c r="C66" s="29" t="s">
        <v>253</v>
      </c>
      <c r="D66" s="5" t="s">
        <v>113</v>
      </c>
      <c r="E66" s="4"/>
      <c r="J66" s="4"/>
    </row>
    <row r="67" spans="1:10" x14ac:dyDescent="0.3">
      <c r="A67" s="38">
        <v>6</v>
      </c>
      <c r="B67" s="39">
        <v>6</v>
      </c>
      <c r="C67" s="31" t="s">
        <v>254</v>
      </c>
      <c r="D67" s="32" t="s">
        <v>255</v>
      </c>
      <c r="E67" s="4"/>
      <c r="J67" s="4"/>
    </row>
    <row r="68" spans="1:10" x14ac:dyDescent="0.3">
      <c r="A68" s="38">
        <v>6</v>
      </c>
      <c r="B68" s="39">
        <v>7</v>
      </c>
      <c r="C68" s="31" t="s">
        <v>256</v>
      </c>
      <c r="D68" s="32" t="s">
        <v>257</v>
      </c>
      <c r="E68" s="4"/>
      <c r="J68" s="4"/>
    </row>
    <row r="69" spans="1:10" x14ac:dyDescent="0.3">
      <c r="A69" s="38">
        <v>6</v>
      </c>
      <c r="B69" s="39">
        <v>8</v>
      </c>
      <c r="C69" s="28" t="s">
        <v>258</v>
      </c>
      <c r="D69" s="5" t="s">
        <v>259</v>
      </c>
      <c r="E69" s="4"/>
      <c r="J69" s="4"/>
    </row>
    <row r="70" spans="1:10" x14ac:dyDescent="0.3">
      <c r="A70" s="38">
        <v>6</v>
      </c>
      <c r="B70" s="39">
        <v>9</v>
      </c>
      <c r="C70" s="28" t="s">
        <v>260</v>
      </c>
      <c r="D70" s="5" t="s">
        <v>98</v>
      </c>
      <c r="E70" s="4"/>
      <c r="F70" s="27" t="s">
        <v>41</v>
      </c>
      <c r="J70" s="4"/>
    </row>
    <row r="71" spans="1:10" x14ac:dyDescent="0.3">
      <c r="A71" s="38">
        <v>6</v>
      </c>
      <c r="B71" s="39">
        <v>10</v>
      </c>
      <c r="C71" s="41" t="s">
        <v>261</v>
      </c>
      <c r="D71" s="8" t="s">
        <v>262</v>
      </c>
      <c r="E71" s="4">
        <v>2</v>
      </c>
      <c r="J71" s="4">
        <v>2</v>
      </c>
    </row>
    <row r="72" spans="1:10" x14ac:dyDescent="0.3">
      <c r="A72" s="38">
        <v>6</v>
      </c>
      <c r="B72" s="39">
        <v>11</v>
      </c>
      <c r="C72" s="41" t="s">
        <v>263</v>
      </c>
      <c r="D72" s="8" t="s">
        <v>264</v>
      </c>
      <c r="E72" s="4">
        <v>1</v>
      </c>
      <c r="J72" s="4">
        <v>1</v>
      </c>
    </row>
    <row r="73" spans="1:10" x14ac:dyDescent="0.3">
      <c r="A73" s="33">
        <v>6</v>
      </c>
      <c r="B73" s="33">
        <v>12</v>
      </c>
      <c r="C73" s="11" t="s">
        <v>265</v>
      </c>
      <c r="D73" s="33" t="s">
        <v>265</v>
      </c>
      <c r="E73" s="4"/>
      <c r="J73" s="4"/>
    </row>
    <row r="74" spans="1:10" x14ac:dyDescent="0.3">
      <c r="A74" s="27">
        <v>7</v>
      </c>
      <c r="B74" s="27">
        <v>1</v>
      </c>
      <c r="C74" s="20" t="s">
        <v>266</v>
      </c>
      <c r="D74" s="42" t="s">
        <v>267</v>
      </c>
      <c r="E74" s="4">
        <v>2</v>
      </c>
      <c r="J74" s="4">
        <v>2</v>
      </c>
    </row>
    <row r="75" spans="1:10" x14ac:dyDescent="0.3">
      <c r="A75" s="27">
        <v>7</v>
      </c>
      <c r="B75" s="27">
        <v>2</v>
      </c>
      <c r="C75" s="20" t="s">
        <v>268</v>
      </c>
      <c r="D75" s="42" t="s">
        <v>269</v>
      </c>
      <c r="E75" s="4"/>
      <c r="G75" s="27" t="s">
        <v>42</v>
      </c>
    </row>
    <row r="76" spans="1:10" x14ac:dyDescent="0.3">
      <c r="A76" s="27">
        <v>7</v>
      </c>
      <c r="B76" s="27">
        <v>3</v>
      </c>
      <c r="C76" s="20" t="s">
        <v>270</v>
      </c>
      <c r="D76" s="42" t="s">
        <v>271</v>
      </c>
      <c r="E76" s="4"/>
      <c r="G76" s="27" t="s">
        <v>42</v>
      </c>
    </row>
    <row r="77" spans="1:10" x14ac:dyDescent="0.3">
      <c r="A77" s="27">
        <v>7</v>
      </c>
      <c r="B77" s="27">
        <v>4</v>
      </c>
      <c r="C77" s="20" t="s">
        <v>272</v>
      </c>
      <c r="D77" s="42" t="s">
        <v>273</v>
      </c>
      <c r="E77" s="4"/>
    </row>
    <row r="78" spans="1:10" x14ac:dyDescent="0.3">
      <c r="A78" s="27">
        <v>7</v>
      </c>
      <c r="B78" s="27">
        <v>5</v>
      </c>
      <c r="C78" s="20" t="s">
        <v>274</v>
      </c>
      <c r="D78" s="42" t="s">
        <v>275</v>
      </c>
      <c r="E78" s="4"/>
      <c r="F78" s="27" t="s">
        <v>41</v>
      </c>
    </row>
    <row r="79" spans="1:10" x14ac:dyDescent="0.3">
      <c r="A79" s="27">
        <v>7</v>
      </c>
      <c r="B79" s="27">
        <v>6</v>
      </c>
      <c r="C79" s="43" t="s">
        <v>276</v>
      </c>
      <c r="D79" s="27" t="s">
        <v>40</v>
      </c>
      <c r="E79" s="4"/>
    </row>
    <row r="80" spans="1:10" x14ac:dyDescent="0.3">
      <c r="A80" s="27">
        <v>7</v>
      </c>
      <c r="B80" s="27">
        <v>7</v>
      </c>
      <c r="C80" s="43" t="s">
        <v>277</v>
      </c>
      <c r="D80" s="27" t="s">
        <v>41</v>
      </c>
      <c r="E80" s="4"/>
    </row>
    <row r="81" spans="1:5" x14ac:dyDescent="0.3">
      <c r="A81" s="27">
        <v>7</v>
      </c>
      <c r="B81" s="27">
        <v>8</v>
      </c>
      <c r="C81" s="43" t="s">
        <v>278</v>
      </c>
      <c r="D81" s="27" t="s">
        <v>42</v>
      </c>
      <c r="E81" s="4"/>
    </row>
    <row r="82" spans="1:5" x14ac:dyDescent="0.3">
      <c r="A82" s="27">
        <v>7</v>
      </c>
      <c r="B82" s="27">
        <v>9</v>
      </c>
      <c r="C82" s="43" t="s">
        <v>279</v>
      </c>
      <c r="D82" s="27" t="s">
        <v>43</v>
      </c>
      <c r="E82" s="4"/>
    </row>
    <row r="83" spans="1:5" x14ac:dyDescent="0.3">
      <c r="A83" s="27">
        <v>7</v>
      </c>
      <c r="B83" s="27">
        <v>10</v>
      </c>
      <c r="C83" s="43" t="s">
        <v>280</v>
      </c>
      <c r="D83" s="27" t="s">
        <v>44</v>
      </c>
      <c r="E83" s="4"/>
    </row>
    <row r="84" spans="1:5" x14ac:dyDescent="0.3">
      <c r="A84" s="27">
        <v>7</v>
      </c>
      <c r="B84" s="27">
        <v>11</v>
      </c>
      <c r="C84" s="43" t="s">
        <v>281</v>
      </c>
      <c r="D84" s="27" t="s">
        <v>282</v>
      </c>
      <c r="E84" s="4"/>
    </row>
    <row r="85" spans="1:5" x14ac:dyDescent="0.3">
      <c r="A85" s="33">
        <v>7</v>
      </c>
      <c r="B85" s="33">
        <v>12</v>
      </c>
      <c r="C85" s="11" t="s">
        <v>283</v>
      </c>
      <c r="D85" s="33" t="s">
        <v>283</v>
      </c>
      <c r="E85" s="4"/>
    </row>
    <row r="86" spans="1:5" x14ac:dyDescent="0.3">
      <c r="A86" s="44">
        <v>8</v>
      </c>
      <c r="B86" s="44">
        <v>1</v>
      </c>
      <c r="C86" s="37" t="s">
        <v>284</v>
      </c>
      <c r="D86" s="32" t="s">
        <v>285</v>
      </c>
      <c r="E86" s="4"/>
    </row>
    <row r="87" spans="1:5" x14ac:dyDescent="0.3">
      <c r="A87" s="44">
        <v>8</v>
      </c>
      <c r="B87" s="44">
        <v>2</v>
      </c>
      <c r="C87" s="37" t="s">
        <v>286</v>
      </c>
      <c r="D87" s="32" t="s">
        <v>287</v>
      </c>
      <c r="E87" s="4"/>
    </row>
    <row r="88" spans="1:5" x14ac:dyDescent="0.3">
      <c r="A88" s="44">
        <v>8</v>
      </c>
      <c r="B88" s="44">
        <v>3</v>
      </c>
      <c r="C88" s="37" t="s">
        <v>288</v>
      </c>
      <c r="D88" s="32" t="s">
        <v>289</v>
      </c>
      <c r="E88" s="4"/>
    </row>
    <row r="89" spans="1:5" x14ac:dyDescent="0.3">
      <c r="A89" s="44">
        <v>8</v>
      </c>
      <c r="B89" s="44">
        <v>4</v>
      </c>
      <c r="C89" s="37" t="s">
        <v>290</v>
      </c>
      <c r="D89" s="32" t="s">
        <v>291</v>
      </c>
      <c r="E89" s="4"/>
    </row>
    <row r="90" spans="1:5" x14ac:dyDescent="0.3">
      <c r="A90" s="44">
        <v>8</v>
      </c>
      <c r="B90" s="44">
        <v>5</v>
      </c>
      <c r="C90" s="37" t="s">
        <v>292</v>
      </c>
      <c r="D90" s="32" t="s">
        <v>293</v>
      </c>
      <c r="E90" s="4"/>
    </row>
    <row r="91" spans="1:5" x14ac:dyDescent="0.3">
      <c r="A91" s="44">
        <v>8</v>
      </c>
      <c r="B91" s="44">
        <v>6</v>
      </c>
      <c r="C91" s="37" t="s">
        <v>294</v>
      </c>
      <c r="D91" s="32" t="s">
        <v>295</v>
      </c>
      <c r="E91" s="4"/>
    </row>
    <row r="92" spans="1:5" x14ac:dyDescent="0.3">
      <c r="A92" s="44">
        <v>8</v>
      </c>
      <c r="B92" s="44">
        <v>7</v>
      </c>
      <c r="C92" s="37" t="s">
        <v>296</v>
      </c>
      <c r="D92" s="32" t="s">
        <v>297</v>
      </c>
      <c r="E92" s="4"/>
    </row>
    <row r="93" spans="1:5" x14ac:dyDescent="0.3">
      <c r="A93" s="44">
        <v>8</v>
      </c>
      <c r="B93" s="44">
        <v>8</v>
      </c>
      <c r="C93" s="37" t="s">
        <v>298</v>
      </c>
      <c r="D93" s="32" t="s">
        <v>299</v>
      </c>
      <c r="E93" s="4"/>
    </row>
    <row r="94" spans="1:5" x14ac:dyDescent="0.3">
      <c r="A94" s="44">
        <v>8</v>
      </c>
      <c r="B94" s="44">
        <v>9</v>
      </c>
      <c r="C94" s="37" t="s">
        <v>300</v>
      </c>
      <c r="D94" s="32" t="s">
        <v>301</v>
      </c>
      <c r="E94" s="4"/>
    </row>
    <row r="95" spans="1:5" x14ac:dyDescent="0.3">
      <c r="A95" s="44">
        <v>8</v>
      </c>
      <c r="B95" s="44">
        <v>10</v>
      </c>
      <c r="C95" s="37" t="s">
        <v>302</v>
      </c>
      <c r="D95" s="32" t="s">
        <v>302</v>
      </c>
      <c r="E95" s="4"/>
    </row>
    <row r="96" spans="1:5" x14ac:dyDescent="0.3">
      <c r="A96" s="44">
        <v>8</v>
      </c>
      <c r="B96" s="44">
        <v>11</v>
      </c>
      <c r="C96" s="37" t="s">
        <v>303</v>
      </c>
      <c r="D96" s="32" t="s">
        <v>303</v>
      </c>
      <c r="E96" s="4"/>
    </row>
    <row r="97" spans="1:5" x14ac:dyDescent="0.3">
      <c r="A97" s="33">
        <v>8</v>
      </c>
      <c r="B97" s="33">
        <v>12</v>
      </c>
      <c r="C97" s="11" t="s">
        <v>304</v>
      </c>
      <c r="D97" s="33" t="s">
        <v>304</v>
      </c>
      <c r="E97" s="4"/>
    </row>
    <row r="98" spans="1:5" x14ac:dyDescent="0.3">
      <c r="A98" s="45">
        <v>9</v>
      </c>
      <c r="B98" s="45">
        <v>12</v>
      </c>
      <c r="C98" s="46" t="s">
        <v>305</v>
      </c>
      <c r="D98" s="45" t="s">
        <v>306</v>
      </c>
      <c r="E98" s="4"/>
    </row>
    <row r="99" spans="1:5" x14ac:dyDescent="0.3">
      <c r="A99" s="45">
        <v>9</v>
      </c>
      <c r="B99" s="45">
        <v>1</v>
      </c>
      <c r="C99" s="46" t="s">
        <v>307</v>
      </c>
      <c r="D99" s="45" t="s">
        <v>308</v>
      </c>
      <c r="E99" s="4"/>
    </row>
    <row r="100" spans="1:5" x14ac:dyDescent="0.3">
      <c r="A100" s="45">
        <v>9</v>
      </c>
      <c r="B100" s="45">
        <v>2</v>
      </c>
      <c r="C100" s="46" t="s">
        <v>309</v>
      </c>
      <c r="D100" s="45" t="s">
        <v>310</v>
      </c>
      <c r="E100" s="4"/>
    </row>
    <row r="108" spans="1:5" x14ac:dyDescent="0.3">
      <c r="C108" s="4"/>
    </row>
    <row r="109" spans="1:5" x14ac:dyDescent="0.3">
      <c r="C109" s="4"/>
    </row>
    <row r="110" spans="1:5" x14ac:dyDescent="0.3">
      <c r="C110" s="4"/>
    </row>
    <row r="111" spans="1:5" x14ac:dyDescent="0.3">
      <c r="C111" s="4"/>
    </row>
    <row r="112" spans="1:5" x14ac:dyDescent="0.3">
      <c r="C112" s="4"/>
    </row>
    <row r="113" spans="3:3" x14ac:dyDescent="0.3">
      <c r="C113"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D27E9-2911-48DD-96D3-A30909C896ED}">
  <dimension ref="A1:B88"/>
  <sheetViews>
    <sheetView workbookViewId="0"/>
  </sheetViews>
  <sheetFormatPr defaultRowHeight="14.4" x14ac:dyDescent="0.3"/>
  <sheetData>
    <row r="1" spans="1:2" x14ac:dyDescent="0.3">
      <c r="A1" t="s">
        <v>157</v>
      </c>
      <c r="B1">
        <v>259.0218785262</v>
      </c>
    </row>
    <row r="2" spans="1:2" x14ac:dyDescent="0.3">
      <c r="A2" t="s">
        <v>126</v>
      </c>
      <c r="B2">
        <v>259.0218785262</v>
      </c>
    </row>
    <row r="3" spans="1:2" x14ac:dyDescent="0.3">
      <c r="A3" t="s">
        <v>127</v>
      </c>
      <c r="B3">
        <v>338.98820893460004</v>
      </c>
    </row>
    <row r="4" spans="1:2" x14ac:dyDescent="0.3">
      <c r="A4" t="s">
        <v>161</v>
      </c>
      <c r="B4">
        <v>168.99018446730003</v>
      </c>
    </row>
    <row r="5" spans="1:2" x14ac:dyDescent="0.3">
      <c r="A5" t="s">
        <v>163</v>
      </c>
      <c r="B5" s="4">
        <v>565.04718037650002</v>
      </c>
    </row>
    <row r="6" spans="1:2" x14ac:dyDescent="0.3">
      <c r="A6" t="s">
        <v>165</v>
      </c>
      <c r="B6">
        <v>264.95142949780001</v>
      </c>
    </row>
    <row r="7" spans="1:2" x14ac:dyDescent="0.3">
      <c r="A7" t="s">
        <v>167</v>
      </c>
      <c r="B7">
        <v>184.98509908940002</v>
      </c>
    </row>
    <row r="8" spans="1:2" x14ac:dyDescent="0.3">
      <c r="A8" t="s">
        <v>105</v>
      </c>
      <c r="B8">
        <v>184.98509908940002</v>
      </c>
    </row>
    <row r="9" spans="1:2" x14ac:dyDescent="0.3">
      <c r="A9" t="s">
        <v>84</v>
      </c>
      <c r="B9">
        <v>166.97453440310002</v>
      </c>
    </row>
    <row r="10" spans="1:2" x14ac:dyDescent="0.3">
      <c r="A10" t="s">
        <v>78</v>
      </c>
      <c r="B10">
        <v>87.008203994699997</v>
      </c>
    </row>
    <row r="11" spans="1:2" x14ac:dyDescent="0.3">
      <c r="A11" t="s">
        <v>65</v>
      </c>
      <c r="B11">
        <v>275.0167931483</v>
      </c>
    </row>
    <row r="12" spans="1:2" x14ac:dyDescent="0.3">
      <c r="A12" t="s">
        <v>67</v>
      </c>
      <c r="B12">
        <v>229.011313839899</v>
      </c>
    </row>
    <row r="13" spans="1:2" x14ac:dyDescent="0.3">
      <c r="A13" t="s">
        <v>175</v>
      </c>
      <c r="B13">
        <v>229.011313839899</v>
      </c>
    </row>
    <row r="14" spans="1:2" x14ac:dyDescent="0.3">
      <c r="A14" t="s">
        <v>177</v>
      </c>
      <c r="B14">
        <v>199.00074915360003</v>
      </c>
    </row>
    <row r="15" spans="1:2" x14ac:dyDescent="0.3">
      <c r="A15" t="s">
        <v>91</v>
      </c>
      <c r="B15">
        <v>257.00622846200002</v>
      </c>
    </row>
    <row r="16" spans="1:2" x14ac:dyDescent="0.3">
      <c r="A16" t="s">
        <v>117</v>
      </c>
      <c r="B16">
        <v>138.97961978100003</v>
      </c>
    </row>
    <row r="17" spans="1:2" x14ac:dyDescent="0.3">
      <c r="A17" t="s">
        <v>100</v>
      </c>
      <c r="B17">
        <v>766.1073683656</v>
      </c>
    </row>
    <row r="18" spans="1:2" x14ac:dyDescent="0.3">
      <c r="A18" t="s">
        <v>182</v>
      </c>
      <c r="B18">
        <v>191.01916261150001</v>
      </c>
    </row>
    <row r="19" spans="1:2" x14ac:dyDescent="0.3">
      <c r="A19" t="s">
        <v>102</v>
      </c>
      <c r="B19">
        <v>191.01916261150001</v>
      </c>
    </row>
    <row r="20" spans="1:2" x14ac:dyDescent="0.3">
      <c r="A20" t="s">
        <v>133</v>
      </c>
      <c r="B20">
        <v>145.01368330310001</v>
      </c>
    </row>
    <row r="21" spans="1:2" x14ac:dyDescent="0.3">
      <c r="A21" t="s">
        <v>123</v>
      </c>
      <c r="B21">
        <v>117.018768681</v>
      </c>
    </row>
    <row r="22" spans="1:2" x14ac:dyDescent="0.3">
      <c r="A22" t="s">
        <v>187</v>
      </c>
      <c r="B22">
        <v>115.00311861679999</v>
      </c>
    </row>
    <row r="23" spans="1:2" x14ac:dyDescent="0.3">
      <c r="A23" t="s">
        <v>76</v>
      </c>
      <c r="B23">
        <v>133.01368330310001</v>
      </c>
    </row>
    <row r="24" spans="1:2" x14ac:dyDescent="0.3">
      <c r="A24" t="s">
        <v>94</v>
      </c>
      <c r="B24">
        <v>130.99803323890001</v>
      </c>
    </row>
    <row r="25" spans="1:2" x14ac:dyDescent="0.3">
      <c r="A25" t="s">
        <v>99</v>
      </c>
      <c r="B25">
        <v>72.992553930499994</v>
      </c>
    </row>
    <row r="26" spans="1:2" x14ac:dyDescent="0.3">
      <c r="A26" t="s">
        <v>77</v>
      </c>
      <c r="B26">
        <v>663.10910666459904</v>
      </c>
    </row>
    <row r="27" spans="1:2" x14ac:dyDescent="0.3">
      <c r="A27" t="s">
        <v>66</v>
      </c>
      <c r="B27">
        <v>743.07543707299999</v>
      </c>
    </row>
    <row r="28" spans="1:2" x14ac:dyDescent="0.3">
      <c r="A28" t="s">
        <v>110</v>
      </c>
      <c r="B28">
        <v>346.05524434009999</v>
      </c>
    </row>
    <row r="29" spans="1:2" x14ac:dyDescent="0.3">
      <c r="A29" t="s">
        <v>85</v>
      </c>
      <c r="B29">
        <v>426.02157474850003</v>
      </c>
    </row>
    <row r="30" spans="1:2" x14ac:dyDescent="0.3">
      <c r="A30" t="s">
        <v>86</v>
      </c>
      <c r="B30">
        <v>505.98790515689899</v>
      </c>
    </row>
    <row r="31" spans="1:2" x14ac:dyDescent="0.3">
      <c r="A31" t="s">
        <v>195</v>
      </c>
      <c r="B31">
        <v>362.05015896219999</v>
      </c>
    </row>
    <row r="32" spans="1:2" x14ac:dyDescent="0.3">
      <c r="A32" t="s">
        <v>197</v>
      </c>
      <c r="B32">
        <v>442.01648937060003</v>
      </c>
    </row>
    <row r="33" spans="1:2" x14ac:dyDescent="0.3">
      <c r="A33" t="s">
        <v>199</v>
      </c>
      <c r="B33">
        <v>521.98281977900001</v>
      </c>
    </row>
    <row r="34" spans="1:2" x14ac:dyDescent="0.3">
      <c r="A34" t="s">
        <v>202</v>
      </c>
      <c r="B34">
        <v>322.04401095179901</v>
      </c>
    </row>
    <row r="35" spans="1:2" x14ac:dyDescent="0.3">
      <c r="A35" t="s">
        <v>204</v>
      </c>
      <c r="B35">
        <v>402.01034136020002</v>
      </c>
    </row>
    <row r="36" spans="1:2" x14ac:dyDescent="0.3">
      <c r="A36" t="s">
        <v>206</v>
      </c>
      <c r="B36">
        <v>481.9766717686</v>
      </c>
    </row>
    <row r="37" spans="1:2" x14ac:dyDescent="0.3">
      <c r="A37" t="s">
        <v>208</v>
      </c>
      <c r="B37">
        <v>323.0358665366</v>
      </c>
    </row>
    <row r="38" spans="1:2" x14ac:dyDescent="0.3">
      <c r="A38" t="s">
        <v>210</v>
      </c>
      <c r="B38">
        <v>403.00219694499998</v>
      </c>
    </row>
    <row r="39" spans="1:2" x14ac:dyDescent="0.3">
      <c r="A39" t="s">
        <v>212</v>
      </c>
      <c r="B39">
        <v>482.968527353399</v>
      </c>
    </row>
    <row r="40" spans="1:2" x14ac:dyDescent="0.3">
      <c r="A40" t="s">
        <v>214</v>
      </c>
      <c r="B40">
        <v>347.039259924899</v>
      </c>
    </row>
    <row r="41" spans="1:2" x14ac:dyDescent="0.3">
      <c r="A41" t="s">
        <v>216</v>
      </c>
      <c r="B41">
        <v>328.04467965379899</v>
      </c>
    </row>
    <row r="42" spans="1:2" x14ac:dyDescent="0.3">
      <c r="A42" t="s">
        <v>218</v>
      </c>
      <c r="B42">
        <v>344.03959427589899</v>
      </c>
    </row>
    <row r="43" spans="1:2" x14ac:dyDescent="0.3">
      <c r="A43" t="s">
        <v>220</v>
      </c>
      <c r="B43">
        <v>388.94397465669999</v>
      </c>
    </row>
    <row r="44" spans="1:2" x14ac:dyDescent="0.3">
      <c r="A44" t="s">
        <v>222</v>
      </c>
      <c r="B44">
        <v>163.03950412310002</v>
      </c>
    </row>
    <row r="45" spans="1:2" x14ac:dyDescent="0.3">
      <c r="A45" t="s">
        <v>225</v>
      </c>
      <c r="B45" s="4">
        <v>258.03786294140002</v>
      </c>
    </row>
    <row r="46" spans="1:2" x14ac:dyDescent="0.3">
      <c r="A46" t="s">
        <v>227</v>
      </c>
      <c r="B46" s="4">
        <v>220.08209721930001</v>
      </c>
    </row>
    <row r="47" spans="1:2" x14ac:dyDescent="0.3">
      <c r="A47" t="s">
        <v>229</v>
      </c>
      <c r="B47" s="4">
        <v>218.10283266140002</v>
      </c>
    </row>
    <row r="48" spans="1:2" x14ac:dyDescent="0.3">
      <c r="A48" t="s">
        <v>231</v>
      </c>
      <c r="B48" s="4">
        <v>134.02755922830002</v>
      </c>
    </row>
    <row r="49" spans="1:2" x14ac:dyDescent="0.3">
      <c r="A49" t="s">
        <v>233</v>
      </c>
      <c r="B49" s="4">
        <v>74.024188409899992</v>
      </c>
    </row>
    <row r="50" spans="1:2" x14ac:dyDescent="0.3">
      <c r="A50" t="s">
        <v>235</v>
      </c>
      <c r="B50" s="4">
        <v>104.03475309619999</v>
      </c>
    </row>
    <row r="51" spans="1:2" x14ac:dyDescent="0.3">
      <c r="A51" t="s">
        <v>237</v>
      </c>
      <c r="B51" s="4">
        <v>148.04320929250002</v>
      </c>
    </row>
    <row r="52" spans="1:2" x14ac:dyDescent="0.3">
      <c r="A52" t="s">
        <v>239</v>
      </c>
      <c r="B52" s="4">
        <v>132.0296677183</v>
      </c>
    </row>
    <row r="53" spans="1:2" x14ac:dyDescent="0.3">
      <c r="A53" t="s">
        <v>241</v>
      </c>
      <c r="B53" s="4">
        <v>139.97486875410002</v>
      </c>
    </row>
    <row r="54" spans="1:2" x14ac:dyDescent="0.3">
      <c r="A54" t="s">
        <v>243</v>
      </c>
      <c r="B54" s="4">
        <v>306.07596598390001</v>
      </c>
    </row>
    <row r="55" spans="1:2" x14ac:dyDescent="0.3">
      <c r="A55" t="s">
        <v>245</v>
      </c>
      <c r="B55" s="4">
        <v>611.14412190359997</v>
      </c>
    </row>
    <row r="56" spans="1:2" x14ac:dyDescent="0.3">
      <c r="A56" t="s">
        <v>79</v>
      </c>
      <c r="B56">
        <v>664.116931696699</v>
      </c>
    </row>
    <row r="57" spans="1:2" x14ac:dyDescent="0.3">
      <c r="A57" t="s">
        <v>68</v>
      </c>
      <c r="B57">
        <v>744.08326210510006</v>
      </c>
    </row>
    <row r="58" spans="1:2" x14ac:dyDescent="0.3">
      <c r="A58" t="s">
        <v>250</v>
      </c>
      <c r="B58">
        <v>784.14929445759901</v>
      </c>
    </row>
    <row r="59" spans="1:2" x14ac:dyDescent="0.3">
      <c r="A59" t="s">
        <v>252</v>
      </c>
      <c r="B59">
        <v>606.07372947800002</v>
      </c>
    </row>
    <row r="60" spans="1:2" x14ac:dyDescent="0.3">
      <c r="A60" t="s">
        <v>113</v>
      </c>
      <c r="B60">
        <v>168.99018446730003</v>
      </c>
    </row>
    <row r="61" spans="1:2" x14ac:dyDescent="0.3">
      <c r="A61" t="s">
        <v>311</v>
      </c>
      <c r="B61">
        <v>147.1735327218</v>
      </c>
    </row>
    <row r="62" spans="1:2" x14ac:dyDescent="0.3">
      <c r="A62" t="s">
        <v>257</v>
      </c>
      <c r="B62" s="4">
        <v>601.94915018740005</v>
      </c>
    </row>
    <row r="63" spans="1:2" x14ac:dyDescent="0.3">
      <c r="A63" t="s">
        <v>259</v>
      </c>
      <c r="B63">
        <v>173.00859792520001</v>
      </c>
    </row>
    <row r="64" spans="1:2" x14ac:dyDescent="0.3">
      <c r="A64" t="s">
        <v>98</v>
      </c>
      <c r="B64">
        <v>808.11793305189997</v>
      </c>
    </row>
    <row r="65" spans="1:2" x14ac:dyDescent="0.3">
      <c r="A65" t="s">
        <v>262</v>
      </c>
      <c r="B65">
        <v>321.04876197869999</v>
      </c>
    </row>
    <row r="66" spans="1:2" x14ac:dyDescent="0.3">
      <c r="A66" t="s">
        <v>264</v>
      </c>
      <c r="B66">
        <v>480.98142279550001</v>
      </c>
    </row>
    <row r="67" spans="1:2" x14ac:dyDescent="0.3">
      <c r="A67" t="s">
        <v>267</v>
      </c>
      <c r="B67">
        <v>259.0218785262</v>
      </c>
    </row>
    <row r="68" spans="1:2" x14ac:dyDescent="0.3">
      <c r="A68" t="s">
        <v>269</v>
      </c>
      <c r="B68" s="4">
        <v>259.0218785262</v>
      </c>
    </row>
    <row r="69" spans="1:2" x14ac:dyDescent="0.3">
      <c r="A69" t="s">
        <v>271</v>
      </c>
      <c r="B69" s="4">
        <v>259.0218785262</v>
      </c>
    </row>
    <row r="70" spans="1:2" x14ac:dyDescent="0.3">
      <c r="A70" t="s">
        <v>273</v>
      </c>
      <c r="B70">
        <v>91.039504123100002</v>
      </c>
    </row>
    <row r="71" spans="1:2" x14ac:dyDescent="0.3">
      <c r="A71" t="s">
        <v>275</v>
      </c>
      <c r="B71">
        <v>171.0058345315</v>
      </c>
    </row>
    <row r="72" spans="1:2" x14ac:dyDescent="0.3">
      <c r="A72" t="s">
        <v>40</v>
      </c>
      <c r="B72" s="14">
        <v>9999</v>
      </c>
    </row>
    <row r="73" spans="1:2" x14ac:dyDescent="0.3">
      <c r="A73" t="s">
        <v>41</v>
      </c>
      <c r="B73" s="14">
        <v>9999</v>
      </c>
    </row>
    <row r="74" spans="1:2" x14ac:dyDescent="0.3">
      <c r="A74" t="s">
        <v>42</v>
      </c>
      <c r="B74" s="14">
        <v>9999</v>
      </c>
    </row>
    <row r="75" spans="1:2" x14ac:dyDescent="0.3">
      <c r="A75" t="s">
        <v>43</v>
      </c>
      <c r="B75" s="14">
        <v>9999</v>
      </c>
    </row>
    <row r="76" spans="1:2" x14ac:dyDescent="0.3">
      <c r="A76" t="s">
        <v>44</v>
      </c>
      <c r="B76" s="14">
        <v>9999</v>
      </c>
    </row>
    <row r="77" spans="1:2" x14ac:dyDescent="0.3">
      <c r="A77" t="s">
        <v>282</v>
      </c>
      <c r="B77" s="14">
        <v>9999</v>
      </c>
    </row>
    <row r="78" spans="1:2" x14ac:dyDescent="0.3">
      <c r="A78" t="s">
        <v>285</v>
      </c>
      <c r="B78" s="4">
        <v>131.0456521335</v>
      </c>
    </row>
    <row r="79" spans="1:2" x14ac:dyDescent="0.3">
      <c r="A79" t="s">
        <v>287</v>
      </c>
      <c r="B79" s="4">
        <v>154.06163654870002</v>
      </c>
    </row>
    <row r="80" spans="1:2" x14ac:dyDescent="0.3">
      <c r="A80" t="s">
        <v>289</v>
      </c>
      <c r="B80" s="4">
        <v>164.07113860250001</v>
      </c>
    </row>
    <row r="81" spans="1:2" x14ac:dyDescent="0.3">
      <c r="A81" t="s">
        <v>291</v>
      </c>
      <c r="B81" s="4">
        <v>130.08678866670002</v>
      </c>
    </row>
    <row r="82" spans="1:2" x14ac:dyDescent="0.3">
      <c r="A82" t="s">
        <v>293</v>
      </c>
      <c r="B82" s="4">
        <v>118.05040316039999</v>
      </c>
    </row>
    <row r="83" spans="1:2" x14ac:dyDescent="0.3">
      <c r="A83" t="s">
        <v>295</v>
      </c>
      <c r="B83" s="4">
        <v>120.011909164099</v>
      </c>
    </row>
    <row r="84" spans="1:2" x14ac:dyDescent="0.3">
      <c r="A84" t="s">
        <v>297</v>
      </c>
      <c r="B84" s="4">
        <v>173.04498343150001</v>
      </c>
    </row>
    <row r="85" spans="1:2" x14ac:dyDescent="0.3">
      <c r="A85" t="s">
        <v>299</v>
      </c>
      <c r="B85" s="4">
        <v>131.08203763980001</v>
      </c>
    </row>
    <row r="86" spans="1:2" x14ac:dyDescent="0.3">
      <c r="A86" t="s">
        <v>301</v>
      </c>
      <c r="B86" s="4">
        <v>221.05958763820001</v>
      </c>
    </row>
    <row r="87" spans="1:2" x14ac:dyDescent="0.3">
      <c r="A87" t="s">
        <v>312</v>
      </c>
      <c r="B87" s="14">
        <v>0</v>
      </c>
    </row>
    <row r="88" spans="1:2" x14ac:dyDescent="0.3">
      <c r="A88" t="s">
        <v>312</v>
      </c>
      <c r="B88" s="14">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BB159-81C0-4024-B756-643E29A98426}">
  <dimension ref="A1:CS21"/>
  <sheetViews>
    <sheetView workbookViewId="0"/>
  </sheetViews>
  <sheetFormatPr defaultRowHeight="14.4" x14ac:dyDescent="0.3"/>
  <sheetData>
    <row r="1" spans="1:97" x14ac:dyDescent="0.3">
      <c r="A1" s="47"/>
      <c r="B1" s="47" t="s">
        <v>157</v>
      </c>
      <c r="C1" s="47" t="s">
        <v>126</v>
      </c>
      <c r="D1" s="47" t="s">
        <v>127</v>
      </c>
      <c r="E1" s="47" t="s">
        <v>161</v>
      </c>
      <c r="F1" s="47" t="s">
        <v>163</v>
      </c>
      <c r="G1" s="47" t="s">
        <v>165</v>
      </c>
      <c r="H1" s="47" t="s">
        <v>167</v>
      </c>
      <c r="I1" s="47" t="s">
        <v>105</v>
      </c>
      <c r="J1" s="47" t="s">
        <v>84</v>
      </c>
      <c r="K1" s="47" t="s">
        <v>78</v>
      </c>
      <c r="L1" s="47" t="s">
        <v>65</v>
      </c>
      <c r="M1" s="47" t="s">
        <v>172</v>
      </c>
      <c r="N1" s="47" t="s">
        <v>67</v>
      </c>
      <c r="O1" s="47" t="s">
        <v>175</v>
      </c>
      <c r="P1" s="47" t="s">
        <v>177</v>
      </c>
      <c r="Q1" s="47" t="s">
        <v>91</v>
      </c>
      <c r="R1" s="47" t="s">
        <v>117</v>
      </c>
      <c r="S1" s="47" t="s">
        <v>100</v>
      </c>
      <c r="T1" s="47" t="s">
        <v>182</v>
      </c>
      <c r="U1" s="47" t="s">
        <v>102</v>
      </c>
      <c r="V1" s="47" t="s">
        <v>133</v>
      </c>
      <c r="W1" s="47" t="s">
        <v>123</v>
      </c>
      <c r="X1" s="47" t="s">
        <v>187</v>
      </c>
      <c r="Y1" s="47" t="s">
        <v>188</v>
      </c>
      <c r="Z1" s="47" t="s">
        <v>76</v>
      </c>
      <c r="AA1" s="47" t="s">
        <v>94</v>
      </c>
      <c r="AB1" s="47" t="s">
        <v>99</v>
      </c>
      <c r="AC1" s="47" t="s">
        <v>77</v>
      </c>
      <c r="AD1" s="47" t="s">
        <v>66</v>
      </c>
      <c r="AE1" s="47" t="s">
        <v>110</v>
      </c>
      <c r="AF1" s="47" t="s">
        <v>85</v>
      </c>
      <c r="AG1" s="47" t="s">
        <v>86</v>
      </c>
      <c r="AH1" s="47" t="s">
        <v>195</v>
      </c>
      <c r="AI1" s="47" t="s">
        <v>197</v>
      </c>
      <c r="AJ1" s="47" t="s">
        <v>199</v>
      </c>
      <c r="AK1" s="47" t="s">
        <v>200</v>
      </c>
      <c r="AL1" s="47" t="s">
        <v>202</v>
      </c>
      <c r="AM1" s="47" t="s">
        <v>204</v>
      </c>
      <c r="AN1" s="47" t="s">
        <v>206</v>
      </c>
      <c r="AO1" s="47" t="s">
        <v>208</v>
      </c>
      <c r="AP1" s="47" t="s">
        <v>210</v>
      </c>
      <c r="AQ1" s="47" t="s">
        <v>212</v>
      </c>
      <c r="AR1" s="47" t="s">
        <v>214</v>
      </c>
      <c r="AS1" s="47" t="s">
        <v>216</v>
      </c>
      <c r="AT1" s="47" t="s">
        <v>218</v>
      </c>
      <c r="AU1" s="47" t="s">
        <v>220</v>
      </c>
      <c r="AV1" s="47" t="s">
        <v>222</v>
      </c>
      <c r="AW1" s="47" t="s">
        <v>223</v>
      </c>
      <c r="AX1" s="47" t="s">
        <v>225</v>
      </c>
      <c r="AY1" s="47" t="s">
        <v>227</v>
      </c>
      <c r="AZ1" s="47" t="s">
        <v>229</v>
      </c>
      <c r="BA1" s="47" t="s">
        <v>231</v>
      </c>
      <c r="BB1" s="47" t="s">
        <v>233</v>
      </c>
      <c r="BC1" s="47" t="s">
        <v>235</v>
      </c>
      <c r="BD1" s="47" t="s">
        <v>237</v>
      </c>
      <c r="BE1" s="47" t="s">
        <v>239</v>
      </c>
      <c r="BF1" s="47" t="s">
        <v>241</v>
      </c>
      <c r="BG1" s="47" t="s">
        <v>243</v>
      </c>
      <c r="BH1" s="47" t="s">
        <v>245</v>
      </c>
      <c r="BI1" s="47" t="s">
        <v>246</v>
      </c>
      <c r="BJ1" s="47" t="s">
        <v>79</v>
      </c>
      <c r="BK1" s="47" t="s">
        <v>68</v>
      </c>
      <c r="BL1" s="47" t="s">
        <v>250</v>
      </c>
      <c r="BM1" s="47" t="s">
        <v>252</v>
      </c>
      <c r="BN1" s="47" t="s">
        <v>113</v>
      </c>
      <c r="BO1" s="47" t="s">
        <v>311</v>
      </c>
      <c r="BP1" s="47" t="s">
        <v>257</v>
      </c>
      <c r="BQ1" s="47" t="s">
        <v>259</v>
      </c>
      <c r="BR1" s="47" t="s">
        <v>98</v>
      </c>
      <c r="BS1" s="47" t="s">
        <v>262</v>
      </c>
      <c r="BT1" s="47" t="s">
        <v>264</v>
      </c>
      <c r="BU1" s="47" t="s">
        <v>265</v>
      </c>
      <c r="BV1" s="47" t="s">
        <v>267</v>
      </c>
      <c r="BW1" s="47" t="s">
        <v>269</v>
      </c>
      <c r="BX1" s="47" t="s">
        <v>271</v>
      </c>
      <c r="BY1" s="47" t="s">
        <v>273</v>
      </c>
      <c r="BZ1" s="47" t="s">
        <v>275</v>
      </c>
      <c r="CA1" s="47" t="s">
        <v>40</v>
      </c>
      <c r="CB1" s="47" t="s">
        <v>41</v>
      </c>
      <c r="CC1" s="47" t="s">
        <v>42</v>
      </c>
      <c r="CD1" s="47" t="s">
        <v>43</v>
      </c>
      <c r="CE1" s="47" t="s">
        <v>44</v>
      </c>
      <c r="CF1" s="47" t="s">
        <v>282</v>
      </c>
      <c r="CG1" s="47" t="s">
        <v>283</v>
      </c>
      <c r="CH1" s="47" t="s">
        <v>285</v>
      </c>
      <c r="CI1" s="47" t="s">
        <v>287</v>
      </c>
      <c r="CJ1" s="47" t="s">
        <v>289</v>
      </c>
      <c r="CK1" s="47" t="s">
        <v>291</v>
      </c>
      <c r="CL1" s="47" t="s">
        <v>293</v>
      </c>
      <c r="CM1" s="47" t="s">
        <v>295</v>
      </c>
      <c r="CN1" s="47" t="s">
        <v>297</v>
      </c>
      <c r="CO1" s="47" t="s">
        <v>299</v>
      </c>
      <c r="CP1" s="47" t="s">
        <v>301</v>
      </c>
      <c r="CQ1" s="47" t="s">
        <v>302</v>
      </c>
      <c r="CR1" s="47" t="s">
        <v>303</v>
      </c>
      <c r="CS1" s="47" t="s">
        <v>304</v>
      </c>
    </row>
    <row r="2" spans="1:97" x14ac:dyDescent="0.3">
      <c r="A2" t="s">
        <v>58</v>
      </c>
    </row>
    <row r="3" spans="1:97" x14ac:dyDescent="0.3">
      <c r="A3" t="s">
        <v>1</v>
      </c>
    </row>
    <row r="4" spans="1:97" x14ac:dyDescent="0.3">
      <c r="A4" t="s">
        <v>2</v>
      </c>
    </row>
    <row r="5" spans="1:97" x14ac:dyDescent="0.3">
      <c r="A5" t="s">
        <v>3</v>
      </c>
    </row>
    <row r="6" spans="1:97" x14ac:dyDescent="0.3">
      <c r="A6" t="s">
        <v>92</v>
      </c>
    </row>
    <row r="7" spans="1:97" x14ac:dyDescent="0.3">
      <c r="A7" t="s">
        <v>5</v>
      </c>
    </row>
    <row r="8" spans="1:97" x14ac:dyDescent="0.3">
      <c r="A8" t="s">
        <v>6</v>
      </c>
    </row>
    <row r="9" spans="1:97" x14ac:dyDescent="0.3">
      <c r="A9" s="10" t="s">
        <v>7</v>
      </c>
    </row>
    <row r="10" spans="1:97" x14ac:dyDescent="0.3">
      <c r="A10" t="s">
        <v>8</v>
      </c>
    </row>
    <row r="11" spans="1:97" x14ac:dyDescent="0.3">
      <c r="A11" t="s">
        <v>106</v>
      </c>
    </row>
    <row r="12" spans="1:97" x14ac:dyDescent="0.3">
      <c r="A12" s="10" t="s">
        <v>10</v>
      </c>
    </row>
    <row r="13" spans="1:97" x14ac:dyDescent="0.3">
      <c r="A13" t="s">
        <v>114</v>
      </c>
    </row>
    <row r="14" spans="1:97" x14ac:dyDescent="0.3">
      <c r="A14" t="s">
        <v>12</v>
      </c>
    </row>
    <row r="15" spans="1:97" x14ac:dyDescent="0.3">
      <c r="A15" s="10" t="s">
        <v>13</v>
      </c>
    </row>
    <row r="16" spans="1:97" x14ac:dyDescent="0.3">
      <c r="A16" t="s">
        <v>14</v>
      </c>
    </row>
    <row r="17" spans="1:1" x14ac:dyDescent="0.3">
      <c r="A17" t="s">
        <v>15</v>
      </c>
    </row>
    <row r="18" spans="1:1" x14ac:dyDescent="0.3">
      <c r="A18" t="s">
        <v>16</v>
      </c>
    </row>
    <row r="19" spans="1:1" x14ac:dyDescent="0.3">
      <c r="A19" t="s">
        <v>130</v>
      </c>
    </row>
    <row r="20" spans="1:1" x14ac:dyDescent="0.3">
      <c r="A20" t="s">
        <v>134</v>
      </c>
    </row>
    <row r="21" spans="1:1" x14ac:dyDescent="0.3">
      <c r="A21" t="s">
        <v>148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7CB6D-7116-40AB-8871-73528360CC04}">
  <dimension ref="A1:AB229"/>
  <sheetViews>
    <sheetView workbookViewId="0"/>
  </sheetViews>
  <sheetFormatPr defaultRowHeight="18" x14ac:dyDescent="0.35"/>
  <cols>
    <col min="1" max="1" width="11.6640625" customWidth="1"/>
    <col min="2" max="2" width="17.6640625" style="4" customWidth="1"/>
    <col min="3" max="3" width="21.6640625" style="4" customWidth="1"/>
    <col min="4" max="4" width="16.33203125" style="4" customWidth="1"/>
    <col min="5" max="5" width="14.88671875" style="4" customWidth="1"/>
    <col min="6" max="7" width="11.6640625" customWidth="1"/>
    <col min="14" max="14" width="11.5546875" customWidth="1"/>
    <col min="17" max="17" width="8.88671875" style="52"/>
    <col min="18" max="18" width="7.33203125" style="15" customWidth="1"/>
    <col min="19" max="19" width="9.5546875" style="4" customWidth="1"/>
    <col min="20" max="20" width="10.88671875" style="4" customWidth="1"/>
    <col min="21" max="21" width="9.5546875" style="4" customWidth="1"/>
    <col min="22" max="22" width="9.44140625" style="4" customWidth="1"/>
    <col min="23" max="23" width="11.88671875" style="4" customWidth="1"/>
    <col min="25" max="28" width="8.88671875" style="26"/>
  </cols>
  <sheetData>
    <row r="1" spans="1:28" ht="21" x14ac:dyDescent="0.4">
      <c r="A1" s="53" t="s">
        <v>334</v>
      </c>
    </row>
    <row r="2" spans="1:28" x14ac:dyDescent="0.35">
      <c r="A2" s="51" t="s">
        <v>335</v>
      </c>
      <c r="Y2" s="114" t="s">
        <v>368</v>
      </c>
      <c r="Z2" s="114"/>
    </row>
    <row r="3" spans="1:28" x14ac:dyDescent="0.35">
      <c r="A3" s="51" t="s">
        <v>337</v>
      </c>
      <c r="Y3" s="26">
        <v>1</v>
      </c>
      <c r="Z3" s="26" t="s">
        <v>365</v>
      </c>
    </row>
    <row r="4" spans="1:28" x14ac:dyDescent="0.35">
      <c r="A4" s="51" t="s">
        <v>336</v>
      </c>
      <c r="Y4" s="26">
        <v>0</v>
      </c>
      <c r="Z4" s="15" t="s">
        <v>366</v>
      </c>
    </row>
    <row r="5" spans="1:28" x14ac:dyDescent="0.35">
      <c r="A5" s="51"/>
      <c r="Y5" s="109">
        <v>1</v>
      </c>
      <c r="Z5" s="15" t="s">
        <v>360</v>
      </c>
    </row>
    <row r="6" spans="1:28" x14ac:dyDescent="0.35">
      <c r="A6" s="51" t="s">
        <v>339</v>
      </c>
      <c r="Y6" s="110">
        <v>1</v>
      </c>
      <c r="Z6" s="15" t="s">
        <v>367</v>
      </c>
    </row>
    <row r="7" spans="1:28" x14ac:dyDescent="0.35">
      <c r="A7" s="51" t="s">
        <v>340</v>
      </c>
      <c r="Y7" s="112">
        <v>0</v>
      </c>
      <c r="Z7" s="15" t="s">
        <v>361</v>
      </c>
    </row>
    <row r="8" spans="1:28" x14ac:dyDescent="0.35">
      <c r="Y8" s="113" t="s">
        <v>363</v>
      </c>
      <c r="Z8" s="15" t="s">
        <v>362</v>
      </c>
    </row>
    <row r="9" spans="1:28" x14ac:dyDescent="0.35">
      <c r="A9" s="51" t="s">
        <v>341</v>
      </c>
      <c r="J9" s="14"/>
      <c r="K9" s="14"/>
      <c r="L9" s="14"/>
      <c r="S9" s="58"/>
      <c r="T9" s="58"/>
      <c r="U9" s="58"/>
      <c r="Y9" s="111">
        <v>0</v>
      </c>
      <c r="Z9" s="15" t="s">
        <v>364</v>
      </c>
    </row>
    <row r="10" spans="1:28" x14ac:dyDescent="0.35">
      <c r="A10" s="51" t="s">
        <v>342</v>
      </c>
      <c r="L10" s="9"/>
      <c r="M10" s="9"/>
    </row>
    <row r="11" spans="1:28" x14ac:dyDescent="0.35">
      <c r="A11" s="51" t="s">
        <v>344</v>
      </c>
      <c r="L11" s="19"/>
      <c r="M11" s="17"/>
      <c r="N11" s="17"/>
    </row>
    <row r="12" spans="1:28" x14ac:dyDescent="0.35">
      <c r="A12" s="51"/>
    </row>
    <row r="14" spans="1:28" ht="21" x14ac:dyDescent="0.4">
      <c r="A14" s="53" t="s">
        <v>58</v>
      </c>
      <c r="B14" s="26" t="s">
        <v>328</v>
      </c>
      <c r="C14" s="26" t="s">
        <v>329</v>
      </c>
      <c r="D14" s="26" t="s">
        <v>330</v>
      </c>
      <c r="E14" s="26" t="s">
        <v>137</v>
      </c>
      <c r="F14" s="26" t="s">
        <v>338</v>
      </c>
      <c r="Q14" s="52" t="str">
        <f>A14</f>
        <v>Gnd</v>
      </c>
      <c r="Y14" s="26" t="s">
        <v>343</v>
      </c>
    </row>
    <row r="15" spans="1:28" ht="18.600000000000001" thickBot="1" x14ac:dyDescent="0.4">
      <c r="A15" t="s">
        <v>320</v>
      </c>
      <c r="B15" s="54">
        <v>1</v>
      </c>
      <c r="C15" s="54">
        <v>1</v>
      </c>
      <c r="D15" s="4">
        <v>11.0470231392576</v>
      </c>
      <c r="E15" s="4">
        <v>2</v>
      </c>
      <c r="F15" s="17" t="s">
        <v>349</v>
      </c>
      <c r="G15" s="17"/>
      <c r="H15" s="17"/>
      <c r="I15" s="17"/>
      <c r="J15" s="17"/>
      <c r="K15" s="17"/>
      <c r="L15" s="17"/>
      <c r="M15" s="17"/>
      <c r="N15" s="17"/>
      <c r="O15" s="56"/>
      <c r="Y15" s="26" t="s">
        <v>142</v>
      </c>
      <c r="Z15" s="26" t="s">
        <v>143</v>
      </c>
      <c r="AA15" s="26" t="s">
        <v>144</v>
      </c>
      <c r="AB15" s="26" t="s">
        <v>145</v>
      </c>
    </row>
    <row r="16" spans="1:28" ht="18.600000000000001" thickBot="1" x14ac:dyDescent="0.4">
      <c r="A16" t="s">
        <v>324</v>
      </c>
      <c r="B16" s="54">
        <v>0.99</v>
      </c>
      <c r="C16" s="13">
        <v>0.89</v>
      </c>
      <c r="D16" s="4">
        <v>21.272918522983002</v>
      </c>
      <c r="E16" s="4">
        <v>3</v>
      </c>
      <c r="F16" s="17" t="s">
        <v>349</v>
      </c>
      <c r="G16" s="17"/>
      <c r="H16" s="17"/>
      <c r="I16" s="17"/>
      <c r="J16" s="17"/>
      <c r="K16" s="17"/>
      <c r="L16" s="17"/>
      <c r="M16" s="17"/>
      <c r="N16" s="17"/>
      <c r="O16" s="56"/>
      <c r="R16" s="79" t="s">
        <v>331</v>
      </c>
      <c r="S16" s="59" t="s">
        <v>139</v>
      </c>
      <c r="T16" s="59" t="s">
        <v>140</v>
      </c>
      <c r="U16" s="59" t="s">
        <v>141</v>
      </c>
      <c r="V16" s="59" t="s">
        <v>332</v>
      </c>
      <c r="W16" s="60" t="s">
        <v>333</v>
      </c>
      <c r="Y16" s="76">
        <v>0</v>
      </c>
      <c r="Z16" s="77">
        <v>1</v>
      </c>
      <c r="AA16" s="77">
        <v>1</v>
      </c>
      <c r="AB16" s="78">
        <v>1</v>
      </c>
    </row>
    <row r="17" spans="1:28" x14ac:dyDescent="0.35">
      <c r="A17" t="s">
        <v>321</v>
      </c>
      <c r="B17" s="54">
        <v>1</v>
      </c>
      <c r="C17" s="54">
        <v>1</v>
      </c>
      <c r="D17" s="4">
        <v>5.2937617331869502</v>
      </c>
      <c r="E17" s="4">
        <v>3</v>
      </c>
      <c r="R17" s="88" t="s">
        <v>142</v>
      </c>
      <c r="S17" s="4">
        <v>125.37</v>
      </c>
      <c r="T17" s="4">
        <v>125.5</v>
      </c>
      <c r="U17" s="4">
        <v>0.87</v>
      </c>
      <c r="V17" s="13">
        <v>0.99</v>
      </c>
      <c r="W17" s="61">
        <v>0.89</v>
      </c>
    </row>
    <row r="18" spans="1:28" x14ac:dyDescent="0.35">
      <c r="A18" t="s">
        <v>325</v>
      </c>
      <c r="B18" s="54">
        <v>1</v>
      </c>
      <c r="C18" s="54">
        <v>0.99</v>
      </c>
      <c r="D18" s="4">
        <v>13.4773461609043</v>
      </c>
      <c r="E18" s="4">
        <v>1</v>
      </c>
      <c r="R18" s="88" t="s">
        <v>143</v>
      </c>
      <c r="S18" s="4">
        <v>123.33</v>
      </c>
      <c r="T18" s="4">
        <v>123.46</v>
      </c>
      <c r="U18" s="4">
        <v>0.64</v>
      </c>
      <c r="V18" s="4">
        <v>1</v>
      </c>
      <c r="W18" s="62">
        <v>0.99</v>
      </c>
    </row>
    <row r="19" spans="1:28" x14ac:dyDescent="0.35">
      <c r="A19" t="s">
        <v>322</v>
      </c>
      <c r="B19" s="54">
        <v>1</v>
      </c>
      <c r="C19" s="54">
        <v>0.99</v>
      </c>
      <c r="D19" s="4">
        <v>3.90291903319351</v>
      </c>
      <c r="E19" s="4">
        <v>0</v>
      </c>
      <c r="R19" s="88" t="s">
        <v>144</v>
      </c>
      <c r="S19" s="4">
        <v>123.47</v>
      </c>
      <c r="T19" s="4">
        <v>123.51</v>
      </c>
      <c r="U19" s="4">
        <v>0.43</v>
      </c>
      <c r="V19" s="4">
        <v>1</v>
      </c>
      <c r="W19" s="62">
        <v>0.98</v>
      </c>
    </row>
    <row r="20" spans="1:28" ht="18.600000000000001" thickBot="1" x14ac:dyDescent="0.4">
      <c r="A20" t="s">
        <v>327</v>
      </c>
      <c r="B20" s="54">
        <v>0.99</v>
      </c>
      <c r="C20" s="54">
        <v>0.98</v>
      </c>
      <c r="D20" s="4">
        <v>3.7386139748572802</v>
      </c>
      <c r="E20" s="4">
        <v>0</v>
      </c>
      <c r="R20" s="89" t="s">
        <v>145</v>
      </c>
      <c r="S20" s="63">
        <v>122.12</v>
      </c>
      <c r="T20" s="63">
        <v>122.21</v>
      </c>
      <c r="U20" s="63">
        <v>0.69</v>
      </c>
      <c r="V20" s="63">
        <v>0.99</v>
      </c>
      <c r="W20" s="64">
        <v>0.98</v>
      </c>
    </row>
    <row r="21" spans="1:28" x14ac:dyDescent="0.35">
      <c r="A21" t="s">
        <v>323</v>
      </c>
      <c r="B21" s="54">
        <v>0.99</v>
      </c>
      <c r="C21" s="54">
        <v>0.98</v>
      </c>
      <c r="D21" s="4">
        <v>4.1242050622981896</v>
      </c>
      <c r="E21" s="4">
        <v>1</v>
      </c>
    </row>
    <row r="22" spans="1:28" x14ac:dyDescent="0.35">
      <c r="A22" t="s">
        <v>326</v>
      </c>
      <c r="B22" s="54">
        <v>1</v>
      </c>
      <c r="C22" s="54">
        <v>0.99</v>
      </c>
      <c r="D22" s="4">
        <v>2.8087921442509001</v>
      </c>
      <c r="E22" s="4">
        <v>2</v>
      </c>
    </row>
    <row r="24" spans="1:28" ht="21" x14ac:dyDescent="0.4">
      <c r="A24" s="53" t="s">
        <v>1</v>
      </c>
      <c r="B24" s="4" t="s">
        <v>328</v>
      </c>
      <c r="C24" s="4" t="s">
        <v>329</v>
      </c>
      <c r="D24" s="4" t="s">
        <v>330</v>
      </c>
      <c r="E24" s="4" t="s">
        <v>137</v>
      </c>
      <c r="F24" s="4" t="s">
        <v>338</v>
      </c>
      <c r="Q24" s="52" t="str">
        <f>A24</f>
        <v>MaeA</v>
      </c>
      <c r="Y24" s="26" t="s">
        <v>343</v>
      </c>
    </row>
    <row r="25" spans="1:28" ht="18.600000000000001" thickBot="1" x14ac:dyDescent="0.4">
      <c r="A25" t="s">
        <v>320</v>
      </c>
      <c r="B25" s="54">
        <v>0.99</v>
      </c>
      <c r="C25" s="54">
        <v>0.98</v>
      </c>
      <c r="D25" s="4">
        <v>4.2533808642316</v>
      </c>
      <c r="E25" s="4">
        <v>1</v>
      </c>
      <c r="Y25" s="26" t="s">
        <v>142</v>
      </c>
      <c r="Z25" s="26" t="s">
        <v>143</v>
      </c>
      <c r="AA25" s="26" t="s">
        <v>144</v>
      </c>
      <c r="AB25" s="26" t="s">
        <v>145</v>
      </c>
    </row>
    <row r="26" spans="1:28" ht="18.600000000000001" thickBot="1" x14ac:dyDescent="0.4">
      <c r="A26" t="s">
        <v>324</v>
      </c>
      <c r="B26" s="54">
        <v>1</v>
      </c>
      <c r="C26" s="54">
        <v>0.99</v>
      </c>
      <c r="D26" s="4">
        <v>5.8686364670338396</v>
      </c>
      <c r="E26" s="4">
        <v>1</v>
      </c>
      <c r="R26" s="79" t="s">
        <v>331</v>
      </c>
      <c r="S26" s="59" t="s">
        <v>139</v>
      </c>
      <c r="T26" s="59" t="s">
        <v>140</v>
      </c>
      <c r="U26" s="59" t="s">
        <v>141</v>
      </c>
      <c r="V26" s="59" t="s">
        <v>332</v>
      </c>
      <c r="W26" s="60" t="s">
        <v>333</v>
      </c>
      <c r="Y26" s="94">
        <v>1</v>
      </c>
      <c r="Z26" s="77">
        <v>1</v>
      </c>
      <c r="AA26" s="95">
        <v>0</v>
      </c>
      <c r="AB26" s="96">
        <v>0</v>
      </c>
    </row>
    <row r="27" spans="1:28" x14ac:dyDescent="0.35">
      <c r="A27" t="s">
        <v>321</v>
      </c>
      <c r="B27" s="54">
        <v>1</v>
      </c>
      <c r="C27" s="54">
        <v>0.99</v>
      </c>
      <c r="D27" s="4">
        <v>3.7928080745663202</v>
      </c>
      <c r="E27" s="4">
        <v>4</v>
      </c>
      <c r="R27" s="88" t="s">
        <v>142</v>
      </c>
      <c r="S27" s="4">
        <v>121.99</v>
      </c>
      <c r="T27" s="4">
        <v>121.92</v>
      </c>
      <c r="U27" s="4">
        <v>1.0900000000000001</v>
      </c>
      <c r="V27" s="54">
        <v>1</v>
      </c>
      <c r="W27" s="65">
        <v>0.98</v>
      </c>
    </row>
    <row r="28" spans="1:28" x14ac:dyDescent="0.35">
      <c r="A28" t="s">
        <v>325</v>
      </c>
      <c r="B28" s="54">
        <v>1</v>
      </c>
      <c r="C28" s="54">
        <v>0.99</v>
      </c>
      <c r="D28" s="4">
        <v>5.4335635461468303</v>
      </c>
      <c r="E28" s="4">
        <v>2</v>
      </c>
      <c r="R28" s="88" t="s">
        <v>143</v>
      </c>
      <c r="S28" s="4">
        <v>122.83</v>
      </c>
      <c r="T28" s="4">
        <v>122.87</v>
      </c>
      <c r="U28" s="4">
        <v>0.59</v>
      </c>
      <c r="V28" s="54">
        <v>1</v>
      </c>
      <c r="W28" s="65">
        <v>0.99</v>
      </c>
    </row>
    <row r="29" spans="1:28" x14ac:dyDescent="0.35">
      <c r="A29" t="s">
        <v>322</v>
      </c>
      <c r="B29" s="13">
        <v>0.53</v>
      </c>
      <c r="C29" s="13">
        <v>-0.4</v>
      </c>
      <c r="D29" s="4">
        <v>8230039270.4172602</v>
      </c>
      <c r="E29" s="13">
        <v>21</v>
      </c>
      <c r="R29" s="88" t="s">
        <v>144</v>
      </c>
      <c r="S29" s="4">
        <v>77.75</v>
      </c>
      <c r="T29" s="4">
        <v>64.02</v>
      </c>
      <c r="U29" s="4">
        <v>20.079999999999998</v>
      </c>
      <c r="V29" s="13">
        <v>0.17</v>
      </c>
      <c r="W29" s="61">
        <v>-2.04</v>
      </c>
    </row>
    <row r="30" spans="1:28" ht="18.600000000000001" thickBot="1" x14ac:dyDescent="0.4">
      <c r="A30" t="s">
        <v>327</v>
      </c>
      <c r="B30" s="13">
        <v>-0.2</v>
      </c>
      <c r="C30" s="13">
        <v>-2.04</v>
      </c>
      <c r="D30" s="4">
        <v>23223752072.666801</v>
      </c>
      <c r="E30" s="13">
        <v>35</v>
      </c>
      <c r="R30" s="89" t="s">
        <v>145</v>
      </c>
      <c r="S30" s="63">
        <v>122.67</v>
      </c>
      <c r="T30" s="63">
        <v>122.88</v>
      </c>
      <c r="U30" s="63">
        <v>0.67</v>
      </c>
      <c r="V30" s="73">
        <v>0.99</v>
      </c>
      <c r="W30" s="74">
        <v>0.94</v>
      </c>
    </row>
    <row r="31" spans="1:28" x14ac:dyDescent="0.35">
      <c r="A31" t="s">
        <v>323</v>
      </c>
      <c r="B31" s="54">
        <v>0.99</v>
      </c>
      <c r="C31" s="54">
        <v>0.95</v>
      </c>
      <c r="D31" s="4">
        <v>5.1375227216086499</v>
      </c>
      <c r="E31" s="4">
        <v>0</v>
      </c>
      <c r="F31" s="18" t="s">
        <v>146</v>
      </c>
      <c r="G31" s="18"/>
      <c r="H31" s="18"/>
      <c r="I31" s="18"/>
      <c r="J31" s="19"/>
      <c r="K31" s="19"/>
      <c r="L31" s="19"/>
    </row>
    <row r="32" spans="1:28" x14ac:dyDescent="0.35">
      <c r="A32" t="s">
        <v>326</v>
      </c>
      <c r="B32" s="54">
        <v>0.99</v>
      </c>
      <c r="C32" s="54">
        <v>0.94</v>
      </c>
      <c r="D32" s="4">
        <v>5.6910653491450498</v>
      </c>
      <c r="E32" s="4">
        <v>2</v>
      </c>
      <c r="F32" s="18" t="s">
        <v>146</v>
      </c>
      <c r="G32" s="18"/>
      <c r="H32" s="18"/>
      <c r="I32" s="18"/>
      <c r="J32" s="19"/>
      <c r="K32" s="19"/>
      <c r="L32" s="19"/>
    </row>
    <row r="34" spans="1:28" ht="21" x14ac:dyDescent="0.4">
      <c r="A34" s="53" t="s">
        <v>2</v>
      </c>
      <c r="B34" s="4" t="s">
        <v>328</v>
      </c>
      <c r="C34" s="4" t="s">
        <v>329</v>
      </c>
      <c r="D34" s="4" t="s">
        <v>330</v>
      </c>
      <c r="E34" s="4" t="s">
        <v>137</v>
      </c>
      <c r="F34" s="4" t="s">
        <v>338</v>
      </c>
      <c r="Q34" s="52" t="str">
        <f>A34</f>
        <v>PykA</v>
      </c>
      <c r="Y34" s="26" t="s">
        <v>343</v>
      </c>
    </row>
    <row r="35" spans="1:28" ht="18.600000000000001" thickBot="1" x14ac:dyDescent="0.4">
      <c r="A35" t="s">
        <v>320</v>
      </c>
      <c r="B35" s="54">
        <v>1</v>
      </c>
      <c r="C35" s="54">
        <v>0.99</v>
      </c>
      <c r="D35" s="4">
        <v>4.1949980784899497</v>
      </c>
      <c r="E35" s="4">
        <v>3</v>
      </c>
      <c r="Y35" s="26" t="s">
        <v>142</v>
      </c>
      <c r="Z35" s="26" t="s">
        <v>143</v>
      </c>
      <c r="AA35" s="26" t="s">
        <v>144</v>
      </c>
      <c r="AB35" s="26" t="s">
        <v>145</v>
      </c>
    </row>
    <row r="36" spans="1:28" ht="18.600000000000001" thickBot="1" x14ac:dyDescent="0.4">
      <c r="A36" t="s">
        <v>324</v>
      </c>
      <c r="B36" s="54">
        <v>0.99</v>
      </c>
      <c r="C36" s="54">
        <v>0.97</v>
      </c>
      <c r="D36" s="4">
        <v>9.2335630211487096</v>
      </c>
      <c r="E36" s="4">
        <v>2</v>
      </c>
      <c r="R36" s="79" t="s">
        <v>331</v>
      </c>
      <c r="S36" s="59" t="s">
        <v>139</v>
      </c>
      <c r="T36" s="59" t="s">
        <v>140</v>
      </c>
      <c r="U36" s="59" t="s">
        <v>141</v>
      </c>
      <c r="V36" s="59" t="s">
        <v>332</v>
      </c>
      <c r="W36" s="60" t="s">
        <v>333</v>
      </c>
      <c r="Y36" s="94">
        <v>1</v>
      </c>
      <c r="Z36" s="97">
        <v>1</v>
      </c>
      <c r="AA36" s="95">
        <v>0</v>
      </c>
      <c r="AB36" s="96">
        <v>0</v>
      </c>
    </row>
    <row r="37" spans="1:28" x14ac:dyDescent="0.35">
      <c r="A37" t="s">
        <v>321</v>
      </c>
      <c r="B37" s="54">
        <v>1</v>
      </c>
      <c r="C37" s="54">
        <v>0.99</v>
      </c>
      <c r="D37" s="4">
        <v>3.8606684749442999</v>
      </c>
      <c r="E37" s="4">
        <v>8</v>
      </c>
      <c r="R37" s="88" t="s">
        <v>142</v>
      </c>
      <c r="S37" s="4">
        <v>121.22</v>
      </c>
      <c r="T37" s="4">
        <v>121.28</v>
      </c>
      <c r="U37" s="4">
        <v>0.99</v>
      </c>
      <c r="V37" s="54">
        <v>0.99</v>
      </c>
      <c r="W37" s="65">
        <v>0.97</v>
      </c>
    </row>
    <row r="38" spans="1:28" x14ac:dyDescent="0.35">
      <c r="A38" t="s">
        <v>325</v>
      </c>
      <c r="B38" s="34">
        <v>0.76</v>
      </c>
      <c r="C38" s="34">
        <v>-0.87</v>
      </c>
      <c r="D38" s="4">
        <v>33593541372.383801</v>
      </c>
      <c r="E38" s="4">
        <v>2</v>
      </c>
      <c r="F38" s="9" t="s">
        <v>147</v>
      </c>
      <c r="G38" s="9"/>
      <c r="R38" s="88" t="s">
        <v>143</v>
      </c>
      <c r="S38" s="4">
        <v>118.22</v>
      </c>
      <c r="T38" s="4">
        <v>122.07</v>
      </c>
      <c r="U38" s="4">
        <v>14.25</v>
      </c>
      <c r="V38" s="34">
        <v>0.88</v>
      </c>
      <c r="W38" s="67">
        <v>-0.87</v>
      </c>
    </row>
    <row r="39" spans="1:28" x14ac:dyDescent="0.35">
      <c r="A39" t="s">
        <v>322</v>
      </c>
      <c r="B39" s="13">
        <v>0.71</v>
      </c>
      <c r="C39" s="13">
        <v>0.08</v>
      </c>
      <c r="D39" s="4">
        <v>17.0127078835853</v>
      </c>
      <c r="E39" s="13">
        <v>30</v>
      </c>
      <c r="F39" t="s">
        <v>348</v>
      </c>
      <c r="R39" s="88" t="s">
        <v>144</v>
      </c>
      <c r="S39" s="4">
        <v>111.23</v>
      </c>
      <c r="T39" s="4">
        <v>111.57</v>
      </c>
      <c r="U39" s="4">
        <v>7.24</v>
      </c>
      <c r="V39" s="13">
        <v>0.83</v>
      </c>
      <c r="W39" s="61">
        <v>0.08</v>
      </c>
    </row>
    <row r="40" spans="1:28" ht="18.600000000000001" thickBot="1" x14ac:dyDescent="0.4">
      <c r="A40" t="s">
        <v>327</v>
      </c>
      <c r="B40" s="54">
        <v>0.96</v>
      </c>
      <c r="C40" s="30">
        <v>0.89</v>
      </c>
      <c r="D40" s="4">
        <v>10.6200051310979</v>
      </c>
      <c r="E40" s="4">
        <v>4</v>
      </c>
      <c r="F40" s="48"/>
      <c r="R40" s="89" t="s">
        <v>145</v>
      </c>
      <c r="S40" s="63">
        <v>121.84</v>
      </c>
      <c r="T40" s="63">
        <v>122.13</v>
      </c>
      <c r="U40" s="63">
        <v>0.94</v>
      </c>
      <c r="V40" s="73">
        <v>0.99</v>
      </c>
      <c r="W40" s="74" t="s">
        <v>80</v>
      </c>
    </row>
    <row r="41" spans="1:28" x14ac:dyDescent="0.35">
      <c r="A41" t="s">
        <v>323</v>
      </c>
      <c r="B41" s="54">
        <v>0.99</v>
      </c>
      <c r="C41" s="54">
        <v>0.98</v>
      </c>
      <c r="D41" s="4">
        <v>5.7655984756530501</v>
      </c>
      <c r="E41" s="4">
        <v>8</v>
      </c>
      <c r="F41" s="18" t="s">
        <v>345</v>
      </c>
      <c r="G41" s="18"/>
      <c r="H41" s="18"/>
      <c r="I41" s="18"/>
      <c r="J41" s="19"/>
      <c r="K41" s="19"/>
      <c r="L41" s="19"/>
      <c r="M41" s="19"/>
      <c r="N41" s="19"/>
    </row>
    <row r="42" spans="1:28" x14ac:dyDescent="0.35">
      <c r="A42" t="s">
        <v>326</v>
      </c>
      <c r="B42" s="54">
        <v>1</v>
      </c>
      <c r="C42" s="54">
        <v>0.98</v>
      </c>
      <c r="D42" s="4">
        <v>8.7212777539650208</v>
      </c>
      <c r="E42" s="4">
        <v>3</v>
      </c>
      <c r="F42" s="18" t="s">
        <v>345</v>
      </c>
      <c r="G42" s="18"/>
      <c r="H42" s="18"/>
      <c r="I42" s="18"/>
      <c r="J42" s="19"/>
      <c r="K42" s="19"/>
      <c r="L42" s="19"/>
      <c r="M42" s="19"/>
      <c r="N42" s="19"/>
    </row>
    <row r="44" spans="1:28" ht="21" x14ac:dyDescent="0.4">
      <c r="A44" s="53" t="s">
        <v>3</v>
      </c>
      <c r="B44" s="4" t="s">
        <v>328</v>
      </c>
      <c r="C44" s="4" t="s">
        <v>329</v>
      </c>
      <c r="D44" s="4" t="s">
        <v>330</v>
      </c>
      <c r="E44" s="4" t="s">
        <v>137</v>
      </c>
      <c r="F44" s="4" t="s">
        <v>338</v>
      </c>
      <c r="Q44" s="52" t="str">
        <f>A44</f>
        <v>Edd</v>
      </c>
      <c r="Y44" s="26" t="s">
        <v>343</v>
      </c>
    </row>
    <row r="45" spans="1:28" ht="18.600000000000001" thickBot="1" x14ac:dyDescent="0.4">
      <c r="A45" t="s">
        <v>320</v>
      </c>
      <c r="B45" s="54">
        <v>0.92</v>
      </c>
      <c r="C45" s="13">
        <v>0.72</v>
      </c>
      <c r="D45" s="4" t="s">
        <v>138</v>
      </c>
      <c r="E45" s="4">
        <v>22</v>
      </c>
      <c r="Y45" s="26" t="s">
        <v>142</v>
      </c>
      <c r="Z45" s="26" t="s">
        <v>143</v>
      </c>
      <c r="AA45" s="26" t="s">
        <v>144</v>
      </c>
      <c r="AB45" s="26" t="s">
        <v>145</v>
      </c>
    </row>
    <row r="46" spans="1:28" ht="18.600000000000001" thickBot="1" x14ac:dyDescent="0.4">
      <c r="A46" t="s">
        <v>324</v>
      </c>
      <c r="B46" s="13">
        <v>0.75</v>
      </c>
      <c r="C46" s="13">
        <v>-0.25</v>
      </c>
      <c r="D46" s="4" t="s">
        <v>138</v>
      </c>
      <c r="E46" s="4">
        <v>15</v>
      </c>
      <c r="R46" s="79" t="s">
        <v>331</v>
      </c>
      <c r="S46" s="59" t="s">
        <v>139</v>
      </c>
      <c r="T46" s="59" t="s">
        <v>140</v>
      </c>
      <c r="U46" s="59" t="s">
        <v>141</v>
      </c>
      <c r="V46" s="59" t="s">
        <v>332</v>
      </c>
      <c r="W46" s="60" t="s">
        <v>333</v>
      </c>
      <c r="Y46" s="76">
        <v>0</v>
      </c>
      <c r="Z46" s="98">
        <v>0</v>
      </c>
      <c r="AA46" s="77">
        <v>1</v>
      </c>
      <c r="AB46" s="99">
        <v>0</v>
      </c>
    </row>
    <row r="47" spans="1:28" x14ac:dyDescent="0.35">
      <c r="A47" s="81" t="s">
        <v>321</v>
      </c>
      <c r="B47" s="80" t="s">
        <v>138</v>
      </c>
      <c r="C47" s="80" t="s">
        <v>138</v>
      </c>
      <c r="D47" s="80" t="s">
        <v>138</v>
      </c>
      <c r="E47" s="80"/>
      <c r="R47" s="88" t="s">
        <v>142</v>
      </c>
      <c r="S47" s="4">
        <v>181.3</v>
      </c>
      <c r="T47" s="4">
        <v>183.74</v>
      </c>
      <c r="U47" s="4">
        <v>13.94</v>
      </c>
      <c r="V47" s="13">
        <v>0.83</v>
      </c>
      <c r="W47" s="61">
        <v>-0.25</v>
      </c>
    </row>
    <row r="48" spans="1:28" x14ac:dyDescent="0.35">
      <c r="A48" s="81" t="s">
        <v>325</v>
      </c>
      <c r="B48" s="80" t="s">
        <v>138</v>
      </c>
      <c r="C48" s="80" t="s">
        <v>138</v>
      </c>
      <c r="D48" s="80" t="s">
        <v>138</v>
      </c>
      <c r="E48" s="80"/>
      <c r="R48" s="88" t="s">
        <v>143</v>
      </c>
      <c r="S48" s="2" t="s">
        <v>138</v>
      </c>
      <c r="T48" s="2" t="s">
        <v>138</v>
      </c>
      <c r="U48" s="2" t="s">
        <v>138</v>
      </c>
      <c r="V48" s="2" t="s">
        <v>138</v>
      </c>
      <c r="W48" s="2" t="s">
        <v>138</v>
      </c>
    </row>
    <row r="49" spans="1:28" x14ac:dyDescent="0.35">
      <c r="A49" t="s">
        <v>322</v>
      </c>
      <c r="B49" s="54">
        <v>0.97</v>
      </c>
      <c r="C49" s="54">
        <v>0.95</v>
      </c>
      <c r="D49" s="4" t="s">
        <v>138</v>
      </c>
      <c r="E49" s="4">
        <v>1</v>
      </c>
      <c r="R49" s="88" t="s">
        <v>144</v>
      </c>
      <c r="S49" s="4">
        <v>178.21</v>
      </c>
      <c r="T49" s="4">
        <v>176.41</v>
      </c>
      <c r="U49" s="4">
        <v>7.99</v>
      </c>
      <c r="V49" s="54">
        <v>0.86</v>
      </c>
      <c r="W49" s="65">
        <v>-0.96</v>
      </c>
    </row>
    <row r="50" spans="1:28" ht="18.600000000000001" thickBot="1" x14ac:dyDescent="0.4">
      <c r="A50" t="s">
        <v>327</v>
      </c>
      <c r="B50" s="54">
        <v>0.76</v>
      </c>
      <c r="C50" s="54">
        <v>-0.96</v>
      </c>
      <c r="D50" s="4" t="s">
        <v>138</v>
      </c>
      <c r="E50" s="4">
        <v>1</v>
      </c>
      <c r="R50" s="89" t="s">
        <v>145</v>
      </c>
      <c r="S50" s="83" t="s">
        <v>138</v>
      </c>
      <c r="T50" s="83" t="s">
        <v>138</v>
      </c>
      <c r="U50" s="83" t="s">
        <v>138</v>
      </c>
      <c r="V50" s="83" t="s">
        <v>138</v>
      </c>
      <c r="W50" s="84" t="s">
        <v>138</v>
      </c>
    </row>
    <row r="51" spans="1:28" x14ac:dyDescent="0.35">
      <c r="A51" s="81" t="s">
        <v>323</v>
      </c>
      <c r="B51" s="80" t="s">
        <v>138</v>
      </c>
      <c r="C51" s="80" t="s">
        <v>138</v>
      </c>
      <c r="D51" s="80" t="s">
        <v>138</v>
      </c>
      <c r="E51" s="80">
        <v>0</v>
      </c>
    </row>
    <row r="52" spans="1:28" x14ac:dyDescent="0.35">
      <c r="A52" s="81" t="s">
        <v>326</v>
      </c>
      <c r="B52" s="80" t="s">
        <v>138</v>
      </c>
      <c r="C52" s="80" t="s">
        <v>138</v>
      </c>
      <c r="D52" s="80" t="s">
        <v>138</v>
      </c>
      <c r="E52" s="80">
        <v>0</v>
      </c>
    </row>
    <row r="54" spans="1:28" ht="21" x14ac:dyDescent="0.4">
      <c r="A54" s="53" t="s">
        <v>92</v>
      </c>
      <c r="B54" s="4" t="s">
        <v>328</v>
      </c>
      <c r="C54" s="4" t="s">
        <v>329</v>
      </c>
      <c r="D54" s="4" t="s">
        <v>330</v>
      </c>
      <c r="E54" s="4" t="s">
        <v>137</v>
      </c>
      <c r="F54" s="4" t="s">
        <v>338</v>
      </c>
      <c r="Q54" s="52" t="str">
        <f>A54</f>
        <v>Ppc</v>
      </c>
      <c r="Y54" s="26" t="s">
        <v>343</v>
      </c>
    </row>
    <row r="55" spans="1:28" ht="18.600000000000001" thickBot="1" x14ac:dyDescent="0.4">
      <c r="A55" t="s">
        <v>320</v>
      </c>
      <c r="B55" s="34">
        <v>0.87</v>
      </c>
      <c r="C55" s="34">
        <v>-0.76</v>
      </c>
      <c r="D55" s="4">
        <v>1420171514.1933899</v>
      </c>
      <c r="E55" s="4">
        <v>1</v>
      </c>
      <c r="F55" s="9" t="s">
        <v>147</v>
      </c>
      <c r="G55" s="9"/>
      <c r="Y55" s="26" t="s">
        <v>142</v>
      </c>
      <c r="Z55" s="26" t="s">
        <v>143</v>
      </c>
      <c r="AA55" s="26" t="s">
        <v>144</v>
      </c>
      <c r="AB55" s="26" t="s">
        <v>145</v>
      </c>
    </row>
    <row r="56" spans="1:28" ht="18.600000000000001" thickBot="1" x14ac:dyDescent="0.4">
      <c r="A56" t="s">
        <v>324</v>
      </c>
      <c r="B56" s="34">
        <v>0.82</v>
      </c>
      <c r="C56" s="34">
        <v>-1.31</v>
      </c>
      <c r="D56" s="4">
        <v>2689293371.1703</v>
      </c>
      <c r="E56" s="4">
        <v>4</v>
      </c>
      <c r="F56" s="9" t="s">
        <v>147</v>
      </c>
      <c r="G56" s="9"/>
      <c r="R56" s="79" t="s">
        <v>331</v>
      </c>
      <c r="S56" s="59" t="s">
        <v>139</v>
      </c>
      <c r="T56" s="59" t="s">
        <v>140</v>
      </c>
      <c r="U56" s="59" t="s">
        <v>141</v>
      </c>
      <c r="V56" s="59" t="s">
        <v>332</v>
      </c>
      <c r="W56" s="60" t="s">
        <v>333</v>
      </c>
      <c r="Y56" s="100">
        <v>1</v>
      </c>
      <c r="Z56" s="98">
        <v>0</v>
      </c>
      <c r="AA56" s="95">
        <v>0</v>
      </c>
      <c r="AB56" s="99">
        <v>0</v>
      </c>
    </row>
    <row r="57" spans="1:28" x14ac:dyDescent="0.35">
      <c r="A57" s="81" t="s">
        <v>321</v>
      </c>
      <c r="B57" s="80" t="s">
        <v>138</v>
      </c>
      <c r="C57" s="80" t="s">
        <v>138</v>
      </c>
      <c r="D57" s="80" t="s">
        <v>138</v>
      </c>
      <c r="E57" s="80">
        <v>0</v>
      </c>
      <c r="R57" s="88" t="s">
        <v>142</v>
      </c>
      <c r="S57" s="4">
        <v>103.83</v>
      </c>
      <c r="T57" s="4">
        <v>102.37</v>
      </c>
      <c r="U57" s="4">
        <v>12.25</v>
      </c>
      <c r="V57" s="34">
        <v>0.85</v>
      </c>
      <c r="W57" s="67">
        <v>-1.31</v>
      </c>
    </row>
    <row r="58" spans="1:28" x14ac:dyDescent="0.35">
      <c r="A58" s="81" t="s">
        <v>325</v>
      </c>
      <c r="B58" s="80" t="s">
        <v>138</v>
      </c>
      <c r="C58" s="80" t="s">
        <v>138</v>
      </c>
      <c r="D58" s="80" t="s">
        <v>138</v>
      </c>
      <c r="E58" s="80">
        <v>0</v>
      </c>
      <c r="R58" s="88" t="s">
        <v>143</v>
      </c>
      <c r="S58" s="80" t="s">
        <v>138</v>
      </c>
      <c r="T58" s="80" t="s">
        <v>138</v>
      </c>
      <c r="U58" s="80" t="s">
        <v>138</v>
      </c>
      <c r="V58" s="80" t="s">
        <v>138</v>
      </c>
      <c r="W58" s="105" t="s">
        <v>138</v>
      </c>
    </row>
    <row r="59" spans="1:28" x14ac:dyDescent="0.35">
      <c r="A59" t="s">
        <v>322</v>
      </c>
      <c r="B59" s="13">
        <v>-0.14000000000000001</v>
      </c>
      <c r="C59" s="13">
        <v>-0.42</v>
      </c>
      <c r="D59" s="4">
        <v>32710923041.137699</v>
      </c>
      <c r="E59" s="13">
        <v>46</v>
      </c>
      <c r="R59" s="88" t="s">
        <v>144</v>
      </c>
      <c r="S59" s="4">
        <v>65.42</v>
      </c>
      <c r="T59" s="4">
        <v>64</v>
      </c>
      <c r="U59" s="4">
        <v>10.37</v>
      </c>
      <c r="V59" s="13">
        <v>-0.18</v>
      </c>
      <c r="W59" s="61">
        <v>-1.48</v>
      </c>
    </row>
    <row r="60" spans="1:28" ht="18.600000000000001" thickBot="1" x14ac:dyDescent="0.4">
      <c r="A60" t="s">
        <v>327</v>
      </c>
      <c r="B60" s="13">
        <v>-0.22</v>
      </c>
      <c r="C60" s="13">
        <v>-1.48</v>
      </c>
      <c r="D60" s="4">
        <v>78266163195.421295</v>
      </c>
      <c r="E60" s="13">
        <v>45</v>
      </c>
      <c r="R60" s="89" t="s">
        <v>145</v>
      </c>
      <c r="S60" s="83" t="s">
        <v>138</v>
      </c>
      <c r="T60" s="83" t="s">
        <v>138</v>
      </c>
      <c r="U60" s="83" t="s">
        <v>138</v>
      </c>
      <c r="V60" s="83" t="s">
        <v>138</v>
      </c>
      <c r="W60" s="84" t="s">
        <v>138</v>
      </c>
    </row>
    <row r="61" spans="1:28" x14ac:dyDescent="0.35">
      <c r="A61" s="81" t="s">
        <v>323</v>
      </c>
      <c r="B61" s="80" t="s">
        <v>138</v>
      </c>
      <c r="C61" s="80" t="s">
        <v>138</v>
      </c>
      <c r="D61" s="80" t="s">
        <v>138</v>
      </c>
      <c r="E61" s="80">
        <v>0</v>
      </c>
    </row>
    <row r="62" spans="1:28" x14ac:dyDescent="0.35">
      <c r="A62" s="81" t="s">
        <v>326</v>
      </c>
      <c r="B62" s="80" t="s">
        <v>138</v>
      </c>
      <c r="C62" s="80" t="s">
        <v>138</v>
      </c>
      <c r="D62" s="80" t="s">
        <v>138</v>
      </c>
      <c r="E62" s="80">
        <v>0</v>
      </c>
    </row>
    <row r="64" spans="1:28" ht="21" x14ac:dyDescent="0.4">
      <c r="A64" s="53" t="s">
        <v>5</v>
      </c>
      <c r="B64" s="4" t="s">
        <v>328</v>
      </c>
      <c r="C64" s="4" t="s">
        <v>329</v>
      </c>
      <c r="D64" s="4" t="s">
        <v>330</v>
      </c>
      <c r="E64" s="4" t="s">
        <v>137</v>
      </c>
      <c r="F64" s="4" t="s">
        <v>338</v>
      </c>
      <c r="Q64" s="52" t="str">
        <f>A64</f>
        <v>AceB</v>
      </c>
      <c r="Y64" s="26" t="s">
        <v>343</v>
      </c>
    </row>
    <row r="65" spans="1:28" ht="18.600000000000001" thickBot="1" x14ac:dyDescent="0.4">
      <c r="A65" t="s">
        <v>320</v>
      </c>
      <c r="B65" s="54">
        <v>0.99</v>
      </c>
      <c r="C65" s="54">
        <v>0.92</v>
      </c>
      <c r="D65" s="4">
        <v>5.4852585625383901</v>
      </c>
      <c r="E65" s="4">
        <v>4</v>
      </c>
      <c r="F65" t="s">
        <v>346</v>
      </c>
      <c r="Y65" s="26" t="s">
        <v>142</v>
      </c>
      <c r="Z65" s="26" t="s">
        <v>143</v>
      </c>
      <c r="AA65" s="26" t="s">
        <v>144</v>
      </c>
      <c r="AB65" s="26" t="s">
        <v>145</v>
      </c>
    </row>
    <row r="66" spans="1:28" ht="18.600000000000001" thickBot="1" x14ac:dyDescent="0.4">
      <c r="A66" t="s">
        <v>324</v>
      </c>
      <c r="B66" s="54">
        <v>0.97</v>
      </c>
      <c r="C66" s="82">
        <v>0.74</v>
      </c>
      <c r="D66" s="4">
        <v>14.5001632245752</v>
      </c>
      <c r="E66" s="82">
        <v>13</v>
      </c>
      <c r="F66" s="17" t="s">
        <v>347</v>
      </c>
      <c r="G66" s="17"/>
      <c r="H66" s="17"/>
      <c r="I66" s="17"/>
      <c r="J66" s="17"/>
      <c r="K66" s="17"/>
      <c r="L66" s="17"/>
      <c r="M66" s="17"/>
      <c r="N66" s="17"/>
      <c r="O66" s="17"/>
      <c r="P66" s="17"/>
      <c r="R66" s="79" t="s">
        <v>331</v>
      </c>
      <c r="S66" s="59" t="s">
        <v>139</v>
      </c>
      <c r="T66" s="59" t="s">
        <v>140</v>
      </c>
      <c r="U66" s="59" t="s">
        <v>141</v>
      </c>
      <c r="V66" s="59" t="s">
        <v>332</v>
      </c>
      <c r="W66" s="60" t="s">
        <v>333</v>
      </c>
      <c r="Y66" s="101">
        <v>1</v>
      </c>
      <c r="Z66" s="95">
        <v>0</v>
      </c>
      <c r="AA66" s="77">
        <v>1</v>
      </c>
      <c r="AB66" s="78">
        <v>1</v>
      </c>
    </row>
    <row r="67" spans="1:28" x14ac:dyDescent="0.35">
      <c r="A67" t="s">
        <v>321</v>
      </c>
      <c r="B67" s="13">
        <v>0.44</v>
      </c>
      <c r="C67" s="13">
        <v>0.16</v>
      </c>
      <c r="D67" s="4">
        <v>16.692357705806</v>
      </c>
      <c r="E67" s="13">
        <v>46</v>
      </c>
      <c r="R67" s="88" t="s">
        <v>142</v>
      </c>
      <c r="S67" s="4">
        <v>106.85</v>
      </c>
      <c r="T67" s="4">
        <v>106.94</v>
      </c>
      <c r="U67" s="4">
        <v>2.8</v>
      </c>
      <c r="V67" s="42">
        <v>0.98</v>
      </c>
      <c r="W67" s="66">
        <v>0.74</v>
      </c>
    </row>
    <row r="68" spans="1:28" x14ac:dyDescent="0.35">
      <c r="A68" t="s">
        <v>325</v>
      </c>
      <c r="B68" s="13">
        <v>0.18</v>
      </c>
      <c r="C68" s="13">
        <v>-0.17</v>
      </c>
      <c r="D68" s="4">
        <v>32.192000497309401</v>
      </c>
      <c r="E68" s="13">
        <v>44</v>
      </c>
      <c r="R68" s="88" t="s">
        <v>143</v>
      </c>
      <c r="S68" s="4">
        <v>67.25</v>
      </c>
      <c r="T68" s="4">
        <v>64</v>
      </c>
      <c r="U68" s="4">
        <v>7.81</v>
      </c>
      <c r="V68" s="13">
        <v>0.31</v>
      </c>
      <c r="W68" s="61">
        <v>-0.17</v>
      </c>
    </row>
    <row r="69" spans="1:28" x14ac:dyDescent="0.35">
      <c r="A69" t="s">
        <v>322</v>
      </c>
      <c r="B69" s="54">
        <v>0.99</v>
      </c>
      <c r="C69" s="54">
        <v>0.99</v>
      </c>
      <c r="D69" s="4">
        <v>2.6415572850667099</v>
      </c>
      <c r="E69" s="4">
        <v>2</v>
      </c>
      <c r="R69" s="88" t="s">
        <v>144</v>
      </c>
      <c r="S69" s="4">
        <v>110.38</v>
      </c>
      <c r="T69" s="4">
        <v>110.45</v>
      </c>
      <c r="U69" s="4">
        <v>2.59</v>
      </c>
      <c r="V69" s="54">
        <v>0.99</v>
      </c>
      <c r="W69" s="65">
        <v>0.98</v>
      </c>
    </row>
    <row r="70" spans="1:28" ht="18.600000000000001" thickBot="1" x14ac:dyDescent="0.4">
      <c r="A70" t="s">
        <v>327</v>
      </c>
      <c r="B70" s="54">
        <v>0.99</v>
      </c>
      <c r="C70" s="54">
        <v>0.98</v>
      </c>
      <c r="D70" s="4">
        <v>5.2578710032015703</v>
      </c>
      <c r="E70" s="4">
        <v>1</v>
      </c>
      <c r="R70" s="89" t="s">
        <v>145</v>
      </c>
      <c r="S70" s="63">
        <v>103.85</v>
      </c>
      <c r="T70" s="63">
        <v>103.36</v>
      </c>
      <c r="U70" s="63">
        <v>2.86</v>
      </c>
      <c r="V70" s="71">
        <v>1</v>
      </c>
      <c r="W70" s="72">
        <v>0.99</v>
      </c>
    </row>
    <row r="71" spans="1:28" x14ac:dyDescent="0.35">
      <c r="A71" t="s">
        <v>323</v>
      </c>
      <c r="B71" s="54">
        <v>1</v>
      </c>
      <c r="C71" s="54">
        <v>0.99</v>
      </c>
      <c r="D71" s="4">
        <v>3.0673098805024401</v>
      </c>
      <c r="E71" s="4">
        <v>3</v>
      </c>
    </row>
    <row r="72" spans="1:28" x14ac:dyDescent="0.35">
      <c r="A72" t="s">
        <v>326</v>
      </c>
      <c r="B72" s="54">
        <v>1</v>
      </c>
      <c r="C72" s="54">
        <v>0.99</v>
      </c>
      <c r="D72" s="4">
        <v>5.3730096453208098</v>
      </c>
      <c r="E72" s="4">
        <v>3</v>
      </c>
    </row>
    <row r="74" spans="1:28" ht="21" x14ac:dyDescent="0.4">
      <c r="A74" s="53" t="s">
        <v>6</v>
      </c>
      <c r="B74" s="4" t="s">
        <v>328</v>
      </c>
      <c r="C74" s="4" t="s">
        <v>329</v>
      </c>
      <c r="D74" s="4" t="s">
        <v>330</v>
      </c>
      <c r="E74" s="4" t="s">
        <v>137</v>
      </c>
      <c r="F74" s="4" t="s">
        <v>338</v>
      </c>
      <c r="Q74" s="52" t="str">
        <f>A74</f>
        <v>GltA</v>
      </c>
      <c r="Y74" s="26" t="s">
        <v>343</v>
      </c>
    </row>
    <row r="75" spans="1:28" ht="18.600000000000001" thickBot="1" x14ac:dyDescent="0.4">
      <c r="A75" t="s">
        <v>320</v>
      </c>
      <c r="B75" s="34">
        <v>0.76</v>
      </c>
      <c r="C75" s="34">
        <v>-0.95</v>
      </c>
      <c r="D75" s="4">
        <v>4442388300044.0596</v>
      </c>
      <c r="E75" s="4">
        <v>0</v>
      </c>
      <c r="F75" s="9" t="s">
        <v>147</v>
      </c>
      <c r="G75" s="9"/>
      <c r="Y75" s="26" t="s">
        <v>142</v>
      </c>
      <c r="Z75" s="26" t="s">
        <v>143</v>
      </c>
      <c r="AA75" s="26" t="s">
        <v>144</v>
      </c>
      <c r="AB75" s="26" t="s">
        <v>145</v>
      </c>
    </row>
    <row r="76" spans="1:28" ht="18.600000000000001" thickBot="1" x14ac:dyDescent="0.4">
      <c r="A76" t="s">
        <v>324</v>
      </c>
      <c r="B76" s="54">
        <v>1</v>
      </c>
      <c r="C76" s="54">
        <v>1</v>
      </c>
      <c r="D76" s="4">
        <v>4.7561692730131497</v>
      </c>
      <c r="E76" s="4">
        <v>2</v>
      </c>
      <c r="R76" s="79" t="s">
        <v>331</v>
      </c>
      <c r="S76" s="59" t="s">
        <v>139</v>
      </c>
      <c r="T76" s="59" t="s">
        <v>140</v>
      </c>
      <c r="U76" s="59" t="s">
        <v>141</v>
      </c>
      <c r="V76" s="59" t="s">
        <v>332</v>
      </c>
      <c r="W76" s="60" t="s">
        <v>333</v>
      </c>
      <c r="Y76" s="100">
        <v>1</v>
      </c>
      <c r="Z76" s="77">
        <v>0</v>
      </c>
      <c r="AA76" s="77">
        <v>1</v>
      </c>
      <c r="AB76" s="78">
        <v>1</v>
      </c>
    </row>
    <row r="77" spans="1:28" x14ac:dyDescent="0.35">
      <c r="A77" t="s">
        <v>321</v>
      </c>
      <c r="B77" s="13">
        <v>-7.0000000000000007E-2</v>
      </c>
      <c r="C77" s="13">
        <v>-0.4</v>
      </c>
      <c r="D77" s="4">
        <v>492.209605950715</v>
      </c>
      <c r="E77" s="4">
        <v>46</v>
      </c>
      <c r="R77" s="88" t="s">
        <v>142</v>
      </c>
      <c r="S77" s="4">
        <v>118.53</v>
      </c>
      <c r="T77" s="4">
        <v>122.23</v>
      </c>
      <c r="U77" s="4">
        <v>14.33</v>
      </c>
      <c r="V77" s="34">
        <v>0.88</v>
      </c>
      <c r="W77" s="67">
        <v>-0.95</v>
      </c>
    </row>
    <row r="78" spans="1:28" x14ac:dyDescent="0.35">
      <c r="A78" t="s">
        <v>325</v>
      </c>
      <c r="B78" s="13">
        <v>-0.17</v>
      </c>
      <c r="C78" s="13">
        <v>-0.4</v>
      </c>
      <c r="D78" s="4">
        <v>414.65018689542097</v>
      </c>
      <c r="E78" s="4">
        <v>47</v>
      </c>
      <c r="R78" s="88" t="s">
        <v>143</v>
      </c>
      <c r="S78" s="4">
        <v>67.94</v>
      </c>
      <c r="T78" s="4">
        <v>64.010000000000005</v>
      </c>
      <c r="U78" s="4">
        <v>10.25</v>
      </c>
      <c r="V78" s="30">
        <v>-0.12</v>
      </c>
      <c r="W78" s="68">
        <v>-0.4</v>
      </c>
    </row>
    <row r="79" spans="1:28" x14ac:dyDescent="0.35">
      <c r="A79" t="s">
        <v>322</v>
      </c>
      <c r="B79" s="54">
        <v>1</v>
      </c>
      <c r="C79" s="54">
        <v>0.99</v>
      </c>
      <c r="D79" s="4">
        <v>12.426028469577</v>
      </c>
      <c r="E79" s="4">
        <v>2</v>
      </c>
      <c r="R79" s="88" t="s">
        <v>144</v>
      </c>
      <c r="S79" s="4">
        <v>122.51</v>
      </c>
      <c r="T79" s="4">
        <v>122.71</v>
      </c>
      <c r="U79" s="4">
        <v>1.29</v>
      </c>
      <c r="V79" s="54">
        <v>1</v>
      </c>
      <c r="W79" s="65">
        <v>0.99</v>
      </c>
    </row>
    <row r="80" spans="1:28" ht="18.600000000000001" thickBot="1" x14ac:dyDescent="0.4">
      <c r="A80" t="s">
        <v>327</v>
      </c>
      <c r="B80" s="54">
        <v>1</v>
      </c>
      <c r="C80" s="54">
        <v>0.99</v>
      </c>
      <c r="D80" s="4">
        <v>2.5378561034940299</v>
      </c>
      <c r="E80" s="4">
        <v>0</v>
      </c>
      <c r="R80" s="89" t="s">
        <v>145</v>
      </c>
      <c r="S80" s="63">
        <v>120.62</v>
      </c>
      <c r="T80" s="63">
        <v>121.18</v>
      </c>
      <c r="U80" s="63">
        <v>1.71</v>
      </c>
      <c r="V80" s="71">
        <v>1</v>
      </c>
      <c r="W80" s="72">
        <v>0.99</v>
      </c>
    </row>
    <row r="81" spans="1:28" x14ac:dyDescent="0.35">
      <c r="A81" t="s">
        <v>323</v>
      </c>
      <c r="B81" s="54">
        <v>1</v>
      </c>
      <c r="C81" s="54">
        <v>0.99</v>
      </c>
      <c r="D81" s="4">
        <v>9.5600234827024604</v>
      </c>
      <c r="E81" s="4">
        <v>2</v>
      </c>
    </row>
    <row r="82" spans="1:28" x14ac:dyDescent="0.35">
      <c r="A82" t="s">
        <v>326</v>
      </c>
      <c r="B82" s="54">
        <v>1</v>
      </c>
      <c r="C82" s="54">
        <v>0.99</v>
      </c>
      <c r="D82" s="4">
        <v>2.2860790815477698</v>
      </c>
      <c r="E82" s="4">
        <v>3</v>
      </c>
    </row>
    <row r="84" spans="1:28" ht="21" x14ac:dyDescent="0.4">
      <c r="A84" s="53" t="s">
        <v>7</v>
      </c>
      <c r="B84" s="4" t="s">
        <v>328</v>
      </c>
      <c r="C84" s="4" t="s">
        <v>329</v>
      </c>
      <c r="D84" s="4" t="s">
        <v>330</v>
      </c>
      <c r="E84" s="4" t="s">
        <v>137</v>
      </c>
      <c r="F84" s="4" t="s">
        <v>338</v>
      </c>
      <c r="Q84" s="52" t="str">
        <f>A84</f>
        <v>PykF</v>
      </c>
      <c r="Y84" s="26" t="s">
        <v>343</v>
      </c>
    </row>
    <row r="85" spans="1:28" ht="18.600000000000001" thickBot="1" x14ac:dyDescent="0.4">
      <c r="A85" t="s">
        <v>320</v>
      </c>
      <c r="B85" s="54">
        <v>0.99</v>
      </c>
      <c r="C85" s="54">
        <v>0.98</v>
      </c>
      <c r="D85" s="4">
        <v>12.536577656754</v>
      </c>
      <c r="E85" s="4">
        <v>6</v>
      </c>
      <c r="Y85" s="26" t="s">
        <v>142</v>
      </c>
      <c r="Z85" s="26" t="s">
        <v>143</v>
      </c>
      <c r="AA85" s="26" t="s">
        <v>144</v>
      </c>
      <c r="AB85" s="26" t="s">
        <v>145</v>
      </c>
    </row>
    <row r="86" spans="1:28" ht="18.600000000000001" thickBot="1" x14ac:dyDescent="0.4">
      <c r="A86" t="s">
        <v>324</v>
      </c>
      <c r="B86" s="54">
        <v>0.99</v>
      </c>
      <c r="C86" s="54">
        <v>0.95</v>
      </c>
      <c r="D86" s="4">
        <v>6.7283890461314702</v>
      </c>
      <c r="E86" s="4">
        <v>6</v>
      </c>
      <c r="R86" s="79" t="s">
        <v>331</v>
      </c>
      <c r="S86" s="59" t="s">
        <v>139</v>
      </c>
      <c r="T86" s="59" t="s">
        <v>140</v>
      </c>
      <c r="U86" s="59" t="s">
        <v>141</v>
      </c>
      <c r="V86" s="59" t="s">
        <v>332</v>
      </c>
      <c r="W86" s="60" t="s">
        <v>333</v>
      </c>
      <c r="Y86" s="94">
        <v>1</v>
      </c>
      <c r="Z86" s="77">
        <v>1</v>
      </c>
      <c r="AA86" s="95">
        <v>0</v>
      </c>
      <c r="AB86" s="96">
        <v>0</v>
      </c>
    </row>
    <row r="87" spans="1:28" x14ac:dyDescent="0.35">
      <c r="A87" t="s">
        <v>321</v>
      </c>
      <c r="B87" s="54">
        <v>0.99</v>
      </c>
      <c r="C87" s="54">
        <v>0.98</v>
      </c>
      <c r="D87" s="4">
        <v>5.7988419979716799</v>
      </c>
      <c r="E87" s="55">
        <v>20</v>
      </c>
      <c r="R87" s="88" t="s">
        <v>142</v>
      </c>
      <c r="S87" s="4">
        <v>116.86</v>
      </c>
      <c r="T87" s="4">
        <v>117.49</v>
      </c>
      <c r="U87" s="4">
        <v>2.75</v>
      </c>
      <c r="V87" s="4">
        <v>0.99</v>
      </c>
      <c r="W87" s="62">
        <v>0.95</v>
      </c>
    </row>
    <row r="88" spans="1:28" x14ac:dyDescent="0.35">
      <c r="A88" t="s">
        <v>325</v>
      </c>
      <c r="B88" s="54">
        <v>0.99</v>
      </c>
      <c r="C88" s="54">
        <v>0.98</v>
      </c>
      <c r="D88" s="4">
        <v>5.7499471336933698</v>
      </c>
      <c r="E88" s="4">
        <v>7</v>
      </c>
      <c r="R88" s="88" t="s">
        <v>143</v>
      </c>
      <c r="S88" s="4">
        <v>114.23</v>
      </c>
      <c r="T88" s="4">
        <v>114.68</v>
      </c>
      <c r="U88" s="4">
        <v>2.25</v>
      </c>
      <c r="V88" s="4">
        <v>0.99</v>
      </c>
      <c r="W88" s="62">
        <v>0.98</v>
      </c>
    </row>
    <row r="89" spans="1:28" x14ac:dyDescent="0.35">
      <c r="A89" t="s">
        <v>322</v>
      </c>
      <c r="B89" s="13">
        <v>0.53</v>
      </c>
      <c r="C89" s="13">
        <v>0.12</v>
      </c>
      <c r="D89" s="4">
        <v>21.179384325473499</v>
      </c>
      <c r="E89" s="4">
        <v>20</v>
      </c>
      <c r="R89" s="88" t="s">
        <v>144</v>
      </c>
      <c r="S89" s="4">
        <v>105.44</v>
      </c>
      <c r="T89" s="4">
        <v>107.46</v>
      </c>
      <c r="U89" s="4">
        <v>6.19</v>
      </c>
      <c r="V89" s="13">
        <v>0.69</v>
      </c>
      <c r="W89" s="61">
        <v>0.12</v>
      </c>
    </row>
    <row r="90" spans="1:28" ht="18.600000000000001" thickBot="1" x14ac:dyDescent="0.4">
      <c r="A90" t="s">
        <v>327</v>
      </c>
      <c r="B90" s="13">
        <v>0.86</v>
      </c>
      <c r="C90" s="13">
        <v>0.72</v>
      </c>
      <c r="D90" s="4">
        <v>12.9672249047207</v>
      </c>
      <c r="E90" s="4">
        <v>6</v>
      </c>
      <c r="R90" s="89" t="s">
        <v>145</v>
      </c>
      <c r="S90" s="63">
        <v>116.13</v>
      </c>
      <c r="T90" s="63">
        <v>116.43</v>
      </c>
      <c r="U90" s="63">
        <v>1.96</v>
      </c>
      <c r="V90" s="63">
        <v>0.99</v>
      </c>
      <c r="W90" s="64">
        <v>0.98</v>
      </c>
    </row>
    <row r="91" spans="1:28" x14ac:dyDescent="0.35">
      <c r="A91" t="s">
        <v>323</v>
      </c>
      <c r="B91" s="54">
        <v>0.99</v>
      </c>
      <c r="C91" s="54">
        <v>0.99</v>
      </c>
      <c r="D91" s="4">
        <v>4.4079325558455196</v>
      </c>
      <c r="E91" s="82">
        <v>3</v>
      </c>
      <c r="F91" s="18" t="s">
        <v>149</v>
      </c>
      <c r="G91" s="17"/>
      <c r="H91" s="17"/>
      <c r="I91" s="17"/>
      <c r="J91" s="19"/>
      <c r="K91" s="19"/>
    </row>
    <row r="92" spans="1:28" x14ac:dyDescent="0.35">
      <c r="A92" t="s">
        <v>326</v>
      </c>
      <c r="B92" s="54">
        <v>0.99</v>
      </c>
      <c r="C92" s="54">
        <v>0.98</v>
      </c>
      <c r="D92" s="4">
        <v>6.7576174005173204</v>
      </c>
      <c r="E92" s="82">
        <v>6</v>
      </c>
      <c r="F92" s="18" t="s">
        <v>149</v>
      </c>
      <c r="G92" s="19"/>
      <c r="H92" s="19"/>
      <c r="I92" s="19"/>
      <c r="J92" s="19"/>
      <c r="K92" s="19"/>
    </row>
    <row r="94" spans="1:28" ht="21" x14ac:dyDescent="0.4">
      <c r="A94" s="53" t="s">
        <v>8</v>
      </c>
      <c r="B94" s="4" t="s">
        <v>328</v>
      </c>
      <c r="C94" s="4" t="s">
        <v>329</v>
      </c>
      <c r="D94" s="4" t="s">
        <v>330</v>
      </c>
      <c r="E94" s="4" t="s">
        <v>137</v>
      </c>
      <c r="F94" s="4" t="s">
        <v>338</v>
      </c>
      <c r="Q94" s="52" t="str">
        <f>A94</f>
        <v>Eno</v>
      </c>
      <c r="Y94" s="26" t="s">
        <v>343</v>
      </c>
    </row>
    <row r="95" spans="1:28" ht="18.600000000000001" thickBot="1" x14ac:dyDescent="0.4">
      <c r="A95" t="s">
        <v>320</v>
      </c>
      <c r="B95" s="54">
        <v>0.98</v>
      </c>
      <c r="C95" s="54">
        <v>0.95</v>
      </c>
      <c r="D95" s="4">
        <v>9.4729455090666494</v>
      </c>
      <c r="E95" s="4">
        <v>4</v>
      </c>
      <c r="Y95" s="26" t="s">
        <v>142</v>
      </c>
      <c r="Z95" s="26" t="s">
        <v>143</v>
      </c>
      <c r="AA95" s="26" t="s">
        <v>144</v>
      </c>
      <c r="AB95" s="26" t="s">
        <v>145</v>
      </c>
    </row>
    <row r="96" spans="1:28" ht="18.600000000000001" thickBot="1" x14ac:dyDescent="0.4">
      <c r="A96" t="s">
        <v>324</v>
      </c>
      <c r="B96" s="54">
        <v>0.98</v>
      </c>
      <c r="C96" s="54">
        <v>0.94</v>
      </c>
      <c r="D96" s="4">
        <v>5.28550100807385</v>
      </c>
      <c r="E96" s="4">
        <v>1</v>
      </c>
      <c r="R96" s="79" t="s">
        <v>331</v>
      </c>
      <c r="S96" s="59" t="s">
        <v>139</v>
      </c>
      <c r="T96" s="59" t="s">
        <v>140</v>
      </c>
      <c r="U96" s="59" t="s">
        <v>141</v>
      </c>
      <c r="V96" s="59" t="s">
        <v>332</v>
      </c>
      <c r="W96" s="60" t="s">
        <v>333</v>
      </c>
      <c r="Y96" s="94">
        <v>1</v>
      </c>
      <c r="Z96" s="98">
        <v>0</v>
      </c>
      <c r="AA96" s="102">
        <v>1</v>
      </c>
      <c r="AB96" s="99">
        <v>0</v>
      </c>
    </row>
    <row r="97" spans="1:28" x14ac:dyDescent="0.35">
      <c r="A97" s="81" t="s">
        <v>321</v>
      </c>
      <c r="B97" s="80" t="s">
        <v>138</v>
      </c>
      <c r="C97" s="80" t="s">
        <v>138</v>
      </c>
      <c r="D97" s="80" t="s">
        <v>138</v>
      </c>
      <c r="E97" s="80">
        <v>0</v>
      </c>
      <c r="R97" s="88" t="s">
        <v>142</v>
      </c>
      <c r="S97" s="4">
        <v>118.63</v>
      </c>
      <c r="T97" s="4">
        <v>118.44</v>
      </c>
      <c r="U97" s="4">
        <v>2.33</v>
      </c>
      <c r="V97" s="54">
        <v>0.98</v>
      </c>
      <c r="W97" s="65">
        <v>0.94</v>
      </c>
    </row>
    <row r="98" spans="1:28" x14ac:dyDescent="0.35">
      <c r="A98" s="81" t="s">
        <v>325</v>
      </c>
      <c r="B98" s="80" t="s">
        <v>138</v>
      </c>
      <c r="C98" s="80" t="s">
        <v>138</v>
      </c>
      <c r="D98" s="80" t="s">
        <v>138</v>
      </c>
      <c r="E98" s="80">
        <v>0</v>
      </c>
      <c r="R98" s="90" t="s">
        <v>143</v>
      </c>
      <c r="S98" s="80" t="s">
        <v>138</v>
      </c>
      <c r="T98" s="80" t="s">
        <v>138</v>
      </c>
      <c r="U98" s="80" t="s">
        <v>138</v>
      </c>
      <c r="V98" s="80" t="s">
        <v>138</v>
      </c>
      <c r="W98" s="80" t="s">
        <v>138</v>
      </c>
    </row>
    <row r="99" spans="1:28" x14ac:dyDescent="0.35">
      <c r="A99" t="s">
        <v>322</v>
      </c>
      <c r="B99" s="54">
        <v>0.93</v>
      </c>
      <c r="C99" s="30">
        <v>0.75</v>
      </c>
      <c r="D99" s="4">
        <v>12.474383045468199</v>
      </c>
      <c r="E99" s="4">
        <v>2</v>
      </c>
      <c r="F99" s="17" t="s">
        <v>351</v>
      </c>
      <c r="G99" s="17"/>
      <c r="H99" s="17"/>
      <c r="I99" s="17"/>
      <c r="J99" s="17"/>
      <c r="K99" s="17"/>
      <c r="L99" s="17"/>
      <c r="M99" s="19"/>
      <c r="R99" s="88" t="s">
        <v>144</v>
      </c>
      <c r="S99" s="4">
        <v>120.18</v>
      </c>
      <c r="T99" s="4">
        <v>120.24</v>
      </c>
      <c r="U99" s="4">
        <v>1.94</v>
      </c>
      <c r="V99" s="86">
        <v>0.94</v>
      </c>
      <c r="W99" s="85">
        <v>0.75</v>
      </c>
    </row>
    <row r="100" spans="1:28" ht="18.600000000000001" thickBot="1" x14ac:dyDescent="0.4">
      <c r="A100" t="s">
        <v>327</v>
      </c>
      <c r="B100" s="54">
        <v>0.96</v>
      </c>
      <c r="C100" s="54">
        <v>0.92</v>
      </c>
      <c r="D100" s="4">
        <v>7.9654463337746897</v>
      </c>
      <c r="E100" s="4">
        <v>1</v>
      </c>
      <c r="F100" s="17" t="s">
        <v>350</v>
      </c>
      <c r="G100" s="17"/>
      <c r="H100" s="17"/>
      <c r="I100" s="17"/>
      <c r="J100" s="17"/>
      <c r="K100" s="17"/>
      <c r="R100" s="91" t="s">
        <v>145</v>
      </c>
      <c r="S100" s="83" t="s">
        <v>138</v>
      </c>
      <c r="T100" s="83" t="s">
        <v>138</v>
      </c>
      <c r="U100" s="83" t="s">
        <v>138</v>
      </c>
      <c r="V100" s="83" t="s">
        <v>138</v>
      </c>
      <c r="W100" s="84" t="s">
        <v>138</v>
      </c>
    </row>
    <row r="101" spans="1:28" x14ac:dyDescent="0.35">
      <c r="A101" s="81" t="s">
        <v>323</v>
      </c>
      <c r="B101" s="80" t="s">
        <v>138</v>
      </c>
      <c r="C101" s="80" t="s">
        <v>138</v>
      </c>
      <c r="D101" s="80" t="s">
        <v>138</v>
      </c>
      <c r="E101" s="80">
        <v>0</v>
      </c>
    </row>
    <row r="102" spans="1:28" x14ac:dyDescent="0.35">
      <c r="A102" s="81" t="s">
        <v>326</v>
      </c>
      <c r="B102" s="80" t="s">
        <v>138</v>
      </c>
      <c r="C102" s="80" t="s">
        <v>138</v>
      </c>
      <c r="D102" s="80" t="s">
        <v>138</v>
      </c>
      <c r="E102" s="80">
        <v>0</v>
      </c>
    </row>
    <row r="104" spans="1:28" ht="21" x14ac:dyDescent="0.4">
      <c r="A104" s="53" t="s">
        <v>106</v>
      </c>
      <c r="B104" s="4" t="s">
        <v>328</v>
      </c>
      <c r="C104" s="4" t="s">
        <v>329</v>
      </c>
      <c r="D104" s="4" t="s">
        <v>330</v>
      </c>
      <c r="E104" s="4" t="s">
        <v>137</v>
      </c>
      <c r="F104" s="4" t="s">
        <v>338</v>
      </c>
      <c r="Q104" s="52" t="str">
        <f>A104</f>
        <v>Acs</v>
      </c>
      <c r="Y104" s="26" t="s">
        <v>343</v>
      </c>
    </row>
    <row r="105" spans="1:28" ht="18.600000000000001" thickBot="1" x14ac:dyDescent="0.4">
      <c r="A105" t="s">
        <v>320</v>
      </c>
      <c r="B105" s="54">
        <v>0.98</v>
      </c>
      <c r="C105" s="82">
        <v>0.92</v>
      </c>
      <c r="D105" s="4">
        <v>7.62700071300661</v>
      </c>
      <c r="E105" s="4">
        <v>2</v>
      </c>
      <c r="F105" s="18" t="s">
        <v>352</v>
      </c>
      <c r="G105" s="18"/>
      <c r="H105" s="18"/>
      <c r="I105" s="19"/>
      <c r="J105" s="19"/>
      <c r="Y105" s="26" t="s">
        <v>142</v>
      </c>
      <c r="Z105" s="26" t="s">
        <v>143</v>
      </c>
      <c r="AA105" s="26" t="s">
        <v>144</v>
      </c>
      <c r="AB105" s="26" t="s">
        <v>145</v>
      </c>
    </row>
    <row r="106" spans="1:28" ht="18.600000000000001" thickBot="1" x14ac:dyDescent="0.4">
      <c r="A106" t="s">
        <v>324</v>
      </c>
      <c r="B106" s="54">
        <v>0.94</v>
      </c>
      <c r="C106" s="87">
        <v>0.69</v>
      </c>
      <c r="D106" s="4">
        <v>11.9347779140609</v>
      </c>
      <c r="E106" s="4">
        <v>9</v>
      </c>
      <c r="F106" s="18" t="s">
        <v>352</v>
      </c>
      <c r="G106" s="18"/>
      <c r="H106" s="18"/>
      <c r="I106" s="19"/>
      <c r="J106" s="19"/>
      <c r="R106" s="79" t="s">
        <v>331</v>
      </c>
      <c r="S106" s="59" t="s">
        <v>139</v>
      </c>
      <c r="T106" s="59" t="s">
        <v>140</v>
      </c>
      <c r="U106" s="59" t="s">
        <v>141</v>
      </c>
      <c r="V106" s="59" t="s">
        <v>332</v>
      </c>
      <c r="W106" s="60" t="s">
        <v>333</v>
      </c>
      <c r="Y106" s="101">
        <v>0</v>
      </c>
      <c r="Z106" s="77">
        <v>1</v>
      </c>
      <c r="AA106" s="77">
        <v>1</v>
      </c>
      <c r="AB106" s="78">
        <v>1</v>
      </c>
    </row>
    <row r="107" spans="1:28" x14ac:dyDescent="0.35">
      <c r="A107" t="s">
        <v>321</v>
      </c>
      <c r="B107" s="54">
        <v>1</v>
      </c>
      <c r="C107" s="54">
        <v>0.99</v>
      </c>
      <c r="D107" s="4">
        <v>2.2081124343951499</v>
      </c>
      <c r="E107" s="4">
        <v>0</v>
      </c>
      <c r="R107" s="88" t="s">
        <v>142</v>
      </c>
      <c r="S107" s="4">
        <v>140.97</v>
      </c>
      <c r="T107" s="4">
        <v>140.07</v>
      </c>
      <c r="U107" s="4">
        <v>19.36</v>
      </c>
      <c r="V107" s="30">
        <v>0.96</v>
      </c>
      <c r="W107" s="68">
        <v>0.69</v>
      </c>
    </row>
    <row r="108" spans="1:28" x14ac:dyDescent="0.35">
      <c r="A108" t="s">
        <v>325</v>
      </c>
      <c r="B108" s="54">
        <v>1</v>
      </c>
      <c r="C108" s="54">
        <v>0.99</v>
      </c>
      <c r="D108" s="4">
        <v>2.8894842017382598</v>
      </c>
      <c r="E108" s="4">
        <v>4</v>
      </c>
      <c r="R108" s="88" t="s">
        <v>143</v>
      </c>
      <c r="S108" s="4">
        <v>142.38999999999999</v>
      </c>
      <c r="T108" s="4">
        <v>142.16999999999999</v>
      </c>
      <c r="U108" s="4">
        <v>19.71</v>
      </c>
      <c r="V108" s="4">
        <v>1</v>
      </c>
      <c r="W108" s="62">
        <v>0.99</v>
      </c>
    </row>
    <row r="109" spans="1:28" x14ac:dyDescent="0.35">
      <c r="A109" t="s">
        <v>322</v>
      </c>
      <c r="B109" s="54">
        <v>1</v>
      </c>
      <c r="C109" s="54">
        <v>0.99</v>
      </c>
      <c r="D109" s="4">
        <v>3.7020034603616399</v>
      </c>
      <c r="E109" s="4">
        <v>0</v>
      </c>
      <c r="R109" s="88" t="s">
        <v>144</v>
      </c>
      <c r="S109" s="4">
        <v>140.44999999999999</v>
      </c>
      <c r="T109" s="4">
        <v>140.16</v>
      </c>
      <c r="U109" s="4">
        <v>19.420000000000002</v>
      </c>
      <c r="V109" s="4">
        <v>1</v>
      </c>
      <c r="W109" s="62">
        <v>0.99</v>
      </c>
    </row>
    <row r="110" spans="1:28" ht="18.600000000000001" thickBot="1" x14ac:dyDescent="0.4">
      <c r="A110" t="s">
        <v>327</v>
      </c>
      <c r="B110" s="54">
        <v>1</v>
      </c>
      <c r="C110" s="54">
        <v>0.99</v>
      </c>
      <c r="D110" s="4">
        <v>2.9690421063785202</v>
      </c>
      <c r="E110" s="4">
        <v>3</v>
      </c>
      <c r="R110" s="89" t="s">
        <v>145</v>
      </c>
      <c r="S110" s="63">
        <v>140.71</v>
      </c>
      <c r="T110" s="63">
        <v>140.19</v>
      </c>
      <c r="U110" s="63">
        <v>19.3</v>
      </c>
      <c r="V110" s="63">
        <v>0.99</v>
      </c>
      <c r="W110" s="64">
        <v>0.98</v>
      </c>
    </row>
    <row r="111" spans="1:28" x14ac:dyDescent="0.35">
      <c r="A111" t="s">
        <v>323</v>
      </c>
      <c r="B111" s="54">
        <v>1</v>
      </c>
      <c r="C111" s="54">
        <v>0.99</v>
      </c>
      <c r="D111" s="4">
        <v>3.1059772191957098</v>
      </c>
      <c r="E111" s="4">
        <v>0</v>
      </c>
    </row>
    <row r="112" spans="1:28" x14ac:dyDescent="0.35">
      <c r="A112" t="s">
        <v>326</v>
      </c>
      <c r="B112" s="54">
        <v>0.99</v>
      </c>
      <c r="C112" s="54">
        <v>0.98</v>
      </c>
      <c r="D112" s="4">
        <v>4.5820618095785397</v>
      </c>
      <c r="E112" s="4">
        <v>1</v>
      </c>
    </row>
    <row r="114" spans="1:28" ht="21" x14ac:dyDescent="0.4">
      <c r="A114" s="53" t="s">
        <v>10</v>
      </c>
      <c r="B114" s="4" t="s">
        <v>328</v>
      </c>
      <c r="C114" s="4" t="s">
        <v>329</v>
      </c>
      <c r="D114" s="4" t="s">
        <v>330</v>
      </c>
      <c r="E114" s="4" t="s">
        <v>137</v>
      </c>
      <c r="F114" s="4" t="s">
        <v>338</v>
      </c>
      <c r="Q114" s="52" t="str">
        <f>A114</f>
        <v>Eda</v>
      </c>
      <c r="Y114" s="26" t="s">
        <v>343</v>
      </c>
    </row>
    <row r="115" spans="1:28" ht="18.600000000000001" thickBot="1" x14ac:dyDescent="0.4">
      <c r="A115" t="s">
        <v>320</v>
      </c>
      <c r="B115" s="54">
        <v>0.99</v>
      </c>
      <c r="C115" s="54">
        <v>0.98</v>
      </c>
      <c r="D115" s="4">
        <v>4.9626355572642797</v>
      </c>
      <c r="E115" s="4">
        <v>0</v>
      </c>
      <c r="Y115" s="26" t="s">
        <v>142</v>
      </c>
      <c r="Z115" s="26" t="s">
        <v>143</v>
      </c>
      <c r="AA115" s="26" t="s">
        <v>144</v>
      </c>
      <c r="AB115" s="26" t="s">
        <v>145</v>
      </c>
    </row>
    <row r="116" spans="1:28" ht="18.600000000000001" thickBot="1" x14ac:dyDescent="0.4">
      <c r="A116" t="s">
        <v>324</v>
      </c>
      <c r="B116" s="54">
        <v>0.98</v>
      </c>
      <c r="C116" s="54">
        <v>0.95</v>
      </c>
      <c r="D116" s="4">
        <v>9.0801048964744293</v>
      </c>
      <c r="E116" s="4">
        <v>0</v>
      </c>
      <c r="R116" s="79" t="s">
        <v>331</v>
      </c>
      <c r="S116" s="59" t="s">
        <v>139</v>
      </c>
      <c r="T116" s="59" t="s">
        <v>140</v>
      </c>
      <c r="U116" s="59" t="s">
        <v>141</v>
      </c>
      <c r="V116" s="59" t="s">
        <v>332</v>
      </c>
      <c r="W116" s="60" t="s">
        <v>333</v>
      </c>
      <c r="Y116" s="94">
        <v>1</v>
      </c>
      <c r="Z116" s="98">
        <v>0</v>
      </c>
      <c r="AA116" s="102">
        <v>0</v>
      </c>
      <c r="AB116" s="103">
        <v>0</v>
      </c>
    </row>
    <row r="117" spans="1:28" x14ac:dyDescent="0.35">
      <c r="A117" s="81" t="s">
        <v>321</v>
      </c>
      <c r="B117" s="80" t="s">
        <v>138</v>
      </c>
      <c r="C117" s="80" t="s">
        <v>138</v>
      </c>
      <c r="D117" s="80" t="s">
        <v>138</v>
      </c>
      <c r="E117" s="80">
        <v>0</v>
      </c>
      <c r="R117" s="88" t="s">
        <v>142</v>
      </c>
      <c r="S117" s="4">
        <v>119.48</v>
      </c>
      <c r="T117" s="4">
        <v>119.69</v>
      </c>
      <c r="U117" s="4">
        <v>1.46</v>
      </c>
      <c r="V117" s="54">
        <v>0.99</v>
      </c>
      <c r="W117" s="65">
        <v>0.95</v>
      </c>
    </row>
    <row r="118" spans="1:28" x14ac:dyDescent="0.35">
      <c r="A118" s="81" t="s">
        <v>325</v>
      </c>
      <c r="B118" s="80" t="s">
        <v>138</v>
      </c>
      <c r="C118" s="80" t="s">
        <v>138</v>
      </c>
      <c r="D118" s="80" t="s">
        <v>138</v>
      </c>
      <c r="E118" s="80">
        <v>0</v>
      </c>
      <c r="R118" s="88" t="s">
        <v>143</v>
      </c>
      <c r="S118" s="80" t="s">
        <v>138</v>
      </c>
      <c r="T118" s="80" t="s">
        <v>138</v>
      </c>
      <c r="U118" s="80" t="s">
        <v>138</v>
      </c>
      <c r="V118" s="80" t="s">
        <v>138</v>
      </c>
      <c r="W118" s="80" t="s">
        <v>138</v>
      </c>
    </row>
    <row r="119" spans="1:28" x14ac:dyDescent="0.35">
      <c r="A119" t="s">
        <v>322</v>
      </c>
      <c r="B119" s="54">
        <v>0.93</v>
      </c>
      <c r="C119" s="54">
        <v>0.9</v>
      </c>
      <c r="D119" s="4">
        <v>6.5706947935483804</v>
      </c>
      <c r="E119" s="4">
        <v>2</v>
      </c>
      <c r="R119" s="88" t="s">
        <v>144</v>
      </c>
      <c r="S119" s="4">
        <v>123.64</v>
      </c>
      <c r="T119" s="4">
        <v>123.71</v>
      </c>
      <c r="U119" s="4">
        <v>1.01</v>
      </c>
      <c r="V119" s="82">
        <v>0.87</v>
      </c>
      <c r="W119" s="85">
        <v>0.49</v>
      </c>
    </row>
    <row r="120" spans="1:28" ht="18.600000000000001" thickBot="1" x14ac:dyDescent="0.4">
      <c r="A120" t="s">
        <v>327</v>
      </c>
      <c r="B120" s="13">
        <v>0.8</v>
      </c>
      <c r="C120" s="13">
        <v>0.49</v>
      </c>
      <c r="D120" s="4">
        <v>16.6673458015484</v>
      </c>
      <c r="E120" s="4">
        <v>6</v>
      </c>
      <c r="F120" s="17" t="s">
        <v>318</v>
      </c>
      <c r="G120" s="17"/>
      <c r="H120" s="17"/>
      <c r="I120" s="17"/>
      <c r="J120" s="17"/>
      <c r="K120" s="17"/>
      <c r="L120" s="17"/>
      <c r="R120" s="89" t="s">
        <v>145</v>
      </c>
      <c r="S120" s="63">
        <v>85.05</v>
      </c>
      <c r="T120" s="63">
        <v>83.71</v>
      </c>
      <c r="U120" s="63">
        <v>13.89</v>
      </c>
      <c r="V120" s="69">
        <v>0.87</v>
      </c>
      <c r="W120" s="70">
        <v>0.56999999999999995</v>
      </c>
    </row>
    <row r="121" spans="1:28" x14ac:dyDescent="0.35">
      <c r="A121" t="s">
        <v>323</v>
      </c>
      <c r="B121" s="13">
        <v>0.89</v>
      </c>
      <c r="C121" s="13">
        <v>0.56999999999999995</v>
      </c>
      <c r="D121" s="4">
        <v>17.5585816669597</v>
      </c>
      <c r="E121" s="13">
        <v>13</v>
      </c>
      <c r="P121" s="6"/>
    </row>
    <row r="122" spans="1:28" x14ac:dyDescent="0.35">
      <c r="A122" t="s">
        <v>326</v>
      </c>
      <c r="B122" s="13">
        <v>0.85</v>
      </c>
      <c r="C122" s="13">
        <v>0.76</v>
      </c>
      <c r="D122" s="4">
        <v>28.104227694656299</v>
      </c>
      <c r="E122" s="13">
        <v>8</v>
      </c>
    </row>
    <row r="124" spans="1:28" ht="21" x14ac:dyDescent="0.4">
      <c r="A124" s="53" t="s">
        <v>114</v>
      </c>
      <c r="B124" s="4" t="s">
        <v>328</v>
      </c>
      <c r="C124" s="4" t="s">
        <v>329</v>
      </c>
      <c r="D124" s="4" t="s">
        <v>330</v>
      </c>
      <c r="E124" s="4" t="s">
        <v>137</v>
      </c>
      <c r="F124" s="4" t="s">
        <v>338</v>
      </c>
      <c r="Q124" s="52" t="str">
        <f>A124</f>
        <v>AckA</v>
      </c>
      <c r="Y124" s="26" t="s">
        <v>343</v>
      </c>
    </row>
    <row r="125" spans="1:28" ht="18.600000000000001" thickBot="1" x14ac:dyDescent="0.4">
      <c r="A125" t="s">
        <v>320</v>
      </c>
      <c r="B125" s="13" t="s">
        <v>138</v>
      </c>
      <c r="C125" s="13" t="s">
        <v>138</v>
      </c>
      <c r="D125" s="4">
        <v>28.6724968838252</v>
      </c>
      <c r="E125" s="13">
        <v>13</v>
      </c>
      <c r="Y125" s="26" t="s">
        <v>142</v>
      </c>
      <c r="Z125" s="26" t="s">
        <v>143</v>
      </c>
      <c r="AA125" s="26" t="s">
        <v>144</v>
      </c>
      <c r="AB125" s="26" t="s">
        <v>145</v>
      </c>
    </row>
    <row r="126" spans="1:28" ht="18.600000000000001" thickBot="1" x14ac:dyDescent="0.4">
      <c r="A126" t="s">
        <v>324</v>
      </c>
      <c r="B126" s="13" t="s">
        <v>138</v>
      </c>
      <c r="C126" s="13" t="s">
        <v>138</v>
      </c>
      <c r="D126" s="4" t="s">
        <v>138</v>
      </c>
      <c r="E126" s="4">
        <v>5</v>
      </c>
      <c r="R126" s="79" t="s">
        <v>331</v>
      </c>
      <c r="S126" s="59" t="s">
        <v>139</v>
      </c>
      <c r="T126" s="59" t="s">
        <v>140</v>
      </c>
      <c r="U126" s="59" t="s">
        <v>141</v>
      </c>
      <c r="V126" s="59" t="s">
        <v>332</v>
      </c>
      <c r="W126" s="60" t="s">
        <v>333</v>
      </c>
      <c r="Y126" s="76">
        <v>0</v>
      </c>
      <c r="Z126" s="77">
        <v>1</v>
      </c>
      <c r="AA126" s="95">
        <v>0</v>
      </c>
      <c r="AB126" s="104">
        <v>1</v>
      </c>
    </row>
    <row r="127" spans="1:28" x14ac:dyDescent="0.35">
      <c r="A127" t="s">
        <v>321</v>
      </c>
      <c r="B127" s="54">
        <v>1</v>
      </c>
      <c r="C127" s="54">
        <v>0.99</v>
      </c>
      <c r="D127" s="4">
        <v>6.3853143195533999</v>
      </c>
      <c r="E127" s="30">
        <v>13</v>
      </c>
      <c r="R127" s="88" t="s">
        <v>142</v>
      </c>
      <c r="S127" s="4">
        <v>126.36</v>
      </c>
      <c r="T127" s="4">
        <v>126.36</v>
      </c>
      <c r="U127" s="4">
        <v>0.56999999999999995</v>
      </c>
      <c r="V127" s="13" t="s">
        <v>138</v>
      </c>
      <c r="W127" s="13" t="s">
        <v>138</v>
      </c>
    </row>
    <row r="128" spans="1:28" x14ac:dyDescent="0.35">
      <c r="A128" t="s">
        <v>325</v>
      </c>
      <c r="B128" s="54">
        <v>1</v>
      </c>
      <c r="C128" s="54">
        <v>1</v>
      </c>
      <c r="D128" s="4">
        <v>11.2352330128801</v>
      </c>
      <c r="E128" s="4">
        <v>2</v>
      </c>
      <c r="R128" s="88" t="s">
        <v>143</v>
      </c>
      <c r="S128" s="4">
        <v>124.21</v>
      </c>
      <c r="T128" s="4">
        <v>124.19</v>
      </c>
      <c r="U128" s="4">
        <v>1.07</v>
      </c>
      <c r="V128" s="54">
        <v>1</v>
      </c>
      <c r="W128" s="65">
        <v>0.99</v>
      </c>
    </row>
    <row r="129" spans="1:28" x14ac:dyDescent="0.35">
      <c r="A129" t="s">
        <v>322</v>
      </c>
      <c r="B129" s="13" t="s">
        <v>138</v>
      </c>
      <c r="C129" s="13" t="s">
        <v>138</v>
      </c>
      <c r="D129" s="4">
        <v>175.641191414037</v>
      </c>
      <c r="E129" s="13">
        <v>26</v>
      </c>
      <c r="R129" s="88" t="s">
        <v>144</v>
      </c>
      <c r="S129" s="4">
        <v>52.13</v>
      </c>
      <c r="T129" s="4">
        <v>42.8</v>
      </c>
      <c r="U129" s="4">
        <v>20.61</v>
      </c>
      <c r="V129" s="13" t="s">
        <v>138</v>
      </c>
      <c r="W129" s="13" t="s">
        <v>138</v>
      </c>
    </row>
    <row r="130" spans="1:28" ht="18.600000000000001" thickBot="1" x14ac:dyDescent="0.4">
      <c r="A130" t="s">
        <v>327</v>
      </c>
      <c r="B130" s="13">
        <v>0.24</v>
      </c>
      <c r="C130" s="13">
        <v>-0.2</v>
      </c>
      <c r="D130" s="4">
        <v>79414456.134226993</v>
      </c>
      <c r="E130" s="13">
        <v>17</v>
      </c>
      <c r="R130" s="89" t="s">
        <v>145</v>
      </c>
      <c r="S130" s="63">
        <v>123.49</v>
      </c>
      <c r="T130" s="63">
        <v>123.49</v>
      </c>
      <c r="U130" s="63">
        <v>0.78</v>
      </c>
      <c r="V130" s="71">
        <v>0.98</v>
      </c>
      <c r="W130" s="93">
        <v>0.85</v>
      </c>
    </row>
    <row r="131" spans="1:28" x14ac:dyDescent="0.35">
      <c r="A131" t="s">
        <v>323</v>
      </c>
      <c r="B131" s="54">
        <v>0.99</v>
      </c>
      <c r="C131" s="54">
        <v>0.98</v>
      </c>
      <c r="D131" s="4">
        <v>3.78724975779833</v>
      </c>
      <c r="E131" s="4">
        <v>6</v>
      </c>
    </row>
    <row r="132" spans="1:28" x14ac:dyDescent="0.35">
      <c r="A132" t="s">
        <v>326</v>
      </c>
      <c r="B132" s="54">
        <v>0.96</v>
      </c>
      <c r="C132" s="34">
        <v>0.85</v>
      </c>
      <c r="D132" s="4">
        <v>6.9947647703561602</v>
      </c>
      <c r="E132" s="4">
        <v>3</v>
      </c>
      <c r="F132" s="9" t="s">
        <v>353</v>
      </c>
      <c r="G132" s="9"/>
      <c r="J132" s="18" t="s">
        <v>150</v>
      </c>
      <c r="K132" s="18"/>
      <c r="L132" s="18"/>
      <c r="M132" s="18"/>
      <c r="N132" s="18"/>
    </row>
    <row r="134" spans="1:28" ht="21" x14ac:dyDescent="0.4">
      <c r="A134" s="53" t="s">
        <v>12</v>
      </c>
      <c r="B134" s="4" t="s">
        <v>328</v>
      </c>
      <c r="C134" s="4" t="s">
        <v>329</v>
      </c>
      <c r="D134" s="4" t="s">
        <v>330</v>
      </c>
      <c r="E134" s="4" t="s">
        <v>137</v>
      </c>
      <c r="F134" s="4" t="s">
        <v>338</v>
      </c>
      <c r="Q134" s="52" t="str">
        <f>A134</f>
        <v>Pta</v>
      </c>
      <c r="Y134" s="26" t="s">
        <v>343</v>
      </c>
    </row>
    <row r="135" spans="1:28" ht="18.600000000000001" thickBot="1" x14ac:dyDescent="0.4">
      <c r="A135" t="s">
        <v>320</v>
      </c>
      <c r="B135" s="13">
        <v>0.25</v>
      </c>
      <c r="C135" s="13">
        <v>-0.87</v>
      </c>
      <c r="D135" s="4">
        <v>146.70188959483701</v>
      </c>
      <c r="E135" s="13">
        <v>27</v>
      </c>
      <c r="Y135" s="26" t="s">
        <v>142</v>
      </c>
      <c r="Z135" s="26" t="s">
        <v>143</v>
      </c>
      <c r="AA135" s="26" t="s">
        <v>144</v>
      </c>
      <c r="AB135" s="26" t="s">
        <v>145</v>
      </c>
    </row>
    <row r="136" spans="1:28" ht="18.600000000000001" thickBot="1" x14ac:dyDescent="0.4">
      <c r="A136" t="s">
        <v>324</v>
      </c>
      <c r="B136" s="13">
        <v>0.52</v>
      </c>
      <c r="C136" s="13">
        <v>-0.15</v>
      </c>
      <c r="D136" s="4">
        <v>47.0019423158395</v>
      </c>
      <c r="E136" s="13">
        <v>31</v>
      </c>
      <c r="R136" s="79" t="s">
        <v>331</v>
      </c>
      <c r="S136" s="59" t="s">
        <v>139</v>
      </c>
      <c r="T136" s="59" t="s">
        <v>140</v>
      </c>
      <c r="U136" s="59" t="s">
        <v>141</v>
      </c>
      <c r="V136" s="59" t="s">
        <v>332</v>
      </c>
      <c r="W136" s="60" t="s">
        <v>333</v>
      </c>
      <c r="Y136" s="76">
        <v>0</v>
      </c>
      <c r="Z136" s="77">
        <v>1</v>
      </c>
      <c r="AA136" s="95">
        <v>0</v>
      </c>
      <c r="AB136" s="78">
        <v>1</v>
      </c>
    </row>
    <row r="137" spans="1:28" x14ac:dyDescent="0.35">
      <c r="A137" t="s">
        <v>321</v>
      </c>
      <c r="B137" s="54">
        <v>1</v>
      </c>
      <c r="C137" s="54">
        <v>0.99</v>
      </c>
      <c r="D137" s="4">
        <v>3.3727760758770899</v>
      </c>
      <c r="E137" s="4">
        <v>3</v>
      </c>
      <c r="R137" s="88" t="s">
        <v>142</v>
      </c>
      <c r="S137" s="4">
        <v>101.91</v>
      </c>
      <c r="T137" s="4">
        <v>110.3</v>
      </c>
      <c r="U137" s="4">
        <v>20.83</v>
      </c>
      <c r="V137" s="13">
        <v>0.39</v>
      </c>
      <c r="W137" s="61">
        <v>-0.87</v>
      </c>
    </row>
    <row r="138" spans="1:28" x14ac:dyDescent="0.35">
      <c r="A138" t="s">
        <v>325</v>
      </c>
      <c r="B138" s="54">
        <v>0.99</v>
      </c>
      <c r="C138" s="54">
        <v>0.94</v>
      </c>
      <c r="D138" s="4">
        <v>3.9972201731171402</v>
      </c>
      <c r="E138" s="34">
        <v>7</v>
      </c>
      <c r="R138" s="88" t="s">
        <v>143</v>
      </c>
      <c r="S138" s="4">
        <v>115.82</v>
      </c>
      <c r="T138" s="4">
        <v>116.27</v>
      </c>
      <c r="U138" s="4">
        <v>5.22</v>
      </c>
      <c r="V138" s="54">
        <v>0.99</v>
      </c>
      <c r="W138" s="65">
        <v>0.94</v>
      </c>
    </row>
    <row r="139" spans="1:28" x14ac:dyDescent="0.35">
      <c r="A139" t="s">
        <v>322</v>
      </c>
      <c r="B139" s="13">
        <v>-0.06</v>
      </c>
      <c r="C139" s="13">
        <v>-2.23</v>
      </c>
      <c r="D139" s="4">
        <v>693408859787.52502</v>
      </c>
      <c r="E139" s="13">
        <v>46</v>
      </c>
      <c r="R139" s="88" t="s">
        <v>144</v>
      </c>
      <c r="S139" s="4">
        <v>70.34</v>
      </c>
      <c r="T139" s="4">
        <v>65.5</v>
      </c>
      <c r="U139" s="4">
        <v>11.1</v>
      </c>
      <c r="V139" s="13">
        <v>-0.15</v>
      </c>
      <c r="W139" s="61">
        <v>-2.23</v>
      </c>
    </row>
    <row r="140" spans="1:28" ht="18.600000000000001" thickBot="1" x14ac:dyDescent="0.4">
      <c r="A140" t="s">
        <v>327</v>
      </c>
      <c r="B140" s="13">
        <v>-0.24</v>
      </c>
      <c r="C140" s="13">
        <v>-0.5</v>
      </c>
      <c r="D140" s="4">
        <v>5202226792.3239403</v>
      </c>
      <c r="E140" s="13">
        <v>47</v>
      </c>
      <c r="R140" s="89" t="s">
        <v>145</v>
      </c>
      <c r="S140" s="63">
        <v>116.07</v>
      </c>
      <c r="T140" s="63">
        <v>116.86</v>
      </c>
      <c r="U140" s="63">
        <v>4.3099999999999996</v>
      </c>
      <c r="V140" s="71">
        <v>1</v>
      </c>
      <c r="W140" s="72">
        <v>0.99</v>
      </c>
    </row>
    <row r="141" spans="1:28" x14ac:dyDescent="0.35">
      <c r="A141" t="s">
        <v>323</v>
      </c>
      <c r="B141" s="54">
        <v>1</v>
      </c>
      <c r="C141" s="54">
        <v>0.99</v>
      </c>
      <c r="D141" s="4">
        <v>4.4998657835433598</v>
      </c>
      <c r="E141" s="4">
        <v>0</v>
      </c>
    </row>
    <row r="142" spans="1:28" x14ac:dyDescent="0.35">
      <c r="A142" t="s">
        <v>326</v>
      </c>
      <c r="B142" s="54">
        <v>1</v>
      </c>
      <c r="C142" s="54">
        <v>1</v>
      </c>
      <c r="D142" s="4">
        <v>5.4231328481668903</v>
      </c>
      <c r="E142" s="34">
        <v>7</v>
      </c>
    </row>
    <row r="144" spans="1:28" ht="21" x14ac:dyDescent="0.4">
      <c r="A144" s="53" t="s">
        <v>13</v>
      </c>
      <c r="B144" s="4" t="s">
        <v>328</v>
      </c>
      <c r="C144" s="4" t="s">
        <v>329</v>
      </c>
      <c r="D144" s="4" t="s">
        <v>330</v>
      </c>
      <c r="E144" s="4" t="s">
        <v>137</v>
      </c>
      <c r="F144" s="4" t="s">
        <v>338</v>
      </c>
      <c r="Q144" s="52" t="str">
        <f>A144</f>
        <v>AceA</v>
      </c>
      <c r="Y144" s="26" t="s">
        <v>343</v>
      </c>
    </row>
    <row r="145" spans="1:28" ht="18.600000000000001" thickBot="1" x14ac:dyDescent="0.4">
      <c r="A145" t="s">
        <v>320</v>
      </c>
      <c r="B145" s="54">
        <v>0.98</v>
      </c>
      <c r="C145" s="54">
        <v>0.96</v>
      </c>
      <c r="D145" s="4">
        <v>4.5670703130299399</v>
      </c>
      <c r="E145" s="4">
        <v>7</v>
      </c>
      <c r="Y145" s="26" t="s">
        <v>142</v>
      </c>
      <c r="Z145" s="26" t="s">
        <v>143</v>
      </c>
      <c r="AA145" s="26" t="s">
        <v>144</v>
      </c>
      <c r="AB145" s="26" t="s">
        <v>145</v>
      </c>
    </row>
    <row r="146" spans="1:28" ht="18.600000000000001" thickBot="1" x14ac:dyDescent="0.4">
      <c r="A146" t="s">
        <v>324</v>
      </c>
      <c r="B146" s="54">
        <v>0.94</v>
      </c>
      <c r="C146" s="34">
        <v>0.65</v>
      </c>
      <c r="D146" s="4">
        <v>15.116090274973701</v>
      </c>
      <c r="E146" s="4">
        <v>3</v>
      </c>
      <c r="F146" s="9" t="s">
        <v>354</v>
      </c>
      <c r="G146" s="9"/>
      <c r="R146" s="79" t="s">
        <v>331</v>
      </c>
      <c r="S146" s="59" t="s">
        <v>139</v>
      </c>
      <c r="T146" s="59" t="s">
        <v>140</v>
      </c>
      <c r="U146" s="59" t="s">
        <v>141</v>
      </c>
      <c r="V146" s="59" t="s">
        <v>332</v>
      </c>
      <c r="W146" s="60" t="s">
        <v>333</v>
      </c>
      <c r="Y146" s="100">
        <v>1</v>
      </c>
      <c r="Z146" s="98">
        <v>0</v>
      </c>
      <c r="AA146" s="77">
        <v>0</v>
      </c>
      <c r="AB146" s="104">
        <v>1</v>
      </c>
    </row>
    <row r="147" spans="1:28" x14ac:dyDescent="0.35">
      <c r="A147" s="81" t="s">
        <v>321</v>
      </c>
      <c r="B147" s="80" t="s">
        <v>138</v>
      </c>
      <c r="C147" s="80" t="s">
        <v>138</v>
      </c>
      <c r="D147" s="80" t="s">
        <v>138</v>
      </c>
      <c r="E147" s="80">
        <v>0</v>
      </c>
      <c r="P147" s="6"/>
      <c r="R147" s="88" t="s">
        <v>142</v>
      </c>
      <c r="S147" s="4">
        <v>125.08</v>
      </c>
      <c r="T147" s="4">
        <v>125.83</v>
      </c>
      <c r="U147" s="4">
        <v>2.31</v>
      </c>
      <c r="V147" s="54">
        <v>0.96</v>
      </c>
      <c r="W147" s="67">
        <v>0.65</v>
      </c>
    </row>
    <row r="148" spans="1:28" x14ac:dyDescent="0.35">
      <c r="A148" s="81" t="s">
        <v>325</v>
      </c>
      <c r="B148" s="80" t="s">
        <v>138</v>
      </c>
      <c r="C148" s="80" t="s">
        <v>138</v>
      </c>
      <c r="D148" s="80" t="s">
        <v>138</v>
      </c>
      <c r="E148" s="80">
        <v>0</v>
      </c>
      <c r="R148" s="88" t="s">
        <v>143</v>
      </c>
      <c r="S148" s="80" t="s">
        <v>138</v>
      </c>
      <c r="T148" s="80" t="s">
        <v>138</v>
      </c>
      <c r="U148" s="80" t="s">
        <v>138</v>
      </c>
      <c r="V148" s="80" t="s">
        <v>138</v>
      </c>
      <c r="W148" s="105" t="s">
        <v>138</v>
      </c>
    </row>
    <row r="149" spans="1:28" x14ac:dyDescent="0.35">
      <c r="A149" t="s">
        <v>322</v>
      </c>
      <c r="B149" s="13">
        <v>-0.4</v>
      </c>
      <c r="C149" s="13">
        <v>-1.1499999999999999</v>
      </c>
      <c r="D149" s="4">
        <v>81.444123238076301</v>
      </c>
      <c r="E149" s="4">
        <v>37</v>
      </c>
      <c r="R149" s="88" t="s">
        <v>144</v>
      </c>
      <c r="S149" s="4">
        <v>120.17</v>
      </c>
      <c r="T149" s="4">
        <v>127.95</v>
      </c>
      <c r="U149" s="4">
        <v>15.86</v>
      </c>
      <c r="V149" s="13">
        <v>-0.4</v>
      </c>
      <c r="W149" s="61">
        <v>-1.38</v>
      </c>
    </row>
    <row r="150" spans="1:28" ht="18.600000000000001" thickBot="1" x14ac:dyDescent="0.4">
      <c r="A150" t="s">
        <v>327</v>
      </c>
      <c r="B150" s="13">
        <v>-0.4</v>
      </c>
      <c r="C150" s="13">
        <v>-1.38</v>
      </c>
      <c r="D150" s="4">
        <v>93.578029320912094</v>
      </c>
      <c r="E150" s="4">
        <v>39</v>
      </c>
      <c r="R150" s="89" t="s">
        <v>145</v>
      </c>
      <c r="S150" s="63">
        <v>126.04</v>
      </c>
      <c r="T150" s="63">
        <v>126.01</v>
      </c>
      <c r="U150" s="63">
        <v>0.27</v>
      </c>
      <c r="V150" s="71">
        <v>0.96</v>
      </c>
      <c r="W150" s="93">
        <v>0.62</v>
      </c>
    </row>
    <row r="151" spans="1:28" x14ac:dyDescent="0.35">
      <c r="A151" t="s">
        <v>323</v>
      </c>
      <c r="B151" s="54">
        <v>0.98</v>
      </c>
      <c r="C151" s="54">
        <v>0.96</v>
      </c>
      <c r="D151" s="4">
        <v>5.62327962396449</v>
      </c>
      <c r="E151" s="30">
        <v>11</v>
      </c>
    </row>
    <row r="152" spans="1:28" x14ac:dyDescent="0.35">
      <c r="A152" t="s">
        <v>326</v>
      </c>
      <c r="B152" s="54">
        <v>0.94</v>
      </c>
      <c r="C152" s="34">
        <v>0.62</v>
      </c>
      <c r="D152" s="4">
        <v>13.338728824156901</v>
      </c>
      <c r="E152" s="4">
        <v>8</v>
      </c>
      <c r="F152" s="9" t="s">
        <v>354</v>
      </c>
      <c r="G152" s="9"/>
    </row>
    <row r="153" spans="1:28" ht="18.600000000000001" thickBot="1" x14ac:dyDescent="0.4"/>
    <row r="154" spans="1:28" ht="21.6" thickBot="1" x14ac:dyDescent="0.45">
      <c r="A154" s="53" t="s">
        <v>14</v>
      </c>
      <c r="B154" s="4" t="s">
        <v>328</v>
      </c>
      <c r="C154" s="4" t="s">
        <v>329</v>
      </c>
      <c r="D154" s="4" t="s">
        <v>330</v>
      </c>
      <c r="E154" s="4" t="s">
        <v>137</v>
      </c>
      <c r="F154" s="4" t="s">
        <v>338</v>
      </c>
      <c r="G154" s="21">
        <v>1</v>
      </c>
      <c r="H154" s="22">
        <v>1</v>
      </c>
      <c r="I154" s="23">
        <v>0</v>
      </c>
      <c r="J154" s="24">
        <v>1</v>
      </c>
      <c r="Q154" s="52" t="str">
        <f>A154</f>
        <v>PfkA</v>
      </c>
      <c r="Y154" s="26" t="s">
        <v>343</v>
      </c>
    </row>
    <row r="155" spans="1:28" ht="18.600000000000001" thickBot="1" x14ac:dyDescent="0.4">
      <c r="A155" t="s">
        <v>320</v>
      </c>
      <c r="B155" s="54">
        <v>0.99</v>
      </c>
      <c r="C155" s="54">
        <v>0.97</v>
      </c>
      <c r="D155" s="4">
        <v>7.5551739113195202</v>
      </c>
      <c r="E155" s="4">
        <v>2</v>
      </c>
      <c r="Y155" s="26" t="s">
        <v>142</v>
      </c>
      <c r="Z155" s="26" t="s">
        <v>143</v>
      </c>
      <c r="AA155" s="26" t="s">
        <v>144</v>
      </c>
      <c r="AB155" s="26" t="s">
        <v>145</v>
      </c>
    </row>
    <row r="156" spans="1:28" ht="18.600000000000001" thickBot="1" x14ac:dyDescent="0.4">
      <c r="A156" t="s">
        <v>324</v>
      </c>
      <c r="B156" s="34">
        <v>0.78</v>
      </c>
      <c r="C156" s="34">
        <v>-0.74</v>
      </c>
      <c r="D156" s="4">
        <v>195476982518.72601</v>
      </c>
      <c r="E156" s="4">
        <v>3</v>
      </c>
      <c r="F156" s="9" t="s">
        <v>147</v>
      </c>
      <c r="R156" s="79" t="s">
        <v>331</v>
      </c>
      <c r="S156" s="59" t="s">
        <v>139</v>
      </c>
      <c r="T156" s="59" t="s">
        <v>140</v>
      </c>
      <c r="U156" s="59" t="s">
        <v>141</v>
      </c>
      <c r="V156" s="59" t="s">
        <v>332</v>
      </c>
      <c r="W156" s="60" t="s">
        <v>333</v>
      </c>
      <c r="Y156" s="100">
        <v>1</v>
      </c>
      <c r="Z156" s="97">
        <v>1</v>
      </c>
      <c r="AA156" s="77">
        <v>0</v>
      </c>
      <c r="AB156" s="78">
        <v>1</v>
      </c>
    </row>
    <row r="157" spans="1:28" x14ac:dyDescent="0.35">
      <c r="A157" t="s">
        <v>321</v>
      </c>
      <c r="B157" s="54">
        <v>0.97</v>
      </c>
      <c r="C157" s="34">
        <v>0.81</v>
      </c>
      <c r="D157" s="4">
        <v>17.691451289684199</v>
      </c>
      <c r="E157" s="4">
        <v>2</v>
      </c>
      <c r="F157" s="9" t="s">
        <v>147</v>
      </c>
      <c r="R157" s="88" t="s">
        <v>142</v>
      </c>
      <c r="S157" s="4">
        <v>116.96</v>
      </c>
      <c r="T157" s="4">
        <v>120.39</v>
      </c>
      <c r="U157" s="4">
        <v>13.92</v>
      </c>
      <c r="V157" s="54">
        <v>0.89</v>
      </c>
      <c r="W157" s="67">
        <v>-0.74</v>
      </c>
    </row>
    <row r="158" spans="1:28" x14ac:dyDescent="0.35">
      <c r="A158" t="s">
        <v>325</v>
      </c>
      <c r="B158" s="34">
        <v>0.78</v>
      </c>
      <c r="C158" s="34">
        <v>-0.85</v>
      </c>
      <c r="D158" s="4">
        <v>3038504112.9630799</v>
      </c>
      <c r="E158" s="4">
        <v>2</v>
      </c>
      <c r="F158" s="9" t="s">
        <v>147</v>
      </c>
      <c r="R158" s="88" t="s">
        <v>143</v>
      </c>
      <c r="S158" s="4">
        <v>119.18</v>
      </c>
      <c r="T158" s="4">
        <v>122.32</v>
      </c>
      <c r="U158" s="4">
        <v>12.33</v>
      </c>
      <c r="V158" s="54">
        <v>0.88</v>
      </c>
      <c r="W158" s="67">
        <v>-0.85</v>
      </c>
    </row>
    <row r="159" spans="1:28" x14ac:dyDescent="0.35">
      <c r="A159" t="s">
        <v>322</v>
      </c>
      <c r="B159" s="13">
        <v>0.45</v>
      </c>
      <c r="C159" s="13">
        <v>-0.36</v>
      </c>
      <c r="D159" s="4">
        <v>58.204887475386201</v>
      </c>
      <c r="E159" s="4">
        <v>15</v>
      </c>
      <c r="P159" s="6"/>
      <c r="R159" s="88" t="s">
        <v>144</v>
      </c>
      <c r="S159" s="4">
        <v>107.19</v>
      </c>
      <c r="T159" s="4">
        <v>110.85</v>
      </c>
      <c r="U159" s="4">
        <v>13.01</v>
      </c>
      <c r="V159" s="13">
        <v>0.45</v>
      </c>
      <c r="W159" s="61">
        <v>-0.36</v>
      </c>
    </row>
    <row r="160" spans="1:28" ht="18.600000000000001" thickBot="1" x14ac:dyDescent="0.4">
      <c r="A160" t="s">
        <v>327</v>
      </c>
      <c r="B160" s="13">
        <v>0.46</v>
      </c>
      <c r="C160" s="13">
        <v>-0.17</v>
      </c>
      <c r="D160" s="4">
        <v>530.74007784858895</v>
      </c>
      <c r="E160" s="4">
        <v>20</v>
      </c>
      <c r="P160" s="6"/>
      <c r="R160" s="89" t="s">
        <v>145</v>
      </c>
      <c r="S160" s="63">
        <v>120.51</v>
      </c>
      <c r="T160" s="63">
        <v>120.47</v>
      </c>
      <c r="U160" s="63">
        <v>1.39</v>
      </c>
      <c r="V160" s="71">
        <v>0.96</v>
      </c>
      <c r="W160" s="72">
        <v>0.87</v>
      </c>
    </row>
    <row r="161" spans="1:28" x14ac:dyDescent="0.35">
      <c r="A161" t="s">
        <v>323</v>
      </c>
      <c r="B161" s="54">
        <v>0.98</v>
      </c>
      <c r="C161" s="54">
        <v>0.96</v>
      </c>
      <c r="D161" s="4">
        <v>5.8912300373546502</v>
      </c>
      <c r="E161" s="4">
        <v>3</v>
      </c>
      <c r="P161" s="6"/>
    </row>
    <row r="162" spans="1:28" x14ac:dyDescent="0.35">
      <c r="A162" t="s">
        <v>326</v>
      </c>
      <c r="B162" s="54">
        <v>0.95</v>
      </c>
      <c r="C162" s="54">
        <v>0.87</v>
      </c>
      <c r="D162" s="4">
        <v>7.4675553450981704</v>
      </c>
      <c r="E162" s="4">
        <v>6</v>
      </c>
      <c r="P162" s="6"/>
    </row>
    <row r="163" spans="1:28" x14ac:dyDescent="0.35">
      <c r="P163" s="48"/>
    </row>
    <row r="164" spans="1:28" ht="21" x14ac:dyDescent="0.4">
      <c r="A164" s="53" t="s">
        <v>15</v>
      </c>
      <c r="B164" s="4" t="s">
        <v>328</v>
      </c>
      <c r="C164" s="4" t="s">
        <v>329</v>
      </c>
      <c r="D164" s="4" t="s">
        <v>330</v>
      </c>
      <c r="E164" s="4" t="s">
        <v>137</v>
      </c>
      <c r="F164" s="4" t="s">
        <v>338</v>
      </c>
      <c r="Q164" s="52" t="str">
        <f>A164</f>
        <v>PckA</v>
      </c>
      <c r="Y164" s="26" t="s">
        <v>343</v>
      </c>
    </row>
    <row r="165" spans="1:28" ht="18.600000000000001" thickBot="1" x14ac:dyDescent="0.4">
      <c r="A165" t="s">
        <v>320</v>
      </c>
      <c r="B165" s="13">
        <v>0.44</v>
      </c>
      <c r="C165" s="13">
        <v>-0.49</v>
      </c>
      <c r="D165" s="4">
        <v>177.58148760975101</v>
      </c>
      <c r="E165" s="4">
        <v>25</v>
      </c>
      <c r="Y165" s="26" t="s">
        <v>142</v>
      </c>
      <c r="Z165" s="26" t="s">
        <v>143</v>
      </c>
      <c r="AA165" s="26" t="s">
        <v>144</v>
      </c>
      <c r="AB165" s="26" t="s">
        <v>145</v>
      </c>
    </row>
    <row r="166" spans="1:28" ht="18.600000000000001" thickBot="1" x14ac:dyDescent="0.4">
      <c r="A166" t="s">
        <v>324</v>
      </c>
      <c r="B166" s="13">
        <v>0.16</v>
      </c>
      <c r="C166" s="13">
        <v>-0.4</v>
      </c>
      <c r="D166" s="4">
        <v>13994.629524243001</v>
      </c>
      <c r="E166" s="4">
        <v>41</v>
      </c>
      <c r="R166" s="79" t="s">
        <v>331</v>
      </c>
      <c r="S166" s="59" t="s">
        <v>139</v>
      </c>
      <c r="T166" s="59" t="s">
        <v>140</v>
      </c>
      <c r="U166" s="59" t="s">
        <v>141</v>
      </c>
      <c r="V166" s="59" t="s">
        <v>332</v>
      </c>
      <c r="W166" s="60" t="s">
        <v>333</v>
      </c>
      <c r="Y166" s="76">
        <v>0</v>
      </c>
      <c r="Z166" s="95">
        <v>0</v>
      </c>
      <c r="AA166" s="77">
        <v>1</v>
      </c>
      <c r="AB166" s="104">
        <v>1</v>
      </c>
    </row>
    <row r="167" spans="1:28" x14ac:dyDescent="0.35">
      <c r="A167" t="s">
        <v>321</v>
      </c>
      <c r="B167" s="13">
        <v>0.77</v>
      </c>
      <c r="C167" s="13">
        <v>-0.75</v>
      </c>
      <c r="D167" s="4">
        <v>185210674899.328</v>
      </c>
      <c r="E167" s="4">
        <v>19</v>
      </c>
      <c r="R167" s="88" t="s">
        <v>142</v>
      </c>
      <c r="S167" s="4">
        <v>64.39</v>
      </c>
      <c r="T167" s="4">
        <v>64</v>
      </c>
      <c r="U167" s="4">
        <v>1.44</v>
      </c>
      <c r="V167" s="13">
        <v>0.3</v>
      </c>
      <c r="W167" s="61">
        <v>-0.49</v>
      </c>
    </row>
    <row r="168" spans="1:28" x14ac:dyDescent="0.35">
      <c r="A168" t="s">
        <v>325</v>
      </c>
      <c r="B168" s="13">
        <v>0.95</v>
      </c>
      <c r="C168" s="13">
        <v>0.62</v>
      </c>
      <c r="D168" s="4">
        <v>16.788965321249002</v>
      </c>
      <c r="E168" s="4">
        <v>19</v>
      </c>
      <c r="R168" s="88" t="s">
        <v>143</v>
      </c>
      <c r="S168" s="4">
        <v>113.79</v>
      </c>
      <c r="T168" s="4">
        <v>118.82</v>
      </c>
      <c r="U168" s="4">
        <v>14.28</v>
      </c>
      <c r="V168" s="13">
        <v>0.86</v>
      </c>
      <c r="W168" s="61">
        <v>-0.75</v>
      </c>
    </row>
    <row r="169" spans="1:28" x14ac:dyDescent="0.35">
      <c r="A169" t="s">
        <v>322</v>
      </c>
      <c r="B169" s="54">
        <v>0.99</v>
      </c>
      <c r="C169" s="54">
        <v>0.98</v>
      </c>
      <c r="D169" s="4">
        <v>3.9192990182835401</v>
      </c>
      <c r="E169" s="4">
        <v>2</v>
      </c>
      <c r="R169" s="88" t="s">
        <v>144</v>
      </c>
      <c r="S169" s="4">
        <v>116.78</v>
      </c>
      <c r="T169" s="4">
        <v>116.69</v>
      </c>
      <c r="U169" s="4">
        <v>1.35</v>
      </c>
      <c r="V169" s="54">
        <v>0.99</v>
      </c>
      <c r="W169" s="65">
        <v>0.98</v>
      </c>
    </row>
    <row r="170" spans="1:28" ht="18.600000000000001" thickBot="1" x14ac:dyDescent="0.4">
      <c r="A170" t="s">
        <v>327</v>
      </c>
      <c r="B170" s="54">
        <v>0.99</v>
      </c>
      <c r="C170" s="54">
        <v>0.98</v>
      </c>
      <c r="D170" s="4">
        <v>5.1713956782609598</v>
      </c>
      <c r="E170" s="4">
        <v>1</v>
      </c>
      <c r="R170" s="89" t="s">
        <v>145</v>
      </c>
      <c r="S170" s="63">
        <v>117.44</v>
      </c>
      <c r="T170" s="63">
        <v>117.88</v>
      </c>
      <c r="U170" s="63">
        <v>1.7</v>
      </c>
      <c r="V170" s="71">
        <v>0.97</v>
      </c>
      <c r="W170" s="93">
        <v>0.54</v>
      </c>
      <c r="X170" s="56"/>
    </row>
    <row r="171" spans="1:28" x14ac:dyDescent="0.35">
      <c r="A171" t="s">
        <v>323</v>
      </c>
      <c r="B171" s="54">
        <v>1</v>
      </c>
      <c r="C171" s="54">
        <v>0.99</v>
      </c>
      <c r="D171" s="4">
        <v>3.3761763597763901</v>
      </c>
      <c r="E171" s="4">
        <v>5</v>
      </c>
    </row>
    <row r="172" spans="1:28" x14ac:dyDescent="0.35">
      <c r="A172" t="s">
        <v>326</v>
      </c>
      <c r="B172" s="54">
        <v>0.94</v>
      </c>
      <c r="C172" s="34">
        <v>0.54</v>
      </c>
      <c r="D172" s="4">
        <v>15.240352213831599</v>
      </c>
      <c r="E172" s="4">
        <v>6</v>
      </c>
      <c r="F172" s="9" t="s">
        <v>147</v>
      </c>
    </row>
    <row r="174" spans="1:28" ht="21" x14ac:dyDescent="0.4">
      <c r="A174" s="53" t="s">
        <v>16</v>
      </c>
      <c r="B174" s="4" t="s">
        <v>328</v>
      </c>
      <c r="C174" s="4" t="s">
        <v>329</v>
      </c>
      <c r="D174" s="4" t="s">
        <v>330</v>
      </c>
      <c r="E174" s="4" t="s">
        <v>137</v>
      </c>
      <c r="F174" s="4" t="s">
        <v>338</v>
      </c>
      <c r="Q174" s="52" t="str">
        <f>A174</f>
        <v>Fbp</v>
      </c>
      <c r="Y174" s="26" t="s">
        <v>343</v>
      </c>
    </row>
    <row r="175" spans="1:28" ht="18.600000000000001" thickBot="1" x14ac:dyDescent="0.4">
      <c r="A175" t="s">
        <v>320</v>
      </c>
      <c r="B175" s="54">
        <v>0.95</v>
      </c>
      <c r="C175" s="54">
        <v>0.91</v>
      </c>
      <c r="D175" s="4">
        <v>14.0453310232737</v>
      </c>
      <c r="E175" s="4">
        <v>9</v>
      </c>
      <c r="F175" t="s">
        <v>357</v>
      </c>
      <c r="Y175" s="26" t="s">
        <v>142</v>
      </c>
      <c r="Z175" s="26" t="s">
        <v>143</v>
      </c>
      <c r="AA175" s="26" t="s">
        <v>144</v>
      </c>
      <c r="AB175" s="26" t="s">
        <v>145</v>
      </c>
    </row>
    <row r="176" spans="1:28" ht="18.600000000000001" thickBot="1" x14ac:dyDescent="0.4">
      <c r="A176" t="s">
        <v>324</v>
      </c>
      <c r="B176" s="13">
        <v>0.34</v>
      </c>
      <c r="C176" s="13">
        <v>-0.02</v>
      </c>
      <c r="D176" s="4">
        <v>52.8908889342487</v>
      </c>
      <c r="E176" s="13">
        <v>35</v>
      </c>
      <c r="F176" t="s">
        <v>355</v>
      </c>
      <c r="R176" s="79" t="s">
        <v>331</v>
      </c>
      <c r="S176" s="59" t="s">
        <v>139</v>
      </c>
      <c r="T176" s="59" t="s">
        <v>140</v>
      </c>
      <c r="U176" s="59" t="s">
        <v>141</v>
      </c>
      <c r="V176" s="59" t="s">
        <v>332</v>
      </c>
      <c r="W176" s="60" t="s">
        <v>333</v>
      </c>
      <c r="Y176" s="76">
        <v>0</v>
      </c>
      <c r="Z176" s="98">
        <v>0</v>
      </c>
      <c r="AA176" s="77">
        <v>1</v>
      </c>
      <c r="AB176" s="103">
        <v>0</v>
      </c>
    </row>
    <row r="177" spans="1:28" x14ac:dyDescent="0.35">
      <c r="A177" s="81" t="s">
        <v>321</v>
      </c>
      <c r="B177" s="80" t="s">
        <v>138</v>
      </c>
      <c r="C177" s="80" t="s">
        <v>138</v>
      </c>
      <c r="D177" s="80" t="s">
        <v>138</v>
      </c>
      <c r="E177" s="80">
        <v>0</v>
      </c>
      <c r="R177" s="88" t="s">
        <v>142</v>
      </c>
      <c r="S177" s="4">
        <v>94.23</v>
      </c>
      <c r="T177" s="4">
        <v>100.65</v>
      </c>
      <c r="U177" s="4">
        <v>18.670000000000002</v>
      </c>
      <c r="V177" s="13">
        <v>0.64</v>
      </c>
      <c r="W177" s="61">
        <v>-0.02</v>
      </c>
    </row>
    <row r="178" spans="1:28" x14ac:dyDescent="0.35">
      <c r="A178" s="81" t="s">
        <v>325</v>
      </c>
      <c r="B178" s="80" t="s">
        <v>138</v>
      </c>
      <c r="C178" s="80" t="s">
        <v>138</v>
      </c>
      <c r="D178" s="80" t="s">
        <v>138</v>
      </c>
      <c r="E178" s="80">
        <v>0</v>
      </c>
      <c r="R178" s="88" t="s">
        <v>143</v>
      </c>
      <c r="S178" s="80" t="s">
        <v>138</v>
      </c>
      <c r="T178" s="80" t="s">
        <v>138</v>
      </c>
      <c r="U178" s="80" t="s">
        <v>138</v>
      </c>
      <c r="V178" s="80" t="s">
        <v>138</v>
      </c>
      <c r="W178" s="105" t="s">
        <v>138</v>
      </c>
    </row>
    <row r="179" spans="1:28" x14ac:dyDescent="0.35">
      <c r="A179" t="s">
        <v>322</v>
      </c>
      <c r="B179" s="54">
        <v>0.99</v>
      </c>
      <c r="C179" s="54">
        <v>0.98</v>
      </c>
      <c r="D179" s="4">
        <v>6.7035651563152001</v>
      </c>
      <c r="E179" s="4">
        <v>2</v>
      </c>
      <c r="R179" s="88" t="s">
        <v>144</v>
      </c>
      <c r="S179" s="4">
        <v>99.9</v>
      </c>
      <c r="T179" s="4">
        <v>94.58</v>
      </c>
      <c r="U179" s="4">
        <v>13.5</v>
      </c>
      <c r="V179" s="54">
        <v>0.99</v>
      </c>
      <c r="W179" s="65">
        <v>0.98</v>
      </c>
    </row>
    <row r="180" spans="1:28" ht="18.600000000000001" thickBot="1" x14ac:dyDescent="0.4">
      <c r="A180" t="s">
        <v>327</v>
      </c>
      <c r="B180" s="54">
        <v>1</v>
      </c>
      <c r="C180" s="54">
        <v>0.99</v>
      </c>
      <c r="D180" s="4">
        <v>5.3257288841070602</v>
      </c>
      <c r="E180" s="4">
        <v>6</v>
      </c>
      <c r="R180" s="89" t="s">
        <v>145</v>
      </c>
      <c r="S180" s="106" t="s">
        <v>138</v>
      </c>
      <c r="T180" s="106" t="s">
        <v>138</v>
      </c>
      <c r="U180" s="106" t="s">
        <v>138</v>
      </c>
      <c r="V180" s="106" t="s">
        <v>138</v>
      </c>
      <c r="W180" s="107" t="s">
        <v>138</v>
      </c>
    </row>
    <row r="181" spans="1:28" x14ac:dyDescent="0.35">
      <c r="A181" t="s">
        <v>323</v>
      </c>
      <c r="B181" s="13" t="s">
        <v>138</v>
      </c>
      <c r="C181" s="13" t="s">
        <v>138</v>
      </c>
      <c r="D181" s="4" t="s">
        <v>138</v>
      </c>
      <c r="E181" s="4">
        <v>0</v>
      </c>
    </row>
    <row r="182" spans="1:28" x14ac:dyDescent="0.35">
      <c r="A182" t="s">
        <v>326</v>
      </c>
      <c r="B182" s="13" t="s">
        <v>138</v>
      </c>
      <c r="C182" s="13" t="s">
        <v>138</v>
      </c>
      <c r="D182" s="4" t="s">
        <v>138</v>
      </c>
      <c r="E182" s="4">
        <v>0</v>
      </c>
    </row>
    <row r="185" spans="1:28" ht="21" x14ac:dyDescent="0.4">
      <c r="A185" s="53" t="s">
        <v>130</v>
      </c>
      <c r="B185" s="4" t="s">
        <v>328</v>
      </c>
      <c r="C185" s="4" t="s">
        <v>329</v>
      </c>
      <c r="D185" s="4" t="s">
        <v>330</v>
      </c>
      <c r="E185" s="4" t="s">
        <v>137</v>
      </c>
      <c r="F185" s="4" t="s">
        <v>338</v>
      </c>
      <c r="Q185" s="52" t="str">
        <f>A185</f>
        <v>Icd</v>
      </c>
      <c r="Y185" s="26" t="s">
        <v>343</v>
      </c>
    </row>
    <row r="186" spans="1:28" ht="18.600000000000001" thickBot="1" x14ac:dyDescent="0.4">
      <c r="A186" t="s">
        <v>320</v>
      </c>
      <c r="B186" s="54">
        <v>0.99</v>
      </c>
      <c r="C186" s="54">
        <v>0.98</v>
      </c>
      <c r="D186" s="4">
        <v>3.77889295393974</v>
      </c>
      <c r="E186" s="4">
        <v>3</v>
      </c>
      <c r="Y186" s="26" t="s">
        <v>142</v>
      </c>
      <c r="Z186" s="26" t="s">
        <v>143</v>
      </c>
      <c r="AA186" s="26" t="s">
        <v>144</v>
      </c>
      <c r="AB186" s="26" t="s">
        <v>145</v>
      </c>
    </row>
    <row r="187" spans="1:28" ht="18.600000000000001" thickBot="1" x14ac:dyDescent="0.4">
      <c r="A187" t="s">
        <v>324</v>
      </c>
      <c r="B187" s="54">
        <v>1</v>
      </c>
      <c r="C187" s="54">
        <v>0.99</v>
      </c>
      <c r="D187" s="4">
        <v>2.5685476282148598</v>
      </c>
      <c r="E187" s="4">
        <v>4</v>
      </c>
      <c r="R187" s="79" t="s">
        <v>331</v>
      </c>
      <c r="S187" s="59" t="s">
        <v>139</v>
      </c>
      <c r="T187" s="59" t="s">
        <v>140</v>
      </c>
      <c r="U187" s="59" t="s">
        <v>141</v>
      </c>
      <c r="V187" s="59" t="s">
        <v>332</v>
      </c>
      <c r="W187" s="60" t="s">
        <v>333</v>
      </c>
      <c r="Y187" s="94">
        <v>1</v>
      </c>
      <c r="Z187" s="95">
        <v>0</v>
      </c>
      <c r="AA187" s="95">
        <v>0</v>
      </c>
      <c r="AB187" s="108">
        <v>0</v>
      </c>
    </row>
    <row r="188" spans="1:28" x14ac:dyDescent="0.35">
      <c r="A188" t="s">
        <v>321</v>
      </c>
      <c r="B188" s="13">
        <v>0.27</v>
      </c>
      <c r="C188" s="13">
        <v>0</v>
      </c>
      <c r="D188" s="4">
        <v>25.048133021635199</v>
      </c>
      <c r="E188" s="4">
        <v>37</v>
      </c>
      <c r="R188" s="88" t="s">
        <v>142</v>
      </c>
      <c r="S188" s="4">
        <v>113.52</v>
      </c>
      <c r="T188" s="4">
        <v>113.85</v>
      </c>
      <c r="U188" s="4">
        <v>1.07</v>
      </c>
      <c r="V188" s="54">
        <v>0.99</v>
      </c>
      <c r="W188" s="65">
        <v>0.98</v>
      </c>
    </row>
    <row r="189" spans="1:28" x14ac:dyDescent="0.35">
      <c r="A189" t="s">
        <v>325</v>
      </c>
      <c r="B189" s="13">
        <v>0.26</v>
      </c>
      <c r="C189" s="13">
        <v>-0.3</v>
      </c>
      <c r="D189" s="4">
        <v>158.62231640394401</v>
      </c>
      <c r="E189" s="4">
        <v>41</v>
      </c>
      <c r="R189" s="88" t="s">
        <v>143</v>
      </c>
      <c r="S189" s="4">
        <v>67.53</v>
      </c>
      <c r="T189" s="4">
        <v>64</v>
      </c>
      <c r="U189" s="4">
        <v>7.54</v>
      </c>
      <c r="V189" s="13">
        <v>0.26</v>
      </c>
      <c r="W189" s="61">
        <v>-0.3</v>
      </c>
    </row>
    <row r="190" spans="1:28" x14ac:dyDescent="0.35">
      <c r="A190" t="s">
        <v>322</v>
      </c>
      <c r="B190" s="54">
        <v>0.98</v>
      </c>
      <c r="C190" s="54">
        <v>0.96</v>
      </c>
      <c r="D190" s="4">
        <v>7.4236005965298499</v>
      </c>
      <c r="E190" s="4">
        <v>0</v>
      </c>
      <c r="R190" s="88" t="s">
        <v>144</v>
      </c>
      <c r="S190" s="4">
        <v>113.26</v>
      </c>
      <c r="T190" s="4">
        <v>114.83</v>
      </c>
      <c r="U190" s="4">
        <v>6.71</v>
      </c>
      <c r="V190" s="54">
        <v>0.94</v>
      </c>
      <c r="W190" s="61">
        <v>0.24</v>
      </c>
    </row>
    <row r="191" spans="1:28" ht="18.600000000000001" thickBot="1" x14ac:dyDescent="0.4">
      <c r="A191" t="s">
        <v>327</v>
      </c>
      <c r="B191" s="13">
        <v>0.9</v>
      </c>
      <c r="C191" s="13">
        <v>0.24</v>
      </c>
      <c r="D191" s="4">
        <v>19.548449449373098</v>
      </c>
      <c r="E191" s="4">
        <v>7</v>
      </c>
      <c r="R191" s="89" t="s">
        <v>145</v>
      </c>
      <c r="S191" s="63">
        <v>109.6</v>
      </c>
      <c r="T191" s="63">
        <v>112.62</v>
      </c>
      <c r="U191" s="63">
        <v>10.54</v>
      </c>
      <c r="V191" s="71">
        <v>0.86</v>
      </c>
      <c r="W191" s="70">
        <v>-0.36</v>
      </c>
    </row>
    <row r="192" spans="1:28" x14ac:dyDescent="0.35">
      <c r="A192" t="s">
        <v>323</v>
      </c>
      <c r="B192" s="54">
        <v>0.98</v>
      </c>
      <c r="C192" s="54">
        <v>0.95</v>
      </c>
      <c r="D192" s="4">
        <v>6.8809404496951503</v>
      </c>
      <c r="E192" s="4">
        <v>2</v>
      </c>
      <c r="F192" t="s">
        <v>319</v>
      </c>
    </row>
    <row r="193" spans="1:28" x14ac:dyDescent="0.35">
      <c r="A193" t="s">
        <v>326</v>
      </c>
      <c r="B193" s="13">
        <v>0.75</v>
      </c>
      <c r="C193" s="13">
        <v>-0.36</v>
      </c>
      <c r="D193" s="4">
        <v>102.27352546913799</v>
      </c>
      <c r="E193" s="55">
        <v>13</v>
      </c>
      <c r="F193" t="s">
        <v>356</v>
      </c>
    </row>
    <row r="195" spans="1:28" ht="21" x14ac:dyDescent="0.4">
      <c r="A195" s="53" t="s">
        <v>134</v>
      </c>
      <c r="B195" s="4" t="s">
        <v>328</v>
      </c>
      <c r="C195" s="4" t="s">
        <v>329</v>
      </c>
      <c r="D195" s="4" t="s">
        <v>330</v>
      </c>
      <c r="E195" s="4" t="s">
        <v>137</v>
      </c>
      <c r="F195" s="4" t="s">
        <v>338</v>
      </c>
      <c r="Q195" s="52" t="str">
        <f>A195</f>
        <v>MaeB</v>
      </c>
      <c r="Y195" s="26" t="s">
        <v>343</v>
      </c>
    </row>
    <row r="196" spans="1:28" ht="18.600000000000001" thickBot="1" x14ac:dyDescent="0.4">
      <c r="A196" t="s">
        <v>320</v>
      </c>
      <c r="B196" s="54">
        <v>0.99</v>
      </c>
      <c r="C196" s="54">
        <v>0.98</v>
      </c>
      <c r="D196" s="4">
        <v>4.5418715898724704</v>
      </c>
      <c r="E196" s="4">
        <v>1</v>
      </c>
      <c r="Y196" s="26" t="s">
        <v>142</v>
      </c>
      <c r="Z196" s="26" t="s">
        <v>143</v>
      </c>
      <c r="AA196" s="26" t="s">
        <v>144</v>
      </c>
      <c r="AB196" s="26" t="s">
        <v>145</v>
      </c>
    </row>
    <row r="197" spans="1:28" ht="18.600000000000001" thickBot="1" x14ac:dyDescent="0.4">
      <c r="A197" t="s">
        <v>324</v>
      </c>
      <c r="B197" s="54">
        <v>0.99</v>
      </c>
      <c r="C197" s="54">
        <v>0.99</v>
      </c>
      <c r="D197" s="4">
        <v>3.50631863203937</v>
      </c>
      <c r="E197" s="4">
        <v>6</v>
      </c>
      <c r="R197" s="79" t="s">
        <v>331</v>
      </c>
      <c r="S197" s="59" t="s">
        <v>139</v>
      </c>
      <c r="T197" s="59" t="s">
        <v>140</v>
      </c>
      <c r="U197" s="59" t="s">
        <v>141</v>
      </c>
      <c r="V197" s="59" t="s">
        <v>332</v>
      </c>
      <c r="W197" s="60" t="s">
        <v>333</v>
      </c>
      <c r="Y197" s="94">
        <v>1</v>
      </c>
      <c r="Z197" s="77">
        <v>0</v>
      </c>
      <c r="AA197" s="77">
        <v>0</v>
      </c>
      <c r="AB197" s="96">
        <v>12</v>
      </c>
    </row>
    <row r="198" spans="1:28" x14ac:dyDescent="0.35">
      <c r="A198" t="s">
        <v>321</v>
      </c>
      <c r="B198" s="13">
        <v>0.74</v>
      </c>
      <c r="C198" s="13">
        <v>0.25</v>
      </c>
      <c r="D198" s="4">
        <v>46.185838775874203</v>
      </c>
      <c r="E198" s="4">
        <v>23</v>
      </c>
      <c r="R198" s="88" t="s">
        <v>142</v>
      </c>
      <c r="S198" s="4">
        <v>219.27</v>
      </c>
      <c r="T198" s="4">
        <v>219.1</v>
      </c>
      <c r="U198" s="4">
        <v>3.54</v>
      </c>
      <c r="V198" s="54">
        <v>0.99</v>
      </c>
      <c r="W198" s="65">
        <v>0.98</v>
      </c>
    </row>
    <row r="199" spans="1:28" x14ac:dyDescent="0.35">
      <c r="A199" t="s">
        <v>325</v>
      </c>
      <c r="B199" s="13">
        <v>0.95</v>
      </c>
      <c r="C199" s="13">
        <v>0.81</v>
      </c>
      <c r="D199" s="4">
        <v>14.5322156618902</v>
      </c>
      <c r="E199" s="4">
        <v>13</v>
      </c>
      <c r="R199" s="88" t="s">
        <v>143</v>
      </c>
      <c r="S199" s="4">
        <v>218.56</v>
      </c>
      <c r="T199" s="4">
        <v>218.28</v>
      </c>
      <c r="U199" s="4">
        <v>17.010000000000002</v>
      </c>
      <c r="V199" s="13">
        <v>0.86</v>
      </c>
      <c r="W199" s="61">
        <v>0.25</v>
      </c>
    </row>
    <row r="200" spans="1:28" x14ac:dyDescent="0.35">
      <c r="A200" t="s">
        <v>322</v>
      </c>
      <c r="B200" s="13">
        <v>0.9</v>
      </c>
      <c r="C200" s="13">
        <v>0.67</v>
      </c>
      <c r="D200" s="4">
        <v>13.3644339869511</v>
      </c>
      <c r="E200" s="4">
        <v>4</v>
      </c>
      <c r="R200" s="88" t="s">
        <v>144</v>
      </c>
      <c r="S200" s="4">
        <v>218.81</v>
      </c>
      <c r="T200" s="4">
        <v>218.57</v>
      </c>
      <c r="U200" s="4">
        <v>8.43</v>
      </c>
      <c r="V200" s="13">
        <v>0.93</v>
      </c>
      <c r="W200" s="61">
        <v>0.67</v>
      </c>
    </row>
    <row r="201" spans="1:28" ht="18.600000000000001" thickBot="1" x14ac:dyDescent="0.4">
      <c r="A201" t="s">
        <v>327</v>
      </c>
      <c r="B201" s="13">
        <v>0.95</v>
      </c>
      <c r="C201" s="13">
        <v>0.88</v>
      </c>
      <c r="D201" s="4">
        <v>11.908602759978899</v>
      </c>
      <c r="E201" s="4">
        <v>9</v>
      </c>
      <c r="N201" s="56"/>
      <c r="O201" s="56"/>
      <c r="R201" s="89" t="s">
        <v>145</v>
      </c>
      <c r="S201" s="63">
        <v>219.7</v>
      </c>
      <c r="T201" s="63">
        <v>222.32</v>
      </c>
      <c r="U201" s="63">
        <v>8.02</v>
      </c>
      <c r="V201" s="73">
        <v>0.93</v>
      </c>
      <c r="W201" s="74">
        <v>0.43</v>
      </c>
      <c r="X201" s="56"/>
    </row>
    <row r="202" spans="1:28" x14ac:dyDescent="0.35">
      <c r="A202" t="s">
        <v>323</v>
      </c>
      <c r="B202" s="13">
        <v>0.85</v>
      </c>
      <c r="C202" s="13">
        <v>0.43</v>
      </c>
      <c r="D202" s="4">
        <v>16.283597327890199</v>
      </c>
      <c r="E202" s="13">
        <v>13</v>
      </c>
      <c r="F202" t="s">
        <v>359</v>
      </c>
    </row>
    <row r="203" spans="1:28" x14ac:dyDescent="0.35">
      <c r="A203" t="s">
        <v>326</v>
      </c>
      <c r="B203" s="54">
        <v>0.98</v>
      </c>
      <c r="C203" s="54">
        <v>0.9</v>
      </c>
      <c r="D203" s="4">
        <v>7.2248813131184004</v>
      </c>
      <c r="E203" s="4">
        <v>6</v>
      </c>
      <c r="F203" s="17" t="s">
        <v>358</v>
      </c>
      <c r="G203" s="17"/>
      <c r="H203" s="17"/>
      <c r="I203" s="17"/>
      <c r="P203" s="56"/>
      <c r="Q203" s="57"/>
      <c r="R203" s="92"/>
      <c r="S203" s="75"/>
      <c r="T203" s="75"/>
    </row>
    <row r="227" spans="1:4" x14ac:dyDescent="0.35">
      <c r="C227" s="26"/>
      <c r="D227" s="26"/>
    </row>
    <row r="228" spans="1:4" x14ac:dyDescent="0.35">
      <c r="A228" s="6"/>
      <c r="C228" s="26"/>
      <c r="D228" s="26"/>
    </row>
    <row r="229" spans="1:4" x14ac:dyDescent="0.35">
      <c r="A229" s="6"/>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3A181-BC45-400A-9F2C-AA6B6EA81E41}">
  <dimension ref="A1"/>
  <sheetViews>
    <sheetView workbookViewId="0"/>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FCBA6-1D5E-4D4A-BAFE-D29288F59387}">
  <dimension ref="A1:Y11"/>
  <sheetViews>
    <sheetView workbookViewId="0"/>
  </sheetViews>
  <sheetFormatPr defaultRowHeight="14.4" x14ac:dyDescent="0.3"/>
  <cols>
    <col min="1" max="1" width="9.33203125" bestFit="1" customWidth="1"/>
    <col min="2" max="2" width="9.109375" style="6"/>
    <col min="3" max="3" width="9.33203125" bestFit="1" customWidth="1"/>
    <col min="4" max="4" width="41.6640625" customWidth="1"/>
    <col min="6" max="6" width="12.88671875" customWidth="1"/>
    <col min="7" max="8" width="9.33203125" bestFit="1" customWidth="1"/>
    <col min="20" max="20" width="9.6640625" bestFit="1" customWidth="1"/>
    <col min="23" max="27" width="9.33203125" bestFit="1" customWidth="1"/>
  </cols>
  <sheetData>
    <row r="1" spans="1:25" x14ac:dyDescent="0.3">
      <c r="A1" s="129" t="s">
        <v>32</v>
      </c>
      <c r="B1" s="129" t="s">
        <v>33</v>
      </c>
      <c r="C1" s="129" t="s">
        <v>369</v>
      </c>
      <c r="D1" s="129" t="s">
        <v>53</v>
      </c>
      <c r="E1" s="129" t="s">
        <v>35</v>
      </c>
      <c r="F1" s="129" t="s">
        <v>370</v>
      </c>
      <c r="G1" s="129" t="s">
        <v>371</v>
      </c>
      <c r="H1" s="129" t="s">
        <v>372</v>
      </c>
      <c r="I1" s="129" t="s">
        <v>373</v>
      </c>
      <c r="J1" s="129" t="s">
        <v>374</v>
      </c>
      <c r="K1" s="129" t="s">
        <v>375</v>
      </c>
      <c r="L1" s="129" t="s">
        <v>376</v>
      </c>
      <c r="M1" s="129" t="s">
        <v>54</v>
      </c>
      <c r="N1" s="129" t="s">
        <v>55</v>
      </c>
      <c r="O1" s="129" t="s">
        <v>56</v>
      </c>
      <c r="P1" s="129" t="s">
        <v>57</v>
      </c>
      <c r="Q1" s="129" t="s">
        <v>377</v>
      </c>
      <c r="R1" s="129" t="s">
        <v>40</v>
      </c>
      <c r="S1" s="129" t="s">
        <v>41</v>
      </c>
      <c r="T1" s="129" t="s">
        <v>42</v>
      </c>
      <c r="U1" s="129" t="s">
        <v>43</v>
      </c>
      <c r="V1" s="129" t="s">
        <v>44</v>
      </c>
      <c r="W1" s="129" t="s">
        <v>378</v>
      </c>
      <c r="X1" s="129" t="s">
        <v>379</v>
      </c>
      <c r="Y1" s="129" t="s">
        <v>380</v>
      </c>
    </row>
    <row r="2" spans="1:25" x14ac:dyDescent="0.3">
      <c r="A2" s="51">
        <v>1</v>
      </c>
      <c r="B2" s="130" t="s">
        <v>1</v>
      </c>
      <c r="C2" s="51">
        <v>20210509</v>
      </c>
      <c r="D2" s="131" t="s">
        <v>389</v>
      </c>
      <c r="E2" s="51" t="s">
        <v>103</v>
      </c>
      <c r="F2" s="51">
        <v>3</v>
      </c>
      <c r="G2" s="51">
        <v>128</v>
      </c>
      <c r="H2" s="51">
        <v>1</v>
      </c>
      <c r="I2" s="51" t="s">
        <v>381</v>
      </c>
      <c r="J2" s="51" t="s">
        <v>70</v>
      </c>
      <c r="K2" s="51" t="s">
        <v>382</v>
      </c>
      <c r="L2" s="51" t="s">
        <v>71</v>
      </c>
      <c r="M2" s="132" t="s">
        <v>76</v>
      </c>
      <c r="N2" s="132" t="s">
        <v>77</v>
      </c>
      <c r="O2" s="132" t="s">
        <v>78</v>
      </c>
      <c r="P2" s="132" t="s">
        <v>79</v>
      </c>
      <c r="Q2" s="131"/>
      <c r="R2" s="51">
        <v>0</v>
      </c>
      <c r="S2" s="51">
        <v>0</v>
      </c>
      <c r="T2" s="51">
        <v>0</v>
      </c>
      <c r="U2" s="51">
        <v>0</v>
      </c>
      <c r="V2" s="51">
        <v>0</v>
      </c>
      <c r="W2" s="51" t="s">
        <v>60</v>
      </c>
      <c r="X2" s="51" t="s">
        <v>60</v>
      </c>
      <c r="Y2" s="51" t="s">
        <v>60</v>
      </c>
    </row>
    <row r="3" spans="1:25" x14ac:dyDescent="0.3">
      <c r="A3" s="51">
        <v>2</v>
      </c>
      <c r="B3" s="130" t="s">
        <v>58</v>
      </c>
      <c r="C3" s="51">
        <v>20200728</v>
      </c>
      <c r="D3" s="131" t="s">
        <v>390</v>
      </c>
      <c r="E3" s="51" t="s">
        <v>103</v>
      </c>
      <c r="F3" s="51">
        <v>3</v>
      </c>
      <c r="G3" s="51">
        <v>64</v>
      </c>
      <c r="H3" s="51">
        <v>0.9</v>
      </c>
      <c r="I3" s="51"/>
      <c r="J3" s="51" t="s">
        <v>60</v>
      </c>
      <c r="K3" s="51"/>
      <c r="L3" s="51" t="s">
        <v>60</v>
      </c>
      <c r="M3" s="132" t="s">
        <v>65</v>
      </c>
      <c r="N3" s="132" t="s">
        <v>66</v>
      </c>
      <c r="O3" s="132" t="s">
        <v>67</v>
      </c>
      <c r="P3" s="132" t="s">
        <v>68</v>
      </c>
      <c r="Q3" s="131" t="s">
        <v>383</v>
      </c>
      <c r="R3" s="51">
        <v>0</v>
      </c>
      <c r="S3" s="51">
        <v>0</v>
      </c>
      <c r="T3" s="51">
        <v>0</v>
      </c>
      <c r="U3" s="51">
        <v>0</v>
      </c>
      <c r="V3" s="51">
        <v>0</v>
      </c>
      <c r="W3" s="51" t="s">
        <v>113</v>
      </c>
      <c r="X3" s="51" t="s">
        <v>60</v>
      </c>
      <c r="Y3" s="51" t="s">
        <v>60</v>
      </c>
    </row>
    <row r="4" spans="1:25" x14ac:dyDescent="0.3">
      <c r="A4" s="51">
        <v>3</v>
      </c>
      <c r="B4" s="130" t="s">
        <v>134</v>
      </c>
      <c r="C4" s="51">
        <v>20210521</v>
      </c>
      <c r="D4" s="131" t="s">
        <v>391</v>
      </c>
      <c r="E4" s="51" t="s">
        <v>103</v>
      </c>
      <c r="F4" s="51">
        <v>3</v>
      </c>
      <c r="G4" s="51">
        <v>146</v>
      </c>
      <c r="H4" s="51">
        <v>0.9</v>
      </c>
      <c r="I4" s="51" t="s">
        <v>384</v>
      </c>
      <c r="J4" s="51" t="s">
        <v>70</v>
      </c>
      <c r="K4" s="51" t="s">
        <v>385</v>
      </c>
      <c r="L4" s="51" t="s">
        <v>71</v>
      </c>
      <c r="M4" s="132" t="s">
        <v>76</v>
      </c>
      <c r="N4" s="132" t="s">
        <v>66</v>
      </c>
      <c r="O4" s="132" t="s">
        <v>78</v>
      </c>
      <c r="P4" s="132" t="s">
        <v>68</v>
      </c>
      <c r="Q4" s="131" t="s">
        <v>386</v>
      </c>
      <c r="R4" s="51">
        <v>-1</v>
      </c>
      <c r="S4" s="51">
        <v>0</v>
      </c>
      <c r="T4" s="51">
        <v>1</v>
      </c>
      <c r="U4" s="51">
        <v>-1</v>
      </c>
      <c r="V4" s="51">
        <v>0</v>
      </c>
      <c r="W4" s="51" t="s">
        <v>387</v>
      </c>
      <c r="X4" s="51" t="s">
        <v>42</v>
      </c>
      <c r="Y4" s="51" t="s">
        <v>388</v>
      </c>
    </row>
    <row r="5" spans="1:25" x14ac:dyDescent="0.3">
      <c r="A5" s="51">
        <v>4</v>
      </c>
      <c r="B5" s="130" t="s">
        <v>130</v>
      </c>
      <c r="C5" s="51">
        <v>20200730</v>
      </c>
      <c r="D5" s="131" t="s">
        <v>392</v>
      </c>
      <c r="E5" s="51" t="s">
        <v>103</v>
      </c>
      <c r="F5" s="51">
        <v>3</v>
      </c>
      <c r="G5" s="51">
        <v>128</v>
      </c>
      <c r="H5" s="51">
        <v>1</v>
      </c>
      <c r="I5" s="51" t="s">
        <v>384</v>
      </c>
      <c r="J5" s="51" t="s">
        <v>70</v>
      </c>
      <c r="K5" s="51" t="s">
        <v>385</v>
      </c>
      <c r="L5" s="51" t="s">
        <v>71</v>
      </c>
      <c r="M5" s="132" t="s">
        <v>102</v>
      </c>
      <c r="N5" s="132" t="s">
        <v>66</v>
      </c>
      <c r="O5" s="132" t="s">
        <v>133</v>
      </c>
      <c r="P5" s="132" t="s">
        <v>68</v>
      </c>
      <c r="Q5" s="131"/>
      <c r="R5" s="51">
        <v>1</v>
      </c>
      <c r="S5" s="51">
        <v>0</v>
      </c>
      <c r="T5" s="51">
        <v>0</v>
      </c>
      <c r="U5" s="51">
        <v>0</v>
      </c>
      <c r="V5" s="51">
        <v>0</v>
      </c>
      <c r="W5" s="51" t="s">
        <v>94</v>
      </c>
      <c r="X5" s="51" t="s">
        <v>60</v>
      </c>
      <c r="Y5" s="51" t="s">
        <v>60</v>
      </c>
    </row>
    <row r="6" spans="1:25" x14ac:dyDescent="0.3">
      <c r="A6" s="51">
        <v>5</v>
      </c>
      <c r="B6" s="130" t="s">
        <v>148</v>
      </c>
      <c r="C6" s="51">
        <v>20200803</v>
      </c>
      <c r="D6" s="131" t="s">
        <v>393</v>
      </c>
      <c r="E6" s="51" t="s">
        <v>103</v>
      </c>
      <c r="F6" s="51">
        <v>3</v>
      </c>
      <c r="G6" s="51">
        <v>64</v>
      </c>
      <c r="H6" s="51">
        <v>1</v>
      </c>
      <c r="I6" s="51"/>
      <c r="J6" s="51" t="s">
        <v>60</v>
      </c>
      <c r="K6" s="51"/>
      <c r="L6" s="51" t="s">
        <v>60</v>
      </c>
      <c r="M6" s="132" t="s">
        <v>157</v>
      </c>
      <c r="N6" s="132" t="s">
        <v>66</v>
      </c>
      <c r="O6" s="132" t="s">
        <v>65</v>
      </c>
      <c r="P6" s="132" t="s">
        <v>68</v>
      </c>
      <c r="Q6" s="131" t="s">
        <v>383</v>
      </c>
      <c r="R6" s="51">
        <v>0</v>
      </c>
      <c r="S6" s="51">
        <v>0</v>
      </c>
      <c r="T6" s="51">
        <v>0</v>
      </c>
      <c r="U6" s="51">
        <v>0</v>
      </c>
      <c r="V6" s="51">
        <v>0</v>
      </c>
      <c r="W6" s="51" t="s">
        <v>60</v>
      </c>
      <c r="X6" s="51" t="s">
        <v>60</v>
      </c>
      <c r="Y6" s="51" t="s">
        <v>60</v>
      </c>
    </row>
    <row r="9" spans="1:25" x14ac:dyDescent="0.3">
      <c r="L9" t="s">
        <v>70</v>
      </c>
    </row>
    <row r="10" spans="1:25" x14ac:dyDescent="0.3">
      <c r="L10" s="6"/>
    </row>
    <row r="11" spans="1:25" x14ac:dyDescent="0.3">
      <c r="J11" s="6"/>
      <c r="K11" s="6"/>
      <c r="L11" s="6"/>
      <c r="M11" s="6"/>
      <c r="N11" s="6"/>
      <c r="O11" s="6"/>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D128F-82DC-4FAA-ADFD-6BEC7318F228}">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=1=</vt:lpstr>
      <vt:lpstr>overview</vt:lpstr>
      <vt:lpstr>effectors</vt:lpstr>
      <vt:lpstr>effectors_masses</vt:lpstr>
      <vt:lpstr>template</vt:lpstr>
      <vt:lpstr>ions_excl_overview</vt:lpstr>
      <vt:lpstr>=2=</vt:lpstr>
      <vt:lpstr>photometer_overview</vt:lpstr>
      <vt:lpstr>=3=</vt:lpstr>
      <vt:lpstr>template2</vt:lpstr>
      <vt:lpstr>ions_excl_table</vt:lpstr>
      <vt:lpstr>TRUEPOSITIVES_ecocyc</vt:lpstr>
      <vt:lpstr>TRUEPOSITIVES_BRENDA</vt:lpstr>
      <vt:lpstr>TRUEPOSITIVES_smrn</vt:lpstr>
      <vt:lpstr>TRUEPOSITIVES_altsubs</vt:lpstr>
      <vt:lpstr>photometer_results</vt:lpstr>
      <vt:lpstr>=4=</vt:lpstr>
      <vt:lpstr>Km_values</vt:lpstr>
      <vt:lpstr>max_conc</vt:lpstr>
      <vt:lpstr>overview_allhits</vt:lpstr>
      <vt:lpstr>map_E_to_met</vt:lpstr>
      <vt:lpstr>map_eff_to_KEGG</vt:lpstr>
      <vt:lpstr>pathway_mapping</vt:lpstr>
      <vt:lpstr>figure4d</vt:lpstr>
      <vt:lpstr>figure4c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Gruber  Christoph Heinrich</dc:creator>
  <cp:lastModifiedBy>Gruber  Christoph Heinrich</cp:lastModifiedBy>
  <dcterms:created xsi:type="dcterms:W3CDTF">2015-06-05T18:19:34Z</dcterms:created>
  <dcterms:modified xsi:type="dcterms:W3CDTF">2025-01-22T00:48:00Z</dcterms:modified>
</cp:coreProperties>
</file>