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Slot-sim\src\products\ImperialFruits\versions\"/>
    </mc:Choice>
  </mc:AlternateContent>
  <xr:revisionPtr revIDLastSave="0" documentId="13_ncr:1_{63841ECA-03AB-488F-91CD-1FFA1F0B7A14}" xr6:coauthVersionLast="47" xr6:coauthVersionMax="47" xr10:uidLastSave="{00000000-0000-0000-0000-000000000000}"/>
  <bookViews>
    <workbookView xWindow="38280" yWindow="-120" windowWidth="29040" windowHeight="15720" activeTab="3" xr2:uid="{E22135CC-E291-4E85-ABB7-EEC11B4FDAFE}"/>
    <workbookView minimized="1" xWindow="1635" yWindow="5745" windowWidth="21600" windowHeight="11235" activeTab="2" xr2:uid="{F5694062-C159-4C09-A748-C421EC053033}"/>
  </bookViews>
  <sheets>
    <sheet name="Sheet1" sheetId="1" r:id="rId1"/>
    <sheet name="Base Reels A" sheetId="2" r:id="rId2"/>
    <sheet name="Awards" sheetId="4" r:id="rId3"/>
    <sheet name="Sim Config" sheetId="5" r:id="rId4"/>
  </sheets>
  <externalReferences>
    <externalReference r:id="rId5"/>
  </externalReferences>
  <definedNames>
    <definedName name="_xlnm._FilterDatabase" localSheetId="1" hidden="1">'Base Reels A'!$X$3:$Z$170</definedName>
    <definedName name="_FilterDatabase_0" localSheetId="1">'Base Reels A'!$X$3:$Z$157</definedName>
    <definedName name="_FilterDatabase_0_0" localSheetId="1">'Base Reels A'!$X$3:$Z$157</definedName>
    <definedName name="_FilterDatabase_0_0_0" localSheetId="1">'Base Reels A'!$X$3:$Z$157</definedName>
    <definedName name="_FilterDatabase_0_0_0_0" localSheetId="1">'Base Reels A'!$X$3:$Z$157</definedName>
    <definedName name="_FilterDatabase_0_0_0_0_0" localSheetId="1">'Base Reels A'!$X$3:$Z$157</definedName>
    <definedName name="_FilterDatabase_0_0_0_0_0_0" localSheetId="1">'Base Reels A'!$X$3:$Z$157</definedName>
    <definedName name="_FilterDatabase_0_0_0_0_0_0_0" localSheetId="1">'Base Reels A'!$X$3:$Z$157</definedName>
    <definedName name="_FilterDatabase_0_0_0_0_0_0_0_0" localSheetId="1">'Base Reels A'!$X$3:$Z$157</definedName>
    <definedName name="_FilterDatabase_0_0_0_0_0_0_0_0_0" localSheetId="1">'Base Reels A'!$X$3:$Z$157</definedName>
    <definedName name="_FilterDatabase_0_0_0_0_0_0_0_0_0_0" localSheetId="1">'Base Reels A'!$X$3:$Z$157</definedName>
    <definedName name="_FilterDatabase_0_0_0_0_0_0_0_0_0_0_0" localSheetId="1">'Base Reels A'!$X$3:$Z$157</definedName>
    <definedName name="_FilterDatabase_0_0_0_0_0_0_0_0_0_0_0_0" localSheetId="1">'Base Reels A'!$X$3:$Z$157</definedName>
    <definedName name="_FilterDatabase_0_0_0_0_0_0_0_0_0_0_0_0_0" localSheetId="1">'Base Reels A'!$X$3:$Z$157</definedName>
    <definedName name="_FilterDatabase_0_0_0_0_0_0_0_0_0_0_0_0_0_0" localSheetId="1">'Base Reels A'!$X$3:$Z$157</definedName>
    <definedName name="_FilterDatabase_0_0_0_0_0_0_0_0_0_0_0_0_0_0_0" localSheetId="1">'Base Reels A'!$X$3:$Z$157</definedName>
    <definedName name="_FilterDatabase_0_0_0_0_0_0_0_0_0_0_0_0_0_0_0_0" localSheetId="1">'Base Reels A'!$X$3:$Z$157</definedName>
    <definedName name="_FilterDatabase_0_0_0_0_0_0_0_0_0_0_0_0_0_0_0_0_0" localSheetId="1">'Base Reels A'!$X$3:$Z$157</definedName>
    <definedName name="_FilterDatabase_0_0_0_0_0_0_0_0_0_0_0_0_0_0_0_0_0_0" localSheetId="1">'Base Reels A'!$X$3:$Z$157</definedName>
    <definedName name="_FilterDatabase_0_0_0_0_0_0_0_0_0_0_0_0_0_0_0_0_0_0_0" localSheetId="1">'Base Reels A'!$X$3:$Z$157</definedName>
    <definedName name="_FilterDatabase_0_0_0_0_0_0_0_0_0_0_0_0_0_0_0_0_0_0_0_0" localSheetId="1">'Base Reels A'!$X$3:$Z$157</definedName>
    <definedName name="_FilterDatabase_0_0_0_0_0_0_0_0_0_0_0_0_0_0_0_0_0_0_0_0_0" localSheetId="1">'Base Reels A'!$X$3:$Z$157</definedName>
    <definedName name="_FilterDatabase_0_0_0_0_0_0_0_0_0_0_0_0_0_0_0_0_0_0_0_0_0_0" localSheetId="1">'Base Reels A'!$X$3:$Z$157</definedName>
    <definedName name="_FilterDatabase_0_0_0_0_0_0_0_0_0_0_0_0_0_0_0_0_0_0_0_0_0_0_0" localSheetId="1">'Base Reels A'!$X$3:$Z$157</definedName>
    <definedName name="_FilterDatabase_0_0_0_0_0_0_0_0_0_0_0_0_0_0_0_0_0_0_0_0_0_0_0_0" localSheetId="1">'Base Reels A'!$X$3:$Z$157</definedName>
    <definedName name="_FilterDatabase_0_0_0_0_0_0_0_0_0_0_0_0_0_0_0_0_0_0_0_0_0_0_0_0_0" localSheetId="1">'Base Reels A'!$X$3:$Z$157</definedName>
    <definedName name="_FilterDatabase_0_0_0_0_0_0_0_0_0_0_0_0_0_0_0_0_0_0_0_0_0_0_0_0_0_0" localSheetId="1">'Base Reels A'!$X$3:$Z$157</definedName>
    <definedName name="_FilterDatabase_0_0_0_0_0_0_0_0_0_0_0_0_0_0_0_0_0_0_0_0_0_0_0_0_0_0_0" localSheetId="1">'Base Reels A'!$X$3:$Z$157</definedName>
    <definedName name="_FilterDatabase_0_0_0_0_0_0_0_0_0_0_0_0_0_0_0_0_0_0_0_0_0_0_0_0_0_0_0_0" localSheetId="1">'Base Reels A'!$X$3:$Z$157</definedName>
    <definedName name="_FilterDatabase_0_0_0_0_0_0_0_0_0_0_0_0_0_0_0_0_0_0_0_0_0_0_0_0_0_0_0_0_0" localSheetId="1">'Base Reels A'!$X$3:$Z$157</definedName>
    <definedName name="_FilterDatabase_0_0_0_0_0_0_0_0_0_0_0_0_0_0_0_0_0_0_0_0_0_0_0_0_0_0_0_0_0_0" localSheetId="1">'Base Reels A'!$X$3:$Z$157</definedName>
    <definedName name="_FilterDatabase_0_0_0_0_0_0_0_0_0_0_0_0_0_0_0_0_0_0_0_0_0_0_0_0_0_0_0_0_0_0_0" localSheetId="1">'Base Reels A'!$X$3:$Z$157</definedName>
    <definedName name="_FilterDatabase_0_0_0_0_0_0_0_0_0_0_0_0_0_0_0_0_0_0_0_0_0_0_0_0_0_0_0_0_0_0_0_0" localSheetId="1">'Base Reels A'!$X$3:$Z$157</definedName>
    <definedName name="_FilterDatabase_0_0_0_0_0_0_0_0_0_0_0_0_0_0_0_0_0_0_0_0_0_0_0_0_0_0_0_0_0_0_0_0_0" localSheetId="1">'Base Reels A'!$X$3:$Z$157</definedName>
    <definedName name="_FilterDatabase_0_0_0_0_0_0_0_0_0_0_0_0_0_0_0_0_0_0_0_0_0_0_0_0_0_0_0_0_0_0_0_0_0_0" localSheetId="1">'Base Reels A'!$X$3:$Z$157</definedName>
    <definedName name="_FilterDatabase_0_0_0_0_0_0_0_0_0_0_0_0_0_0_0_0_0_0_0_0_0_0_0_0_0_0_0_0_0_0_0_0_0_0_0" localSheetId="1">'Base Reels A'!$X$3:$Z$157</definedName>
    <definedName name="_FilterDatabase_0_0_0_0_0_0_0_0_0_0_0_0_0_0_0_0_0_0_0_0_0_0_0_0_0_0_0_0_0_0_0_0_0_0_0_0" localSheetId="1">'Base Reels A'!$X$3:$Z$157</definedName>
    <definedName name="_FilterDatabase_0_0_0_0_0_0_0_0_0_0_0_0_0_0_0_0_0_0_0_0_0_0_0_0_0_0_0_0_0_0_0_0_0_0_0_0_0" localSheetId="1">'Base Reels A'!$X$3:$Z$157</definedName>
    <definedName name="_FilterDatabase_0_0_0_0_0_0_0_0_0_0_0_0_0_0_0_0_0_0_0_0_0_0_0_0_0_0_0_0_0_0_0_0_0_0_0_0_0_0" localSheetId="1">'Base Reels A'!$X$3:$Z$157</definedName>
    <definedName name="_FilterDatabase_0_0_0_0_0_0_0_0_0_0_0_0_0_0_0_0_0_0_0_0_0_0_0_0_0_0_0_0_0_0_0_0_0_0_0_0_0_0_0" localSheetId="1">'Base Reels A'!$X$3:$Z$157</definedName>
    <definedName name="_FilterDatabase_0_0_0_0_0_0_0_0_0_0_0_0_0_0_0_0_0_0_0_0_0_0_0_0_0_0_0_0_0_0_0_0_0_0_0_0_0_0_0_0" localSheetId="1">'Base Reels A'!$X$3:$Z$157</definedName>
    <definedName name="_FilterDatabase_0_0_0_0_0_0_0_0_0_0_0_0_0_0_0_0_0_0_0_0_0_0_0_0_0_0_0_0_0_0_0_0_0_0_0_0_0_0_0_0_0" localSheetId="1">'Base Reels A'!$X$3:$Z$157</definedName>
    <definedName name="_FilterDatabase_0_0_0_0_0_0_0_0_0_0_0_0_0_0_0_0_0_0_0_0_0_0_0_0_0_0_0_0_0_0_0_0_0_0_0_0_0_0_0_0_0_0" localSheetId="1">'Base Reels A'!$X$3:$Z$157</definedName>
    <definedName name="_FilterDatabase_0_0_0_0_0_0_0_0_0_0_0_0_0_0_0_0_0_0_0_0_0_0_0_0_0_0_0_0_0_0_0_0_0_0_0_0_0_0_0_0_0_0_0" localSheetId="1">'Base Reels A'!$X$3:$Z$157</definedName>
    <definedName name="_free_game_E_ppi" localSheetId="1">#REF!</definedName>
    <definedName name="_free_game_E_ppi">#REF!</definedName>
    <definedName name="_free_game_EM_ppi" localSheetId="1">#REF!</definedName>
    <definedName name="_free_game_EM_ppi">#REF!</definedName>
    <definedName name="_free_game_M_ppi" localSheetId="1">#REF!</definedName>
    <definedName name="_free_game_M_ppi">#REF!</definedName>
    <definedName name="_free_game_ppi" localSheetId="1">#REF!</definedName>
    <definedName name="_free_game_ppi">#REF!</definedName>
    <definedName name="_FREE_UPGRADE_WILD_00000_ppi" localSheetId="1">#REF!</definedName>
    <definedName name="_FREE_UPGRADE_WILD_00000_ppi">#REF!</definedName>
    <definedName name="_FREE_UPGRADE_WILD_00001_ppi" localSheetId="1">#REF!</definedName>
    <definedName name="_FREE_UPGRADE_WILD_00001_ppi">#REF!</definedName>
    <definedName name="_FREE_UPGRADE_WILD_00010_ppi" localSheetId="1">#REF!</definedName>
    <definedName name="_FREE_UPGRADE_WILD_00010_ppi">#REF!</definedName>
    <definedName name="_FREE_UPGRADE_WILD_00011_ppi" localSheetId="1">#REF!</definedName>
    <definedName name="_FREE_UPGRADE_WILD_00011_ppi">#REF!</definedName>
    <definedName name="_FREE_UPGRADE_WILD_00100_ppi" localSheetId="1">#REF!</definedName>
    <definedName name="_FREE_UPGRADE_WILD_00100_ppi">#REF!</definedName>
    <definedName name="_FREE_UPGRADE_WILD_00101_ppi" localSheetId="1">#REF!</definedName>
    <definedName name="_FREE_UPGRADE_WILD_00101_ppi">#REF!</definedName>
    <definedName name="_FREE_UPGRADE_WILD_00110_ppi" localSheetId="1">#REF!</definedName>
    <definedName name="_FREE_UPGRADE_WILD_00110_ppi">#REF!</definedName>
    <definedName name="_FREE_UPGRADE_WILD_00111_ppi" localSheetId="1">#REF!</definedName>
    <definedName name="_FREE_UPGRADE_WILD_00111_ppi">#REF!</definedName>
    <definedName name="_FREE_UPGRADE_WILD_01000_ppi" localSheetId="1">#REF!</definedName>
    <definedName name="_FREE_UPGRADE_WILD_01000_ppi">#REF!</definedName>
    <definedName name="_FREE_UPGRADE_WILD_01001_ppi" localSheetId="1">#REF!</definedName>
    <definedName name="_FREE_UPGRADE_WILD_01001_ppi">#REF!</definedName>
    <definedName name="_FREE_UPGRADE_WILD_01010_ppi" localSheetId="1">#REF!</definedName>
    <definedName name="_FREE_UPGRADE_WILD_01010_ppi">#REF!</definedName>
    <definedName name="_FREE_UPGRADE_WILD_01011_ppi" localSheetId="1">#REF!</definedName>
    <definedName name="_FREE_UPGRADE_WILD_01011_ppi">#REF!</definedName>
    <definedName name="_FREE_UPGRADE_WILD_01100_ppi" localSheetId="1">#REF!</definedName>
    <definedName name="_FREE_UPGRADE_WILD_01100_ppi">#REF!</definedName>
    <definedName name="_FREE_UPGRADE_WILD_01101_ppi" localSheetId="1">#REF!</definedName>
    <definedName name="_FREE_UPGRADE_WILD_01101_ppi">#REF!</definedName>
    <definedName name="_FREE_UPGRADE_WILD_01110_ppi" localSheetId="1">#REF!</definedName>
    <definedName name="_FREE_UPGRADE_WILD_01110_ppi">#REF!</definedName>
    <definedName name="_FREE_UPGRADE_WILD_01111_ppi" localSheetId="1">#REF!</definedName>
    <definedName name="_FREE_UPGRADE_WILD_01111_ppi">#REF!</definedName>
    <definedName name="_FREE_UPGRADE_WILD_10000_ppi" localSheetId="1">#REF!</definedName>
    <definedName name="_FREE_UPGRADE_WILD_10000_ppi">#REF!</definedName>
    <definedName name="_FREE_UPGRADE_WILD_10001_ppi" localSheetId="1">#REF!</definedName>
    <definedName name="_FREE_UPGRADE_WILD_10001_ppi">#REF!</definedName>
    <definedName name="_FREE_UPGRADE_WILD_10010_ppi" localSheetId="1">#REF!</definedName>
    <definedName name="_FREE_UPGRADE_WILD_10010_ppi">#REF!</definedName>
    <definedName name="_FREE_UPGRADE_WILD_10011_ppi" localSheetId="1">#REF!</definedName>
    <definedName name="_FREE_UPGRADE_WILD_10011_ppi">#REF!</definedName>
    <definedName name="_FREE_UPGRADE_WILD_10100_ppi" localSheetId="1">#REF!</definedName>
    <definedName name="_FREE_UPGRADE_WILD_10100_ppi">#REF!</definedName>
    <definedName name="_FREE_UPGRADE_WILD_10101_ppi" localSheetId="1">#REF!</definedName>
    <definedName name="_FREE_UPGRADE_WILD_10101_ppi">#REF!</definedName>
    <definedName name="_FREE_UPGRADE_WILD_10110_ppi" localSheetId="1">#REF!</definedName>
    <definedName name="_FREE_UPGRADE_WILD_10110_ppi">#REF!</definedName>
    <definedName name="_FREE_UPGRADE_WILD_10111_ppi" localSheetId="1">#REF!</definedName>
    <definedName name="_FREE_UPGRADE_WILD_10111_ppi">#REF!</definedName>
    <definedName name="_FREE_UPGRADE_WILD_11000_ppi" localSheetId="1">#REF!</definedName>
    <definedName name="_FREE_UPGRADE_WILD_11000_ppi">#REF!</definedName>
    <definedName name="_FREE_UPGRADE_WILD_11001_ppi" localSheetId="1">#REF!</definedName>
    <definedName name="_FREE_UPGRADE_WILD_11001_ppi">#REF!</definedName>
    <definedName name="_FREE_UPGRADE_WILD_11010_ppi" localSheetId="1">#REF!</definedName>
    <definedName name="_FREE_UPGRADE_WILD_11010_ppi">#REF!</definedName>
    <definedName name="_FREE_UPGRADE_WILD_11011_ppi" localSheetId="1">#REF!</definedName>
    <definedName name="_FREE_UPGRADE_WILD_11011_ppi">#REF!</definedName>
    <definedName name="_FREE_UPGRADE_WILD_11100_ppi" localSheetId="1">#REF!</definedName>
    <definedName name="_FREE_UPGRADE_WILD_11100_ppi">#REF!</definedName>
    <definedName name="_FREE_UPGRADE_WILD_11101_ppi" localSheetId="1">#REF!</definedName>
    <definedName name="_FREE_UPGRADE_WILD_11101_ppi">#REF!</definedName>
    <definedName name="_FREE_UPGRADE_WILD_11110_ppi" localSheetId="1">#REF!</definedName>
    <definedName name="_FREE_UPGRADE_WILD_11110_ppi">#REF!</definedName>
    <definedName name="_FREE_UPGRADE_WILD_11111_ppi" localSheetId="1">#REF!</definedName>
    <definedName name="_FREE_UPGRADE_WILD_11111_ppi">#REF!</definedName>
    <definedName name="_game_E_ppi" localSheetId="1">#REF!</definedName>
    <definedName name="_game_E_ppi">#REF!</definedName>
    <definedName name="_game_high_ppi" localSheetId="1">#REF!</definedName>
    <definedName name="_game_high_ppi">#REF!</definedName>
    <definedName name="_game_low_ppi" localSheetId="1">#REF!</definedName>
    <definedName name="_game_low_ppi">#REF!</definedName>
    <definedName name="_game_M_ppi" localSheetId="1">#REF!</definedName>
    <definedName name="_game_M_ppi">#REF!</definedName>
    <definedName name="_UPGRADE_REEL_00000_ppi" localSheetId="1">#REF!</definedName>
    <definedName name="_UPGRADE_REEL_00000_ppi">#REF!</definedName>
    <definedName name="_UPGRADE_REEL_00001_ppi" localSheetId="1">#REF!</definedName>
    <definedName name="_UPGRADE_REEL_00001_ppi">#REF!</definedName>
    <definedName name="_UPGRADE_REEL_00010_ppi" localSheetId="1">#REF!</definedName>
    <definedName name="_UPGRADE_REEL_00010_ppi">#REF!</definedName>
    <definedName name="_UPGRADE_REEL_00011_ppi" localSheetId="1">#REF!</definedName>
    <definedName name="_UPGRADE_REEL_00011_ppi">#REF!</definedName>
    <definedName name="_UPGRADE_REEL_00100_ppi" localSheetId="1">#REF!</definedName>
    <definedName name="_UPGRADE_REEL_00100_ppi">#REF!</definedName>
    <definedName name="_UPGRADE_REEL_00101_ppi" localSheetId="1">#REF!</definedName>
    <definedName name="_UPGRADE_REEL_00101_ppi">#REF!</definedName>
    <definedName name="_UPGRADE_REEL_00110_ppi" localSheetId="1">#REF!</definedName>
    <definedName name="_UPGRADE_REEL_00110_ppi">#REF!</definedName>
    <definedName name="_UPGRADE_REEL_00111_ppi" localSheetId="1">#REF!</definedName>
    <definedName name="_UPGRADE_REEL_00111_ppi">#REF!</definedName>
    <definedName name="_UPGRADE_REEL_01000_ppi" localSheetId="1">#REF!</definedName>
    <definedName name="_UPGRADE_REEL_01000_ppi">#REF!</definedName>
    <definedName name="_UPGRADE_REEL_01001_ppi" localSheetId="1">#REF!</definedName>
    <definedName name="_UPGRADE_REEL_01001_ppi">#REF!</definedName>
    <definedName name="_UPGRADE_REEL_01010_ppi" localSheetId="1">#REF!</definedName>
    <definedName name="_UPGRADE_REEL_01010_ppi">#REF!</definedName>
    <definedName name="_UPGRADE_REEL_01011_ppi" localSheetId="1">#REF!</definedName>
    <definedName name="_UPGRADE_REEL_01011_ppi">#REF!</definedName>
    <definedName name="_UPGRADE_REEL_01100_ppi" localSheetId="1">#REF!</definedName>
    <definedName name="_UPGRADE_REEL_01100_ppi">#REF!</definedName>
    <definedName name="_UPGRADE_REEL_01101_ppi" localSheetId="1">#REF!</definedName>
    <definedName name="_UPGRADE_REEL_01101_ppi">#REF!</definedName>
    <definedName name="_UPGRADE_REEL_01110_ppi" localSheetId="1">#REF!</definedName>
    <definedName name="_UPGRADE_REEL_01110_ppi">#REF!</definedName>
    <definedName name="_UPGRADE_REEL_01111_ppi" localSheetId="1">#REF!</definedName>
    <definedName name="_UPGRADE_REEL_01111_ppi">#REF!</definedName>
    <definedName name="_UPGRADE_REEL_10000_ppi" localSheetId="1">#REF!</definedName>
    <definedName name="_UPGRADE_REEL_10000_ppi">#REF!</definedName>
    <definedName name="_UPGRADE_REEL_10001_ppi" localSheetId="1">#REF!</definedName>
    <definedName name="_UPGRADE_REEL_10001_ppi">#REF!</definedName>
    <definedName name="_UPGRADE_REEL_10010_ppi" localSheetId="1">#REF!</definedName>
    <definedName name="_UPGRADE_REEL_10010_ppi">#REF!</definedName>
    <definedName name="_UPGRADE_REEL_10011_ppi" localSheetId="1">#REF!</definedName>
    <definedName name="_UPGRADE_REEL_10011_ppi">#REF!</definedName>
    <definedName name="_UPGRADE_REEL_10100_ppi" localSheetId="1">#REF!</definedName>
    <definedName name="_UPGRADE_REEL_10100_ppi">#REF!</definedName>
    <definedName name="_UPGRADE_REEL_10101_ppi" localSheetId="1">#REF!</definedName>
    <definedName name="_UPGRADE_REEL_10101_ppi">#REF!</definedName>
    <definedName name="_UPGRADE_REEL_10110_ppi" localSheetId="1">#REF!</definedName>
    <definedName name="_UPGRADE_REEL_10110_ppi">#REF!</definedName>
    <definedName name="_UPGRADE_REEL_10111_ppi" localSheetId="1">#REF!</definedName>
    <definedName name="_UPGRADE_REEL_10111_ppi">#REF!</definedName>
    <definedName name="_UPGRADE_REEL_11000_ppi" localSheetId="1">#REF!</definedName>
    <definedName name="_UPGRADE_REEL_11000_ppi">#REF!</definedName>
    <definedName name="_UPGRADE_REEL_11001_ppi" localSheetId="1">#REF!</definedName>
    <definedName name="_UPGRADE_REEL_11001_ppi">#REF!</definedName>
    <definedName name="_UPGRADE_REEL_11010_ppi" localSheetId="1">#REF!</definedName>
    <definedName name="_UPGRADE_REEL_11010_ppi">#REF!</definedName>
    <definedName name="_UPGRADE_REEL_11011_ppi" localSheetId="1">#REF!</definedName>
    <definedName name="_UPGRADE_REEL_11011_ppi">#REF!</definedName>
    <definedName name="_UPGRADE_REEL_11100_ppi" localSheetId="1">#REF!</definedName>
    <definedName name="_UPGRADE_REEL_11100_ppi">#REF!</definedName>
    <definedName name="_UPGRADE_REEL_11101_ppi" localSheetId="1">#REF!</definedName>
    <definedName name="_UPGRADE_REEL_11101_ppi">#REF!</definedName>
    <definedName name="_UPGRADE_REEL_11110_ppi" localSheetId="1">#REF!</definedName>
    <definedName name="_UPGRADE_REEL_11110_ppi">#REF!</definedName>
    <definedName name="_UPGRADE_REEL_11111_ppi" localSheetId="1">#REF!</definedName>
    <definedName name="_UPGRADE_REEL_11111_ppi">#REF!</definedName>
    <definedName name="_UPGRADE_WILD_00000_ppi" localSheetId="1">#REF!</definedName>
    <definedName name="_UPGRADE_WILD_00000_ppi">#REF!</definedName>
    <definedName name="_UPGRADE_WILD_00001_ppi" localSheetId="1">#REF!</definedName>
    <definedName name="_UPGRADE_WILD_00001_ppi">#REF!</definedName>
    <definedName name="_UPGRADE_WILD_00010_ppi" localSheetId="1">#REF!</definedName>
    <definedName name="_UPGRADE_WILD_00010_ppi">#REF!</definedName>
    <definedName name="_UPGRADE_WILD_00011_ppi" localSheetId="1">#REF!</definedName>
    <definedName name="_UPGRADE_WILD_00011_ppi">#REF!</definedName>
    <definedName name="_UPGRADE_WILD_00100_ppi" localSheetId="1">#REF!</definedName>
    <definedName name="_UPGRADE_WILD_00100_ppi">#REF!</definedName>
    <definedName name="_UPGRADE_WILD_00101_ppi" localSheetId="1">#REF!</definedName>
    <definedName name="_UPGRADE_WILD_00101_ppi">#REF!</definedName>
    <definedName name="_UPGRADE_WILD_00110_ppi" localSheetId="1">#REF!</definedName>
    <definedName name="_UPGRADE_WILD_00110_ppi">#REF!</definedName>
    <definedName name="_UPGRADE_WILD_00111_ppi" localSheetId="1">#REF!</definedName>
    <definedName name="_UPGRADE_WILD_00111_ppi">#REF!</definedName>
    <definedName name="_UPGRADE_WILD_01000_ppi" localSheetId="1">#REF!</definedName>
    <definedName name="_UPGRADE_WILD_01000_ppi">#REF!</definedName>
    <definedName name="_UPGRADE_WILD_01001_ppi" localSheetId="1">#REF!</definedName>
    <definedName name="_UPGRADE_WILD_01001_ppi">#REF!</definedName>
    <definedName name="_UPGRADE_WILD_01010_ppi" localSheetId="1">#REF!</definedName>
    <definedName name="_UPGRADE_WILD_01010_ppi">#REF!</definedName>
    <definedName name="_UPGRADE_WILD_01011_ppi" localSheetId="1">#REF!</definedName>
    <definedName name="_UPGRADE_WILD_01011_ppi">#REF!</definedName>
    <definedName name="_UPGRADE_WILD_01100_ppi" localSheetId="1">#REF!</definedName>
    <definedName name="_UPGRADE_WILD_01100_ppi">#REF!</definedName>
    <definedName name="_UPGRADE_WILD_01101_ppi" localSheetId="1">#REF!</definedName>
    <definedName name="_UPGRADE_WILD_01101_ppi">#REF!</definedName>
    <definedName name="_UPGRADE_WILD_01110_ppi" localSheetId="1">#REF!</definedName>
    <definedName name="_UPGRADE_WILD_01110_ppi">#REF!</definedName>
    <definedName name="_UPGRADE_WILD_01111_ppi" localSheetId="1">#REF!</definedName>
    <definedName name="_UPGRADE_WILD_01111_ppi">#REF!</definedName>
    <definedName name="_UPGRADE_WILD_10000_ppi" localSheetId="1">#REF!</definedName>
    <definedName name="_UPGRADE_WILD_10000_ppi">#REF!</definedName>
    <definedName name="_UPGRADE_WILD_10001_ppi" localSheetId="1">#REF!</definedName>
    <definedName name="_UPGRADE_WILD_10001_ppi">#REF!</definedName>
    <definedName name="_UPGRADE_WILD_10010_ppi" localSheetId="1">#REF!</definedName>
    <definedName name="_UPGRADE_WILD_10010_ppi">#REF!</definedName>
    <definedName name="_UPGRADE_WILD_10011_ppi" localSheetId="1">#REF!</definedName>
    <definedName name="_UPGRADE_WILD_10011_ppi">#REF!</definedName>
    <definedName name="_UPGRADE_WILD_10100_ppi" localSheetId="1">#REF!</definedName>
    <definedName name="_UPGRADE_WILD_10100_ppi">#REF!</definedName>
    <definedName name="_UPGRADE_WILD_10101_ppi" localSheetId="1">#REF!</definedName>
    <definedName name="_UPGRADE_WILD_10101_ppi">#REF!</definedName>
    <definedName name="_UPGRADE_WILD_10110_ppi" localSheetId="1">#REF!</definedName>
    <definedName name="_UPGRADE_WILD_10110_ppi">#REF!</definedName>
    <definedName name="_UPGRADE_WILD_10111_ppi" localSheetId="1">#REF!</definedName>
    <definedName name="_UPGRADE_WILD_10111_ppi">#REF!</definedName>
    <definedName name="_UPGRADE_WILD_11000_ppi" localSheetId="1">#REF!</definedName>
    <definedName name="_UPGRADE_WILD_11000_ppi">#REF!</definedName>
    <definedName name="_UPGRADE_WILD_11001_ppi" localSheetId="1">#REF!</definedName>
    <definedName name="_UPGRADE_WILD_11001_ppi">#REF!</definedName>
    <definedName name="_UPGRADE_WILD_11010_ppi" localSheetId="1">#REF!</definedName>
    <definedName name="_UPGRADE_WILD_11010_ppi">#REF!</definedName>
    <definedName name="_UPGRADE_WILD_11011_ppi" localSheetId="1">#REF!</definedName>
    <definedName name="_UPGRADE_WILD_11011_ppi">#REF!</definedName>
    <definedName name="_UPGRADE_WILD_11100_ppi" localSheetId="1">#REF!</definedName>
    <definedName name="_UPGRADE_WILD_11100_ppi">#REF!</definedName>
    <definedName name="_UPGRADE_WILD_11101_ppi" localSheetId="1">#REF!</definedName>
    <definedName name="_UPGRADE_WILD_11101_ppi">#REF!</definedName>
    <definedName name="_UPGRADE_WILD_11110_ppi" localSheetId="1">#REF!</definedName>
    <definedName name="_UPGRADE_WILD_11110_ppi">#REF!</definedName>
    <definedName name="_UPGRADE_WILD_11111_ppi" localSheetId="1">#REF!</definedName>
    <definedName name="_UPGRADE_WILD_11111_ppi">#REF!</definedName>
    <definedName name="BaseReelSetWeightings">[1]Weightings!$M$3:$M$6</definedName>
    <definedName name="BonusBuyAverageSpins">[1]Weightings!$B$22</definedName>
    <definedName name="CounterPayThreshold">'[1]Jackpot Config'!$H$7</definedName>
    <definedName name="FreeSpinsReelSetWeightings">[1]Weightings!$F$11:$F$14</definedName>
    <definedName name="numRows">'[1]Math Direction'!$C$6</definedName>
    <definedName name="PayTable">Awards!$C$6:$I$16</definedName>
    <definedName name="PowerBetCost">[1]Weightings!$N$20</definedName>
    <definedName name="PowerBetReelSetWeightings">[1]Weightings!$M$26:$M$29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2" i="1" l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62" i="1" s="1"/>
  <c r="T63" i="1" s="1"/>
  <c r="T64" i="1" s="1"/>
  <c r="T65" i="1" s="1"/>
  <c r="T66" i="1" s="1"/>
  <c r="T67" i="1" s="1"/>
  <c r="T68" i="1" s="1"/>
  <c r="T69" i="1" s="1"/>
  <c r="T70" i="1" s="1"/>
  <c r="T71" i="1" s="1"/>
  <c r="T72" i="1" s="1"/>
  <c r="T73" i="1" s="1"/>
  <c r="T74" i="1" s="1"/>
  <c r="T75" i="1" s="1"/>
  <c r="T76" i="1" s="1"/>
  <c r="T77" i="1" s="1"/>
  <c r="T78" i="1" s="1"/>
  <c r="T79" i="1" s="1"/>
  <c r="T80" i="1" s="1"/>
  <c r="T81" i="1" s="1"/>
  <c r="T82" i="1" s="1"/>
  <c r="T83" i="1" s="1"/>
  <c r="T84" i="1" s="1"/>
  <c r="T85" i="1" s="1"/>
  <c r="T86" i="1" s="1"/>
  <c r="T87" i="1" s="1"/>
  <c r="T88" i="1" s="1"/>
  <c r="T89" i="1" s="1"/>
  <c r="T90" i="1" s="1"/>
  <c r="T91" i="1" s="1"/>
  <c r="T92" i="1" s="1"/>
  <c r="T93" i="1" s="1"/>
  <c r="T94" i="1" s="1"/>
  <c r="T95" i="1" s="1"/>
  <c r="T96" i="1" s="1"/>
  <c r="T97" i="1" s="1"/>
  <c r="T98" i="1" s="1"/>
  <c r="T99" i="1" s="1"/>
  <c r="T100" i="1" s="1"/>
  <c r="T101" i="1" s="1"/>
  <c r="T102" i="1" s="1"/>
  <c r="T4" i="1"/>
  <c r="T5" i="1" s="1"/>
  <c r="T6" i="1" s="1"/>
  <c r="T7" i="1" s="1"/>
  <c r="T8" i="1" s="1"/>
  <c r="T9" i="1" s="1"/>
  <c r="T10" i="1" s="1"/>
  <c r="T11" i="1" s="1"/>
  <c r="L19" i="1" a="1"/>
  <c r="L19" i="1" s="1"/>
  <c r="B36" i="5"/>
  <c r="B31" i="5"/>
  <c r="J4" i="1" a="1"/>
  <c r="J4" i="1" s="1"/>
  <c r="S31" i="2" a="1"/>
  <c r="S31" i="2" s="1"/>
  <c r="D4" i="2"/>
  <c r="S22" i="2" a="1"/>
  <c r="S22" i="2" s="1"/>
  <c r="S13" i="2" a="1"/>
  <c r="S13" i="2" s="1"/>
  <c r="S4" i="2" a="1"/>
  <c r="S4" i="2" s="1"/>
  <c r="D5" i="2" l="1"/>
  <c r="H51" i="2"/>
  <c r="N48" i="2"/>
  <c r="M48" i="2"/>
  <c r="L48" i="2"/>
  <c r="K48" i="2"/>
  <c r="J48" i="2"/>
  <c r="N47" i="2"/>
  <c r="M47" i="2"/>
  <c r="L47" i="2"/>
  <c r="K47" i="2"/>
  <c r="J47" i="2"/>
  <c r="N46" i="2"/>
  <c r="M46" i="2"/>
  <c r="L46" i="2"/>
  <c r="K46" i="2"/>
  <c r="J46" i="2"/>
  <c r="N45" i="2"/>
  <c r="M45" i="2"/>
  <c r="L45" i="2"/>
  <c r="K45" i="2"/>
  <c r="J45" i="2"/>
  <c r="N44" i="2"/>
  <c r="M44" i="2"/>
  <c r="L44" i="2"/>
  <c r="K44" i="2"/>
  <c r="J44" i="2"/>
  <c r="N43" i="2"/>
  <c r="M43" i="2"/>
  <c r="L43" i="2"/>
  <c r="K43" i="2"/>
  <c r="J43" i="2"/>
  <c r="H16" i="2"/>
  <c r="G16" i="2"/>
  <c r="F16" i="2"/>
  <c r="E16" i="2"/>
  <c r="H15" i="2"/>
  <c r="G15" i="2"/>
  <c r="F15" i="2"/>
  <c r="E15" i="2"/>
  <c r="H14" i="2"/>
  <c r="S61" i="2" s="1"/>
  <c r="G14" i="2"/>
  <c r="R52" i="2" s="1"/>
  <c r="F14" i="2"/>
  <c r="E14" i="2"/>
  <c r="P49" i="2" s="1"/>
  <c r="H13" i="2"/>
  <c r="G13" i="2"/>
  <c r="F13" i="2"/>
  <c r="E13" i="2"/>
  <c r="H12" i="2"/>
  <c r="G12" i="2"/>
  <c r="F12" i="2"/>
  <c r="E12" i="2"/>
  <c r="H11" i="2"/>
  <c r="G11" i="2"/>
  <c r="F11" i="2"/>
  <c r="E11" i="2"/>
  <c r="H10" i="2"/>
  <c r="G10" i="2"/>
  <c r="F10" i="2"/>
  <c r="E10" i="2"/>
  <c r="H9" i="2"/>
  <c r="G9" i="2"/>
  <c r="F9" i="2"/>
  <c r="E9" i="2"/>
  <c r="H8" i="2"/>
  <c r="G8" i="2"/>
  <c r="F8" i="2"/>
  <c r="E8" i="2"/>
  <c r="H7" i="2"/>
  <c r="G7" i="2"/>
  <c r="F7" i="2"/>
  <c r="E7" i="2"/>
  <c r="H6" i="2"/>
  <c r="G6" i="2"/>
  <c r="F6" i="2"/>
  <c r="E6" i="2"/>
  <c r="H5" i="2"/>
  <c r="G5" i="2"/>
  <c r="F5" i="2"/>
  <c r="E5" i="2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Q47" i="2" l="1"/>
  <c r="R50" i="2"/>
  <c r="P44" i="2"/>
  <c r="P46" i="2"/>
  <c r="Q46" i="2"/>
  <c r="R56" i="2"/>
  <c r="Q59" i="2"/>
  <c r="P48" i="2"/>
  <c r="P53" i="2"/>
  <c r="S56" i="2"/>
  <c r="R59" i="2"/>
  <c r="S62" i="2"/>
  <c r="Q51" i="2"/>
  <c r="R51" i="2"/>
  <c r="R45" i="2"/>
  <c r="P60" i="2"/>
  <c r="R63" i="2"/>
  <c r="Q60" i="2"/>
  <c r="S60" i="2"/>
  <c r="P52" i="2"/>
  <c r="Q52" i="2"/>
  <c r="S58" i="2"/>
  <c r="R44" i="2"/>
  <c r="D11" i="2"/>
  <c r="D9" i="2"/>
  <c r="D16" i="2"/>
  <c r="D7" i="2"/>
  <c r="D12" i="2"/>
  <c r="D10" i="2"/>
  <c r="D15" i="2"/>
  <c r="D8" i="2"/>
  <c r="D6" i="2"/>
  <c r="D13" i="2"/>
  <c r="D14" i="2"/>
  <c r="O48" i="2" s="1"/>
  <c r="H4" i="2"/>
  <c r="H17" i="2" s="1"/>
  <c r="G4" i="2"/>
  <c r="G17" i="2" s="1"/>
  <c r="F4" i="2"/>
  <c r="E4" i="2"/>
  <c r="P61" i="2"/>
  <c r="P50" i="2"/>
  <c r="P59" i="2"/>
  <c r="P64" i="2"/>
  <c r="P55" i="2"/>
  <c r="P63" i="2"/>
  <c r="Q54" i="2"/>
  <c r="Q64" i="2"/>
  <c r="Q55" i="2"/>
  <c r="Q63" i="2"/>
  <c r="Q62" i="2"/>
  <c r="Q49" i="2"/>
  <c r="Q58" i="2"/>
  <c r="R57" i="2"/>
  <c r="R64" i="2"/>
  <c r="R62" i="2"/>
  <c r="R61" i="2"/>
  <c r="R58" i="2"/>
  <c r="P57" i="2"/>
  <c r="Q43" i="2"/>
  <c r="R43" i="2"/>
  <c r="S63" i="2"/>
  <c r="S57" i="2"/>
  <c r="S64" i="2"/>
  <c r="S54" i="2"/>
  <c r="S53" i="2"/>
  <c r="S55" i="2"/>
  <c r="E17" i="2" l="1"/>
  <c r="P56" i="2" s="1"/>
  <c r="O19" i="2"/>
  <c r="O17" i="2"/>
  <c r="O16" i="2"/>
  <c r="O15" i="2"/>
  <c r="O4" i="2"/>
  <c r="O6" i="2" a="1"/>
  <c r="O6" i="2" s="1"/>
  <c r="O7" i="2" a="1"/>
  <c r="O7" i="2" s="1"/>
  <c r="O9" i="2" a="1"/>
  <c r="O9" i="2" s="1"/>
  <c r="O25" i="2"/>
  <c r="O11" i="2" a="1"/>
  <c r="O11" i="2" s="1"/>
  <c r="O5" i="2" a="1"/>
  <c r="O5" i="2" s="1"/>
  <c r="O29" i="2"/>
  <c r="O23" i="2"/>
  <c r="O21" i="2"/>
  <c r="O20" i="2"/>
  <c r="O18" i="2"/>
  <c r="O14" i="2"/>
  <c r="O13" i="2" a="1"/>
  <c r="O13" i="2" s="1"/>
  <c r="P13" i="2" s="1"/>
  <c r="O8" i="2" a="1"/>
  <c r="O8" i="2" s="1"/>
  <c r="O24" i="2"/>
  <c r="O10" i="2" a="1"/>
  <c r="O10" i="2" s="1"/>
  <c r="O26" i="2"/>
  <c r="O27" i="2"/>
  <c r="O12" i="2" a="1"/>
  <c r="O12" i="2" s="1"/>
  <c r="O28" i="2"/>
  <c r="O30" i="2"/>
  <c r="O22" i="2"/>
  <c r="S48" i="2"/>
  <c r="S43" i="2"/>
  <c r="P45" i="2"/>
  <c r="O49" i="2"/>
  <c r="O64" i="2"/>
  <c r="T64" i="2" s="1"/>
  <c r="U64" i="2" s="1"/>
  <c r="O59" i="2"/>
  <c r="O50" i="2"/>
  <c r="O47" i="2"/>
  <c r="O60" i="2"/>
  <c r="O54" i="2"/>
  <c r="O56" i="2"/>
  <c r="O61" i="2"/>
  <c r="O62" i="2"/>
  <c r="O51" i="2"/>
  <c r="O53" i="2"/>
  <c r="O45" i="2"/>
  <c r="F17" i="2"/>
  <c r="O31" i="2" s="1"/>
  <c r="P31" i="2" s="1"/>
  <c r="R60" i="2"/>
  <c r="R54" i="2"/>
  <c r="R49" i="2"/>
  <c r="R55" i="2"/>
  <c r="R53" i="2"/>
  <c r="R48" i="2"/>
  <c r="R47" i="2"/>
  <c r="R46" i="2"/>
  <c r="S49" i="2"/>
  <c r="S50" i="2"/>
  <c r="S51" i="2"/>
  <c r="S47" i="2"/>
  <c r="S52" i="2"/>
  <c r="S59" i="2"/>
  <c r="D17" i="2"/>
  <c r="S44" i="2"/>
  <c r="S45" i="2"/>
  <c r="S46" i="2"/>
  <c r="P51" i="2"/>
  <c r="P62" i="2"/>
  <c r="O32" i="2" l="1"/>
  <c r="P32" i="2" s="1"/>
  <c r="P58" i="2"/>
  <c r="P47" i="2"/>
  <c r="P43" i="2"/>
  <c r="P54" i="2"/>
  <c r="P4" i="2"/>
  <c r="T60" i="2"/>
  <c r="T59" i="2"/>
  <c r="T62" i="2"/>
  <c r="T51" i="2"/>
  <c r="T49" i="2"/>
  <c r="T54" i="2"/>
  <c r="P6" i="2"/>
  <c r="P23" i="2"/>
  <c r="P22" i="2"/>
  <c r="T22" i="2" s="1"/>
  <c r="Q56" i="2"/>
  <c r="T56" i="2" s="1"/>
  <c r="Q53" i="2"/>
  <c r="T53" i="2" s="1"/>
  <c r="Q61" i="2"/>
  <c r="T61" i="2" s="1"/>
  <c r="Q50" i="2"/>
  <c r="T50" i="2" s="1"/>
  <c r="Q44" i="2"/>
  <c r="Q57" i="2"/>
  <c r="Q48" i="2"/>
  <c r="T48" i="2" s="1"/>
  <c r="Q45" i="2"/>
  <c r="T45" i="2" s="1"/>
  <c r="P27" i="2"/>
  <c r="P18" i="2"/>
  <c r="P24" i="2"/>
  <c r="P7" i="2"/>
  <c r="P15" i="2"/>
  <c r="P14" i="2"/>
  <c r="P5" i="2"/>
  <c r="P8" i="2"/>
  <c r="P10" i="2"/>
  <c r="P12" i="2"/>
  <c r="P11" i="2"/>
  <c r="O55" i="2"/>
  <c r="T55" i="2" s="1"/>
  <c r="D18" i="2"/>
  <c r="O63" i="2"/>
  <c r="T63" i="2" s="1"/>
  <c r="O58" i="2"/>
  <c r="T58" i="2" s="1"/>
  <c r="O57" i="2"/>
  <c r="C21" i="2" a="1"/>
  <c r="C21" i="2" s="1"/>
  <c r="O44" i="2"/>
  <c r="O52" i="2"/>
  <c r="T52" i="2" s="1"/>
  <c r="C22" i="2" a="1"/>
  <c r="C22" i="2" s="1"/>
  <c r="O46" i="2"/>
  <c r="T46" i="2" s="1"/>
  <c r="O43" i="2"/>
  <c r="P19" i="2"/>
  <c r="P28" i="2"/>
  <c r="P21" i="2"/>
  <c r="P30" i="2"/>
  <c r="P16" i="2"/>
  <c r="P25" i="2"/>
  <c r="P26" i="2"/>
  <c r="T47" i="2"/>
  <c r="P17" i="2"/>
  <c r="P20" i="2"/>
  <c r="P29" i="2"/>
  <c r="P9" i="2"/>
  <c r="T43" i="2" l="1"/>
  <c r="R4" i="2"/>
  <c r="R32" i="2"/>
  <c r="R31" i="2"/>
  <c r="T31" i="2"/>
  <c r="T21" i="2"/>
  <c r="T24" i="2"/>
  <c r="Q31" i="2"/>
  <c r="T23" i="2"/>
  <c r="T28" i="2"/>
  <c r="T18" i="2"/>
  <c r="Q32" i="2"/>
  <c r="T19" i="2"/>
  <c r="T27" i="2"/>
  <c r="T32" i="2"/>
  <c r="T9" i="2"/>
  <c r="T6" i="2"/>
  <c r="T29" i="2"/>
  <c r="T11" i="2"/>
  <c r="T12" i="2"/>
  <c r="T8" i="2"/>
  <c r="T26" i="2"/>
  <c r="T16" i="2"/>
  <c r="T15" i="2"/>
  <c r="T4" i="2"/>
  <c r="T20" i="2"/>
  <c r="T17" i="2"/>
  <c r="T10" i="2"/>
  <c r="T5" i="2"/>
  <c r="T25" i="2"/>
  <c r="T14" i="2"/>
  <c r="T30" i="2"/>
  <c r="T7" i="2"/>
  <c r="T13" i="2"/>
  <c r="Q4" i="2"/>
  <c r="Q26" i="2"/>
  <c r="Q25" i="2"/>
  <c r="Q28" i="2"/>
  <c r="Q10" i="2"/>
  <c r="U63" i="2"/>
  <c r="Q9" i="2"/>
  <c r="Q29" i="2"/>
  <c r="Q19" i="2"/>
  <c r="Q8" i="2"/>
  <c r="Q18" i="2"/>
  <c r="Q13" i="2"/>
  <c r="Q27" i="2"/>
  <c r="Q16" i="2"/>
  <c r="Q11" i="2"/>
  <c r="Q30" i="2"/>
  <c r="Q12" i="2"/>
  <c r="Q21" i="2"/>
  <c r="Q5" i="2"/>
  <c r="Q20" i="2"/>
  <c r="Q14" i="2"/>
  <c r="Q22" i="2"/>
  <c r="Q17" i="2"/>
  <c r="Q15" i="2"/>
  <c r="Q23" i="2"/>
  <c r="Q7" i="2"/>
  <c r="Q6" i="2"/>
  <c r="T44" i="2"/>
  <c r="U48" i="2" s="1"/>
  <c r="T57" i="2"/>
  <c r="U58" i="2" s="1"/>
  <c r="Q24" i="2"/>
  <c r="R11" i="2"/>
  <c r="R19" i="2"/>
  <c r="R28" i="2"/>
  <c r="R9" i="2"/>
  <c r="R27" i="2"/>
  <c r="R21" i="2"/>
  <c r="R6" i="2"/>
  <c r="R15" i="2"/>
  <c r="R26" i="2"/>
  <c r="R29" i="2"/>
  <c r="R7" i="2"/>
  <c r="R14" i="2"/>
  <c r="R13" i="2"/>
  <c r="R30" i="2"/>
  <c r="R12" i="2"/>
  <c r="R8" i="2"/>
  <c r="R22" i="2"/>
  <c r="R17" i="2"/>
  <c r="R20" i="2"/>
  <c r="R10" i="2"/>
  <c r="R5" i="2"/>
  <c r="R23" i="2"/>
  <c r="R24" i="2"/>
  <c r="R25" i="2"/>
  <c r="R18" i="2"/>
  <c r="R16" i="2"/>
  <c r="T33" i="2" l="1"/>
  <c r="U65" i="2"/>
  <c r="D2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<sst xmlns="http://schemas.openxmlformats.org/spreadsheetml/2006/main" count="213" uniqueCount="76">
  <si>
    <t>Index</t>
  </si>
  <si>
    <t>Reel 1</t>
  </si>
  <si>
    <t>Reel 2</t>
  </si>
  <si>
    <t>Reel 3</t>
  </si>
  <si>
    <t>Reel 4</t>
  </si>
  <si>
    <t>Reel 5</t>
  </si>
  <si>
    <t>name</t>
  </si>
  <si>
    <t>function</t>
  </si>
  <si>
    <t>wild</t>
  </si>
  <si>
    <t>line</t>
  </si>
  <si>
    <t>scatter</t>
  </si>
  <si>
    <t>type</t>
  </si>
  <si>
    <t>joker</t>
  </si>
  <si>
    <t>seven</t>
  </si>
  <si>
    <t>melon</t>
  </si>
  <si>
    <t>grapes</t>
  </si>
  <si>
    <t>pear</t>
  </si>
  <si>
    <t>plum</t>
  </si>
  <si>
    <t>orange</t>
  </si>
  <si>
    <t>lemon</t>
  </si>
  <si>
    <t>cherry</t>
  </si>
  <si>
    <t>disp</t>
  </si>
  <si>
    <t>Symbol Name</t>
  </si>
  <si>
    <t>Symbol ID</t>
  </si>
  <si>
    <t>Combination</t>
  </si>
  <si>
    <t>Hits</t>
  </si>
  <si>
    <t>Probability</t>
  </si>
  <si>
    <t xml:space="preserve">1 in </t>
  </si>
  <si>
    <t>Awards</t>
  </si>
  <si>
    <t>%</t>
  </si>
  <si>
    <t>R1</t>
  </si>
  <si>
    <t>R2</t>
  </si>
  <si>
    <t>R3</t>
  </si>
  <si>
    <t>R4</t>
  </si>
  <si>
    <t>R5</t>
  </si>
  <si>
    <t>MY1</t>
  </si>
  <si>
    <t>MY2</t>
  </si>
  <si>
    <t>Common Mystery</t>
  </si>
  <si>
    <t>Premium Mystery</t>
  </si>
  <si>
    <t>Total</t>
  </si>
  <si>
    <t>Product</t>
  </si>
  <si>
    <t>Expected per spin</t>
  </si>
  <si>
    <t>Line RTP</t>
  </si>
  <si>
    <t>Lines</t>
  </si>
  <si>
    <t>SCATTER HITS</t>
  </si>
  <si>
    <t>TOTAL</t>
  </si>
  <si>
    <t>Reels</t>
  </si>
  <si>
    <t>Rows</t>
  </si>
  <si>
    <t>X</t>
  </si>
  <si>
    <t>o</t>
  </si>
  <si>
    <t>Bet Per line</t>
  </si>
  <si>
    <t>Total Bet</t>
  </si>
  <si>
    <t>Symbol</t>
  </si>
  <si>
    <t>Hits (100 lines)</t>
  </si>
  <si>
    <t>{"type":"metadata"}</t>
  </si>
  <si>
    <t>{"type":"reelsetOutcomeTable", "name":"primary", "properties":["name","weighting"]}</t>
  </si>
  <si>
    <t>prefix</t>
  </si>
  <si>
    <t>${stakeType}</t>
  </si>
  <si>
    <t>weighting</t>
  </si>
  <si>
    <t>workbookCount</t>
  </si>
  <si>
    <t>version</t>
  </si>
  <si>
    <t>{"type":"substitutions"}</t>
  </si>
  <si>
    <t>stakeType</t>
  </si>
  <si>
    <t>default</t>
  </si>
  <si>
    <t>{ "type": "rtp", "rtpType":"discrete", "decimalPlaces": 3 }</t>
  </si>
  <si>
    <t>{"type":"keyValue", "name":"reels", "public": true}</t>
  </si>
  <si>
    <t>numReels</t>
  </si>
  <si>
    <t>numRows</t>
  </si>
  <si>
    <t>wildSymbolId</t>
  </si>
  <si>
    <t>ImperialFruits</t>
  </si>
  <si>
    <t>{"type":"reelset", "name":"reel_set_A"}</t>
  </si>
  <si>
    <t>reel_set_A</t>
  </si>
  <si>
    <t>{"type":"winlines"}</t>
  </si>
  <si>
    <t>Line</t>
  </si>
  <si>
    <t>{"type":"paytable", "name":"primary", "awardType":"stakeMultiple", "pureWildSubstitute":"1", "wilds":["0"]}</t>
  </si>
  <si>
    <t>"0"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</si>
</sst>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8" formatCode="\£#,##0.00"/>
    <numFmt numFmtId="169" formatCode="0.0000%"/>
    <numFmt numFmtId="170" formatCode="0.000"/>
    <numFmt numFmtId="172" formatCode="#,##0.0"/>
  </numFmts>
  <fonts count="1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  <font>
      <b/>
      <sz val="11"/>
      <name val="Aptos Narrow"/>
      <family val="2"/>
      <scheme val="minor"/>
    </font>
    <font>
      <b/>
      <sz val="11"/>
      <color theme="8" tint="-0.249977111117893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  <font>
      <sz val="11"/>
      <name val="Calibri"/>
      <family val="2"/>
    </font>
    <font>
      <b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FF"/>
        <bgColor rgb="FFFFFFCC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8" fillId="0" borderId="0"/>
    <xf numFmtId="9" fontId="8" fillId="0" borderId="0" applyFont="0" applyFill="0" applyBorder="0" applyAlignment="0" applyProtection="0"/>
    <xf numFmtId="0" fontId="8" fillId="0" borderId="0"/>
  </cellStyleXfs>
  <cellXfs count="107">
    <xf numFmtId="0" fontId="0" fillId="0" borderId="0" xfId="0"/>
    <xf numFmtId="0" fontId="4" fillId="0" borderId="0" xfId="1" applyFont="1" applyAlignment="1">
      <alignment horizontal="center"/>
    </xf>
    <xf numFmtId="0" fontId="4" fillId="0" borderId="0" xfId="1" applyFont="1"/>
    <xf numFmtId="0" fontId="5" fillId="0" borderId="0" xfId="1" applyFont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/>
    </xf>
    <xf numFmtId="168" fontId="5" fillId="0" borderId="4" xfId="1" applyNumberFormat="1" applyFont="1" applyBorder="1" applyAlignment="1">
      <alignment horizontal="center"/>
    </xf>
    <xf numFmtId="0" fontId="6" fillId="0" borderId="9" xfId="1" applyFont="1" applyBorder="1" applyAlignment="1">
      <alignment horizontal="center"/>
    </xf>
    <xf numFmtId="10" fontId="5" fillId="0" borderId="0" xfId="1" applyNumberFormat="1" applyFont="1"/>
    <xf numFmtId="10" fontId="5" fillId="0" borderId="0" xfId="1" applyNumberFormat="1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4" xfId="1" applyFont="1" applyBorder="1"/>
    <xf numFmtId="0" fontId="6" fillId="0" borderId="1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2" fillId="2" borderId="4" xfId="2" applyFont="1" applyFill="1" applyBorder="1" applyAlignment="1">
      <alignment horizontal="center"/>
    </xf>
    <xf numFmtId="0" fontId="2" fillId="2" borderId="4" xfId="2" applyFont="1" applyFill="1" applyBorder="1" applyAlignment="1">
      <alignment horizontal="center"/>
    </xf>
    <xf numFmtId="0" fontId="7" fillId="0" borderId="4" xfId="1" applyFont="1" applyBorder="1" applyAlignment="1">
      <alignment horizontal="left"/>
    </xf>
    <xf numFmtId="0" fontId="5" fillId="0" borderId="4" xfId="1" applyFont="1" applyBorder="1" applyAlignment="1">
      <alignment horizontal="left"/>
    </xf>
    <xf numFmtId="1" fontId="7" fillId="0" borderId="4" xfId="2" applyNumberFormat="1" applyFont="1" applyBorder="1" applyAlignment="1">
      <alignment horizontal="center"/>
    </xf>
    <xf numFmtId="0" fontId="5" fillId="0" borderId="4" xfId="1" applyFont="1" applyBorder="1" applyAlignment="1">
      <alignment horizontal="right"/>
    </xf>
    <xf numFmtId="1" fontId="7" fillId="0" borderId="4" xfId="2" applyNumberFormat="1" applyFont="1" applyBorder="1" applyAlignment="1">
      <alignment horizontal="right"/>
    </xf>
    <xf numFmtId="169" fontId="5" fillId="0" borderId="4" xfId="1" applyNumberFormat="1" applyFont="1" applyBorder="1"/>
    <xf numFmtId="3" fontId="5" fillId="0" borderId="4" xfId="1" applyNumberFormat="1" applyFont="1" applyBorder="1"/>
    <xf numFmtId="10" fontId="7" fillId="0" borderId="4" xfId="3" applyNumberFormat="1" applyFont="1" applyBorder="1" applyAlignment="1"/>
    <xf numFmtId="0" fontId="7" fillId="0" borderId="0" xfId="3" applyNumberFormat="1" applyFont="1" applyBorder="1" applyAlignment="1"/>
    <xf numFmtId="10" fontId="5" fillId="0" borderId="0" xfId="3" applyNumberFormat="1" applyFont="1"/>
    <xf numFmtId="0" fontId="5" fillId="0" borderId="10" xfId="1" applyFont="1" applyBorder="1" applyAlignment="1">
      <alignment horizontal="center"/>
    </xf>
    <xf numFmtId="0" fontId="7" fillId="0" borderId="10" xfId="2" applyFont="1" applyBorder="1" applyAlignment="1">
      <alignment horizontal="center"/>
    </xf>
    <xf numFmtId="0" fontId="7" fillId="3" borderId="4" xfId="2" applyFont="1" applyFill="1" applyBorder="1" applyAlignment="1">
      <alignment horizontal="center"/>
    </xf>
    <xf numFmtId="0" fontId="2" fillId="3" borderId="4" xfId="2" applyFont="1" applyFill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7" fillId="0" borderId="5" xfId="2" applyFont="1" applyBorder="1" applyAlignment="1">
      <alignment horizontal="center"/>
    </xf>
    <xf numFmtId="1" fontId="6" fillId="0" borderId="10" xfId="1" applyNumberFormat="1" applyFont="1" applyBorder="1" applyAlignment="1">
      <alignment horizontal="center"/>
    </xf>
    <xf numFmtId="0" fontId="6" fillId="0" borderId="1" xfId="1" applyFont="1" applyBorder="1"/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/>
    <xf numFmtId="170" fontId="5" fillId="0" borderId="4" xfId="1" applyNumberFormat="1" applyFont="1" applyBorder="1"/>
    <xf numFmtId="1" fontId="5" fillId="0" borderId="0" xfId="1" applyNumberFormat="1" applyFont="1"/>
    <xf numFmtId="9" fontId="6" fillId="0" borderId="4" xfId="3" applyFont="1" applyBorder="1"/>
    <xf numFmtId="0" fontId="8" fillId="0" borderId="0" xfId="2"/>
    <xf numFmtId="10" fontId="7" fillId="0" borderId="0" xfId="3" applyNumberFormat="1" applyFont="1" applyBorder="1" applyAlignment="1"/>
    <xf numFmtId="0" fontId="7" fillId="2" borderId="4" xfId="2" applyFont="1" applyFill="1" applyBorder="1" applyAlignment="1">
      <alignment horizontal="center"/>
    </xf>
    <xf numFmtId="0" fontId="9" fillId="3" borderId="4" xfId="4" applyFont="1" applyFill="1" applyBorder="1" applyAlignment="1">
      <alignment horizontal="center"/>
    </xf>
    <xf numFmtId="0" fontId="10" fillId="3" borderId="4" xfId="2" applyFont="1" applyFill="1" applyBorder="1" applyAlignment="1">
      <alignment horizontal="center"/>
    </xf>
    <xf numFmtId="0" fontId="7" fillId="0" borderId="0" xfId="2" applyFont="1"/>
    <xf numFmtId="0" fontId="7" fillId="0" borderId="0" xfId="2" applyFont="1" applyAlignment="1">
      <alignment horizontal="center"/>
    </xf>
    <xf numFmtId="0" fontId="2" fillId="5" borderId="4" xfId="2" applyFont="1" applyFill="1" applyBorder="1" applyAlignment="1">
      <alignment horizontal="left"/>
    </xf>
    <xf numFmtId="0" fontId="7" fillId="5" borderId="4" xfId="2" applyFont="1" applyFill="1" applyBorder="1" applyAlignment="1">
      <alignment horizontal="center"/>
    </xf>
    <xf numFmtId="0" fontId="7" fillId="0" borderId="0" xfId="2" applyFont="1" applyAlignment="1">
      <alignment horizontal="left"/>
    </xf>
    <xf numFmtId="0" fontId="9" fillId="3" borderId="4" xfId="2" applyFont="1" applyFill="1" applyBorder="1" applyAlignment="1">
      <alignment horizontal="center"/>
    </xf>
    <xf numFmtId="0" fontId="7" fillId="3" borderId="4" xfId="4" applyFont="1" applyFill="1" applyBorder="1" applyAlignment="1">
      <alignment horizontal="center"/>
    </xf>
    <xf numFmtId="0" fontId="7" fillId="4" borderId="4" xfId="2" applyFont="1" applyFill="1" applyBorder="1" applyAlignment="1">
      <alignment horizontal="center"/>
    </xf>
    <xf numFmtId="0" fontId="2" fillId="4" borderId="4" xfId="2" applyFont="1" applyFill="1" applyBorder="1" applyAlignment="1">
      <alignment horizontal="center"/>
    </xf>
    <xf numFmtId="0" fontId="10" fillId="4" borderId="4" xfId="2" applyFont="1" applyFill="1" applyBorder="1" applyAlignment="1">
      <alignment horizontal="center"/>
    </xf>
    <xf numFmtId="2" fontId="7" fillId="5" borderId="4" xfId="2" applyNumberFormat="1" applyFont="1" applyFill="1" applyBorder="1" applyAlignment="1">
      <alignment horizontal="center"/>
    </xf>
    <xf numFmtId="0" fontId="9" fillId="4" borderId="4" xfId="2" applyFont="1" applyFill="1" applyBorder="1" applyAlignment="1">
      <alignment horizontal="center"/>
    </xf>
    <xf numFmtId="0" fontId="7" fillId="6" borderId="4" xfId="2" applyFont="1" applyFill="1" applyBorder="1" applyAlignment="1">
      <alignment horizontal="center"/>
    </xf>
    <xf numFmtId="0" fontId="2" fillId="6" borderId="4" xfId="2" applyFont="1" applyFill="1" applyBorder="1" applyAlignment="1">
      <alignment horizontal="center"/>
    </xf>
    <xf numFmtId="0" fontId="9" fillId="6" borderId="4" xfId="2" applyFont="1" applyFill="1" applyBorder="1" applyAlignment="1">
      <alignment horizontal="center"/>
    </xf>
    <xf numFmtId="0" fontId="7" fillId="7" borderId="4" xfId="2" applyFont="1" applyFill="1" applyBorder="1" applyAlignment="1">
      <alignment horizontal="center"/>
    </xf>
    <xf numFmtId="0" fontId="2" fillId="7" borderId="4" xfId="2" applyFont="1" applyFill="1" applyBorder="1" applyAlignment="1">
      <alignment horizontal="center"/>
    </xf>
    <xf numFmtId="0" fontId="9" fillId="7" borderId="4" xfId="2" applyFont="1" applyFill="1" applyBorder="1" applyAlignment="1">
      <alignment horizontal="center"/>
    </xf>
    <xf numFmtId="1" fontId="11" fillId="8" borderId="4" xfId="2" applyNumberFormat="1" applyFont="1" applyFill="1" applyBorder="1" applyAlignment="1">
      <alignment horizontal="center"/>
    </xf>
    <xf numFmtId="170" fontId="7" fillId="0" borderId="0" xfId="2" applyNumberFormat="1" applyFont="1" applyAlignment="1">
      <alignment horizontal="right" indent="1"/>
    </xf>
    <xf numFmtId="0" fontId="5" fillId="0" borderId="5" xfId="1" applyFont="1" applyBorder="1" applyAlignment="1">
      <alignment horizontal="center" wrapText="1"/>
    </xf>
    <xf numFmtId="0" fontId="5" fillId="0" borderId="9" xfId="1" applyFont="1" applyBorder="1" applyAlignment="1">
      <alignment horizontal="center"/>
    </xf>
    <xf numFmtId="0" fontId="5" fillId="0" borderId="9" xfId="1" applyFont="1" applyBorder="1" applyAlignment="1">
      <alignment horizontal="center" wrapText="1"/>
    </xf>
    <xf numFmtId="0" fontId="6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7" fillId="0" borderId="4" xfId="4" applyFont="1" applyBorder="1" applyAlignment="1">
      <alignment horizontal="center"/>
    </xf>
    <xf numFmtId="0" fontId="8" fillId="0" borderId="0" xfId="4"/>
    <xf numFmtId="0" fontId="7" fillId="0" borderId="0" xfId="4" applyFont="1" applyAlignment="1">
      <alignment vertical="center" wrapText="1"/>
    </xf>
    <xf numFmtId="0" fontId="7" fillId="0" borderId="0" xfId="1" applyFont="1"/>
    <xf numFmtId="10" fontId="7" fillId="0" borderId="0" xfId="1" applyNumberFormat="1" applyFont="1"/>
    <xf numFmtId="10" fontId="0" fillId="0" borderId="0" xfId="0" applyNumberFormat="1"/>
    <xf numFmtId="172" fontId="5" fillId="0" borderId="4" xfId="1" applyNumberFormat="1" applyFont="1" applyBorder="1"/>
    <xf numFmtId="0" fontId="4" fillId="9" borderId="4" xfId="1" applyFont="1" applyFill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9" borderId="4" xfId="1" applyFont="1" applyFill="1" applyBorder="1" applyAlignment="1">
      <alignment horizontal="center" vertical="center"/>
    </xf>
    <xf numFmtId="0" fontId="7" fillId="0" borderId="4" xfId="4" applyFont="1" applyBorder="1" applyAlignment="1">
      <alignment horizontal="center"/>
    </xf>
    <xf numFmtId="0" fontId="7" fillId="0" borderId="0" xfId="4" applyFont="1" applyAlignment="1">
      <alignment horizontal="center"/>
    </xf>
    <xf numFmtId="0" fontId="12" fillId="0" borderId="7" xfId="4" applyFont="1" applyBorder="1" applyAlignment="1">
      <alignment horizontal="center"/>
    </xf>
    <xf numFmtId="0" fontId="12" fillId="0" borderId="4" xfId="4" applyFont="1" applyBorder="1" applyAlignment="1">
      <alignment horizontal="center"/>
    </xf>
    <xf numFmtId="2" fontId="4" fillId="9" borderId="4" xfId="1" applyNumberFormat="1" applyFont="1" applyFill="1" applyBorder="1" applyAlignment="1">
      <alignment horizontal="center" vertical="center"/>
    </xf>
    <xf numFmtId="0" fontId="7" fillId="0" borderId="0" xfId="4" applyFont="1"/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1" fillId="0" borderId="0" xfId="4" applyFont="1" applyAlignment="1">
      <alignment horizontal="center"/>
    </xf>
    <xf numFmtId="0" fontId="7" fillId="0" borderId="0" xfId="1" applyFont="1" applyAlignment="1">
      <alignment horizontal="center"/>
    </xf>
    <xf numFmtId="170" fontId="4" fillId="0" borderId="4" xfId="1" applyNumberFormat="1" applyFont="1" applyBorder="1" applyAlignment="1">
      <alignment horizontal="center" vertical="center"/>
    </xf>
    <xf numFmtId="0" fontId="3" fillId="0" borderId="11" xfId="1" applyBorder="1" applyAlignment="1">
      <alignment horizontal="center" vertical="center"/>
    </xf>
    <xf numFmtId="0" fontId="13" fillId="0" borderId="4" xfId="1" applyFont="1" applyBorder="1" applyAlignment="1">
      <alignment horizontal="center"/>
    </xf>
  </cellXfs>
  <cellStyles count="5">
    <cellStyle name="Normal" xfId="0" builtinId="0"/>
    <cellStyle name="Normal 2" xfId="1" xr:uid="{47E6D3B3-99F1-41C6-8A42-876D56BFC364}"/>
    <cellStyle name="Normal 2 2" xfId="4" xr:uid="{33DE757B-0A72-4B7B-87E5-9BC2DA8499CB}"/>
    <cellStyle name="Normal 3" xfId="2" xr:uid="{A9245B9C-EA34-4169-8C18-586378DBC402}"/>
    <cellStyle name="Percent 2" xfId="3" xr:uid="{79F69E77-0D5B-40C1-9613-E22C84A601BF}"/>
  </cellStyles>
  <dxfs count="256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ill>
        <patternFill>
          <bgColor rgb="FF9966FF"/>
        </patternFill>
      </fill>
    </dxf>
    <dxf>
      <fill>
        <patternFill>
          <bgColor rgb="FFF8CBAD"/>
        </patternFill>
      </fill>
    </dxf>
    <dxf>
      <fill>
        <patternFill>
          <bgColor rgb="FF54823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ill>
        <patternFill>
          <bgColor rgb="FF9966FF"/>
        </patternFill>
      </fill>
    </dxf>
    <dxf>
      <fill>
        <patternFill>
          <bgColor rgb="FFF8CBAD"/>
        </patternFill>
      </fill>
    </dxf>
    <dxf>
      <fill>
        <patternFill>
          <bgColor rgb="FF54823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ill>
        <patternFill>
          <bgColor rgb="FF9966FF"/>
        </patternFill>
      </fill>
    </dxf>
    <dxf>
      <fill>
        <patternFill>
          <bgColor rgb="FFF8CBAD"/>
        </patternFill>
      </fill>
    </dxf>
    <dxf>
      <fill>
        <patternFill>
          <bgColor rgb="FF54823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ill>
        <patternFill>
          <bgColor rgb="FF9966FF"/>
        </patternFill>
      </fill>
    </dxf>
    <dxf>
      <fill>
        <patternFill>
          <bgColor rgb="FFF8CBAD"/>
        </patternFill>
      </fill>
    </dxf>
    <dxf>
      <fill>
        <patternFill>
          <bgColor rgb="FF54823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ill>
        <patternFill>
          <bgColor rgb="FF9966FF"/>
        </patternFill>
      </fill>
    </dxf>
    <dxf>
      <fill>
        <patternFill>
          <bgColor rgb="FFF8CBAD"/>
        </patternFill>
      </fill>
    </dxf>
    <dxf>
      <fill>
        <patternFill>
          <bgColor rgb="FF54823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ill>
        <patternFill>
          <bgColor rgb="FF9966FF"/>
        </patternFill>
      </fill>
    </dxf>
    <dxf>
      <fill>
        <patternFill>
          <bgColor rgb="FFF8CBAD"/>
        </patternFill>
      </fill>
    </dxf>
    <dxf>
      <fill>
        <patternFill>
          <bgColor rgb="FF54823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ill>
        <patternFill>
          <bgColor rgb="FF9966FF"/>
        </patternFill>
      </fill>
    </dxf>
    <dxf>
      <fill>
        <patternFill>
          <bgColor rgb="FFF8CBAD"/>
        </patternFill>
      </fill>
    </dxf>
    <dxf>
      <fill>
        <patternFill>
          <bgColor rgb="FF54823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-0.499984740745262"/>
      </font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ill>
        <patternFill>
          <bgColor rgb="FF9966FF"/>
        </patternFill>
      </fill>
    </dxf>
    <dxf>
      <fill>
        <patternFill>
          <bgColor rgb="FFF8CBAD"/>
        </patternFill>
      </fill>
    </dxf>
    <dxf>
      <fill>
        <patternFill>
          <bgColor rgb="FF54823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ill>
        <patternFill>
          <bgColor rgb="FF9966FF"/>
        </patternFill>
      </fill>
    </dxf>
    <dxf>
      <fill>
        <patternFill>
          <bgColor rgb="FFF8CBAD"/>
        </patternFill>
      </fill>
    </dxf>
    <dxf>
      <fill>
        <patternFill>
          <bgColor rgb="FF54823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ill>
        <patternFill>
          <bgColor rgb="FF9966FF"/>
        </patternFill>
      </fill>
    </dxf>
    <dxf>
      <fill>
        <patternFill>
          <bgColor rgb="FFF8CBAD"/>
        </patternFill>
      </fill>
    </dxf>
    <dxf>
      <fill>
        <patternFill>
          <bgColor rgb="FF54823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ill>
        <patternFill>
          <bgColor rgb="FF9966FF"/>
        </patternFill>
      </fill>
    </dxf>
    <dxf>
      <fill>
        <patternFill>
          <bgColor rgb="FFF8CBAD"/>
        </patternFill>
      </fill>
    </dxf>
    <dxf>
      <fill>
        <patternFill>
          <bgColor rgb="FF54823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ill>
        <patternFill>
          <bgColor rgb="FF9966FF"/>
        </patternFill>
      </fill>
    </dxf>
    <dxf>
      <fill>
        <patternFill>
          <bgColor rgb="FFF8CBAD"/>
        </patternFill>
      </fill>
    </dxf>
    <dxf>
      <fill>
        <patternFill>
          <bgColor rgb="FF54823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ill>
        <patternFill>
          <bgColor rgb="FF9966FF"/>
        </patternFill>
      </fill>
    </dxf>
    <dxf>
      <fill>
        <patternFill>
          <bgColor rgb="FFF8CBAD"/>
        </patternFill>
      </fill>
    </dxf>
    <dxf>
      <fill>
        <patternFill>
          <bgColor rgb="FF54823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ill>
        <patternFill>
          <bgColor rgb="FF9966FF"/>
        </patternFill>
      </fill>
    </dxf>
    <dxf>
      <fill>
        <patternFill>
          <bgColor rgb="FFF8CBAD"/>
        </patternFill>
      </fill>
    </dxf>
    <dxf>
      <fill>
        <patternFill>
          <bgColor rgb="FF54823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ill>
        <patternFill>
          <bgColor rgb="FF9966FF"/>
        </patternFill>
      </fill>
    </dxf>
    <dxf>
      <fill>
        <patternFill>
          <bgColor rgb="FFF8CBAD"/>
        </patternFill>
      </fill>
    </dxf>
    <dxf>
      <fill>
        <patternFill>
          <bgColor rgb="FF54823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ill>
        <patternFill>
          <bgColor rgb="FF9966FF"/>
        </patternFill>
      </fill>
    </dxf>
    <dxf>
      <fill>
        <patternFill>
          <bgColor rgb="FFF8CBAD"/>
        </patternFill>
      </fill>
    </dxf>
    <dxf>
      <fill>
        <patternFill>
          <bgColor rgb="FF54823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ill>
        <patternFill>
          <bgColor rgb="FF9966FF"/>
        </patternFill>
      </fill>
    </dxf>
    <dxf>
      <fill>
        <patternFill>
          <bgColor rgb="FFF8CBAD"/>
        </patternFill>
      </fill>
    </dxf>
    <dxf>
      <fill>
        <patternFill>
          <bgColor rgb="FF54823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ill>
        <patternFill>
          <bgColor rgb="FF9966FF"/>
        </patternFill>
      </fill>
    </dxf>
    <dxf>
      <fill>
        <patternFill>
          <bgColor rgb="FFF8CBAD"/>
        </patternFill>
      </fill>
    </dxf>
    <dxf>
      <fill>
        <patternFill>
          <bgColor rgb="FF54823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ill>
        <patternFill>
          <bgColor rgb="FF9966FF"/>
        </patternFill>
      </fill>
    </dxf>
    <dxf>
      <fill>
        <patternFill>
          <bgColor rgb="FFF8CBAD"/>
        </patternFill>
      </fill>
    </dxf>
    <dxf>
      <fill>
        <patternFill>
          <bgColor rgb="FF54823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ill>
        <patternFill>
          <bgColor rgb="FF9966FF"/>
        </patternFill>
      </fill>
    </dxf>
    <dxf>
      <fill>
        <patternFill>
          <bgColor rgb="FFF8CBAD"/>
        </patternFill>
      </fill>
    </dxf>
    <dxf>
      <fill>
        <patternFill>
          <bgColor rgb="FF54823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ill>
        <patternFill>
          <bgColor rgb="FF9966FF"/>
        </patternFill>
      </fill>
    </dxf>
    <dxf>
      <fill>
        <patternFill>
          <bgColor rgb="FFF8CBAD"/>
        </patternFill>
      </fill>
    </dxf>
    <dxf>
      <fill>
        <patternFill>
          <bgColor rgb="FF54823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ill>
        <patternFill>
          <bgColor rgb="FF9966FF"/>
        </patternFill>
      </fill>
    </dxf>
    <dxf>
      <fill>
        <patternFill>
          <bgColor rgb="FFF8CBAD"/>
        </patternFill>
      </fill>
    </dxf>
    <dxf>
      <fill>
        <patternFill>
          <bgColor rgb="FF54823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ill>
        <patternFill>
          <bgColor rgb="FF9966FF"/>
        </patternFill>
      </fill>
    </dxf>
    <dxf>
      <fill>
        <patternFill>
          <bgColor rgb="FFF8CBAD"/>
        </patternFill>
      </fill>
    </dxf>
    <dxf>
      <fill>
        <patternFill>
          <bgColor rgb="FF54823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ill>
        <patternFill>
          <bgColor rgb="FF9966FF"/>
        </patternFill>
      </fill>
    </dxf>
    <dxf>
      <fill>
        <patternFill>
          <bgColor rgb="FFF8CBAD"/>
        </patternFill>
      </fill>
    </dxf>
    <dxf>
      <fill>
        <patternFill>
          <bgColor rgb="FF54823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F0"/>
        </patternFill>
      </fill>
    </dxf>
    <dxf>
      <fill>
        <patternFill>
          <bgColor rgb="FFFF66FF"/>
        </patternFill>
      </fill>
    </dxf>
    <dxf>
      <fill>
        <patternFill>
          <bgColor rgb="FF9966FF"/>
        </patternFill>
      </fill>
    </dxf>
    <dxf>
      <fill>
        <patternFill>
          <bgColor rgb="FFF8CBAD"/>
        </patternFill>
      </fill>
    </dxf>
    <dxf>
      <fill>
        <patternFill>
          <bgColor rgb="FF54823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Slot-sim\src\products\FortuneFury\versions\Zhulong's%20Treasure%20-%200.22.xlsx" TargetMode="External"/><Relationship Id="rId1" Type="http://schemas.openxmlformats.org/officeDocument/2006/relationships/externalLinkPath" Target="/Projects/Slot-sim/src/products/FortuneFury/versions/Zhulong's%20Treasure%20-%200.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vision History"/>
      <sheetName val="Math Direction"/>
      <sheetName val="Base Bet Statistics"/>
      <sheetName val="Power Bet Statistics"/>
      <sheetName val="Bonus Buy Statistics"/>
      <sheetName val="Jackpot Config"/>
      <sheetName val="Sim Config"/>
      <sheetName val="Json Parser Input"/>
      <sheetName val="Jackpot Counter"/>
      <sheetName val="Instant Jackpot"/>
      <sheetName val="Weightings"/>
      <sheetName val="Win Lines"/>
      <sheetName val="Awards"/>
      <sheetName val="Reel Sets"/>
      <sheetName val="Base Reels A"/>
      <sheetName val="Base Reels B"/>
      <sheetName val="Base Reels C"/>
      <sheetName val="Base Reels D"/>
      <sheetName val="Power Bet Reels A"/>
      <sheetName val="Power Bet Reels B"/>
      <sheetName val="Power Bet Reels C"/>
      <sheetName val="Power Bet Reels D"/>
      <sheetName val="Feat Reels A"/>
      <sheetName val="Feat Reels B"/>
      <sheetName val="Feat Reels C"/>
      <sheetName val="Feat Reels D"/>
      <sheetName val="Bonus Buy Reels A"/>
      <sheetName val="Bonus Buy Reels B"/>
      <sheetName val="Bonus Buy Reels C"/>
      <sheetName val="Display Reels"/>
      <sheetName val="Dev Weightings"/>
    </sheetNames>
    <sheetDataSet>
      <sheetData sheetId="0"/>
      <sheetData sheetId="1">
        <row r="6">
          <cell r="C6">
            <v>3</v>
          </cell>
        </row>
        <row r="7">
          <cell r="C7">
            <v>5</v>
          </cell>
        </row>
      </sheetData>
      <sheetData sheetId="2"/>
      <sheetData sheetId="3"/>
      <sheetData sheetId="4"/>
      <sheetData sheetId="5">
        <row r="7">
          <cell r="H7">
            <v>100</v>
          </cell>
        </row>
      </sheetData>
      <sheetData sheetId="6"/>
      <sheetData sheetId="7"/>
      <sheetData sheetId="8"/>
      <sheetData sheetId="9"/>
      <sheetData sheetId="10">
        <row r="3">
          <cell r="M3">
            <v>50000</v>
          </cell>
        </row>
        <row r="4">
          <cell r="M4">
            <v>150000</v>
          </cell>
        </row>
        <row r="5">
          <cell r="M5">
            <v>144451</v>
          </cell>
        </row>
        <row r="6">
          <cell r="M6">
            <v>15549</v>
          </cell>
        </row>
        <row r="7">
          <cell r="L7">
            <v>0.96500264537499991</v>
          </cell>
        </row>
        <row r="11">
          <cell r="F11">
            <v>130</v>
          </cell>
        </row>
        <row r="12">
          <cell r="F12">
            <v>550</v>
          </cell>
        </row>
        <row r="13">
          <cell r="F13">
            <v>110</v>
          </cell>
        </row>
        <row r="14">
          <cell r="F14">
            <v>0</v>
          </cell>
        </row>
        <row r="20">
          <cell r="N20">
            <v>1.5</v>
          </cell>
        </row>
        <row r="22">
          <cell r="B22">
            <v>8.4640597132596955</v>
          </cell>
        </row>
        <row r="26">
          <cell r="M26">
            <v>50000</v>
          </cell>
        </row>
        <row r="27">
          <cell r="M27">
            <v>150000</v>
          </cell>
        </row>
        <row r="28">
          <cell r="M28">
            <v>139032</v>
          </cell>
        </row>
        <row r="29">
          <cell r="M29">
            <v>20968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2746-EF23-4C79-9528-6DBA1EB78EA3}">
  <dimension ref="A1:BQB303"/>
  <sheetViews>
    <sheetView workbookViewId="0">
      <selection activeCell="I18" sqref="I18"/>
    </sheetView>
    <sheetView workbookViewId="1"/>
  </sheetViews>
  <sheetFormatPr defaultRowHeight="15" x14ac:dyDescent="0.25"/>
  <cols>
    <col min="1" max="1" width="8.7109375" style="1" customWidth="1"/>
    <col min="2" max="6" width="8.7109375" style="2" customWidth="1"/>
  </cols>
  <sheetData>
    <row r="1" spans="1:1796" x14ac:dyDescent="0.25">
      <c r="E1" s="1"/>
      <c r="G1" s="2"/>
      <c r="H1" s="2"/>
      <c r="I1" s="1"/>
      <c r="J1" s="2"/>
      <c r="K1" s="2"/>
      <c r="L1" s="2"/>
      <c r="M1" s="1"/>
      <c r="N1" s="2"/>
      <c r="O1" s="1"/>
      <c r="P1" s="2"/>
      <c r="Q1" s="2"/>
      <c r="R1" s="2"/>
      <c r="S1" s="1"/>
      <c r="T1" s="105" t="s">
        <v>72</v>
      </c>
      <c r="U1" s="105"/>
      <c r="V1" s="105"/>
      <c r="W1" s="105"/>
      <c r="X1" s="105"/>
      <c r="Y1" s="105"/>
      <c r="Z1" s="2"/>
      <c r="AA1" s="1"/>
      <c r="AB1" s="2"/>
      <c r="AC1" s="1"/>
      <c r="AD1" s="2"/>
      <c r="AE1" s="2"/>
      <c r="AF1" s="2"/>
      <c r="AG1" s="1"/>
      <c r="AH1" s="2"/>
      <c r="AI1" s="2"/>
      <c r="AJ1" s="2"/>
      <c r="AK1" s="1"/>
      <c r="AL1" s="2"/>
      <c r="AM1" s="2"/>
      <c r="AN1" s="2"/>
      <c r="AO1" s="1"/>
      <c r="AP1" s="2"/>
      <c r="AQ1" s="1"/>
      <c r="AR1" s="2"/>
      <c r="AS1" s="2"/>
      <c r="AT1" s="2"/>
      <c r="AU1" s="1"/>
      <c r="AV1" s="2"/>
      <c r="AW1" s="2"/>
      <c r="AX1" s="2"/>
      <c r="AY1" s="1"/>
      <c r="AZ1" s="2"/>
      <c r="BA1" s="2"/>
      <c r="BB1" s="2"/>
      <c r="BC1" s="1"/>
      <c r="BD1" s="2"/>
      <c r="BE1" s="1"/>
      <c r="BF1" s="2"/>
      <c r="BG1" s="2"/>
      <c r="BH1" s="2"/>
      <c r="BI1" s="1"/>
      <c r="BJ1" s="2"/>
      <c r="BK1" s="2"/>
      <c r="BL1" s="2"/>
      <c r="BM1" s="1"/>
      <c r="BN1" s="2"/>
      <c r="BO1" s="2"/>
      <c r="BP1" s="2"/>
      <c r="BQ1" s="1"/>
      <c r="BR1" s="2"/>
      <c r="BS1" s="1"/>
      <c r="BT1" s="2"/>
      <c r="BU1" s="2"/>
      <c r="BV1" s="2"/>
      <c r="BW1" s="1"/>
      <c r="BX1" s="2"/>
      <c r="BY1" s="2"/>
      <c r="BZ1" s="2"/>
      <c r="CA1" s="1"/>
      <c r="CB1" s="2"/>
      <c r="CC1" s="2"/>
      <c r="CD1" s="2"/>
      <c r="CE1" s="1"/>
      <c r="CF1" s="2"/>
      <c r="CG1" s="1"/>
      <c r="CH1" s="2"/>
      <c r="CI1" s="2"/>
      <c r="CJ1" s="2"/>
      <c r="CK1" s="1"/>
      <c r="CL1" s="2"/>
      <c r="CM1" s="2"/>
      <c r="CN1" s="2"/>
      <c r="CO1" s="1"/>
      <c r="CP1" s="2"/>
      <c r="CQ1" s="2"/>
      <c r="CR1" s="2"/>
      <c r="CS1" s="1"/>
      <c r="CT1" s="2"/>
      <c r="CU1" s="1"/>
      <c r="CV1" s="2"/>
      <c r="CW1" s="2"/>
      <c r="CX1" s="2"/>
      <c r="CY1" s="1"/>
      <c r="CZ1" s="2"/>
      <c r="DA1" s="2"/>
      <c r="DB1" s="2"/>
      <c r="DC1" s="1"/>
      <c r="DD1" s="2"/>
      <c r="DE1" s="2"/>
      <c r="DF1" s="2"/>
      <c r="DG1" s="1"/>
      <c r="DH1" s="2"/>
      <c r="DI1" s="1"/>
      <c r="DJ1" s="2"/>
      <c r="DK1" s="2"/>
      <c r="DL1" s="2"/>
      <c r="DM1" s="1"/>
      <c r="DN1" s="2"/>
      <c r="DO1" s="2"/>
      <c r="DP1" s="2"/>
      <c r="DQ1" s="1"/>
      <c r="DR1" s="2"/>
      <c r="DS1" s="2"/>
      <c r="DT1" s="2"/>
      <c r="DU1" s="1"/>
      <c r="DV1" s="2"/>
      <c r="DW1" s="1"/>
      <c r="DX1" s="2"/>
      <c r="DY1" s="2"/>
      <c r="DZ1" s="2"/>
      <c r="EA1" s="1"/>
      <c r="EB1" s="2"/>
      <c r="EC1" s="2"/>
      <c r="ED1" s="2"/>
      <c r="EE1" s="1"/>
      <c r="EF1" s="2"/>
      <c r="EG1" s="2"/>
      <c r="EH1" s="2"/>
      <c r="EI1" s="1"/>
      <c r="EJ1" s="2"/>
      <c r="EK1" s="1"/>
      <c r="EL1" s="2"/>
      <c r="EM1" s="2"/>
      <c r="EN1" s="2"/>
      <c r="EO1" s="1"/>
      <c r="EP1" s="2"/>
      <c r="EQ1" s="2"/>
      <c r="ER1" s="2"/>
      <c r="ES1" s="1"/>
      <c r="ET1" s="2"/>
      <c r="EU1" s="2"/>
      <c r="EV1" s="2"/>
      <c r="EW1" s="1"/>
      <c r="EX1" s="2"/>
      <c r="EY1" s="1"/>
      <c r="EZ1" s="2"/>
      <c r="FA1" s="2"/>
      <c r="FB1" s="2"/>
      <c r="FC1" s="1"/>
      <c r="FD1" s="2"/>
      <c r="FE1" s="2"/>
      <c r="FF1" s="2"/>
      <c r="FG1" s="1"/>
      <c r="FH1" s="2"/>
      <c r="FI1" s="2"/>
      <c r="FJ1" s="2"/>
      <c r="FK1" s="1"/>
      <c r="FL1" s="2"/>
      <c r="FM1" s="1"/>
      <c r="FN1" s="2"/>
      <c r="FO1" s="2"/>
      <c r="FP1" s="2"/>
      <c r="FQ1" s="1"/>
      <c r="FR1" s="2"/>
      <c r="FS1" s="2"/>
      <c r="FT1" s="2"/>
      <c r="FU1" s="1"/>
      <c r="FV1" s="2"/>
      <c r="FW1" s="2"/>
      <c r="FX1" s="2"/>
      <c r="FY1" s="1"/>
      <c r="FZ1" s="2"/>
      <c r="GA1" s="1"/>
      <c r="GB1" s="2"/>
      <c r="GC1" s="2"/>
      <c r="GD1" s="2"/>
      <c r="GE1" s="1"/>
      <c r="GF1" s="2"/>
      <c r="GG1" s="2"/>
      <c r="GH1" s="2"/>
      <c r="GI1" s="1"/>
      <c r="GJ1" s="2"/>
      <c r="GK1" s="2"/>
      <c r="GL1" s="2"/>
      <c r="GM1" s="1"/>
      <c r="GN1" s="2"/>
      <c r="GO1" s="1"/>
      <c r="GP1" s="2"/>
      <c r="GQ1" s="2"/>
      <c r="GR1" s="2"/>
      <c r="GS1" s="1"/>
      <c r="GT1" s="2"/>
      <c r="GU1" s="2"/>
      <c r="GV1" s="2"/>
      <c r="GW1" s="1"/>
      <c r="GX1" s="2"/>
      <c r="GY1" s="2"/>
      <c r="GZ1" s="2"/>
      <c r="HA1" s="1"/>
      <c r="HB1" s="2"/>
      <c r="HC1" s="1"/>
      <c r="HD1" s="2"/>
      <c r="HE1" s="2"/>
      <c r="HF1" s="2"/>
      <c r="HG1" s="1"/>
      <c r="HH1" s="2"/>
      <c r="HI1" s="2"/>
      <c r="HJ1" s="2"/>
      <c r="HK1" s="1"/>
      <c r="HL1" s="2"/>
      <c r="HM1" s="2"/>
      <c r="HN1" s="2"/>
      <c r="HO1" s="1"/>
      <c r="HP1" s="2"/>
      <c r="HQ1" s="1"/>
      <c r="HR1" s="2"/>
      <c r="HS1" s="2"/>
      <c r="HT1" s="2"/>
      <c r="HU1" s="1"/>
      <c r="HV1" s="2"/>
      <c r="HW1" s="2"/>
      <c r="HX1" s="2"/>
      <c r="HY1" s="1"/>
      <c r="HZ1" s="2"/>
      <c r="IA1" s="2"/>
      <c r="IB1" s="2"/>
      <c r="IC1" s="1"/>
      <c r="ID1" s="2"/>
      <c r="IE1" s="1"/>
      <c r="IF1" s="2"/>
      <c r="IG1" s="2"/>
      <c r="IH1" s="2"/>
      <c r="II1" s="1"/>
      <c r="IJ1" s="2"/>
      <c r="IK1" s="2"/>
      <c r="IL1" s="2"/>
      <c r="IM1" s="1"/>
      <c r="IN1" s="2"/>
      <c r="IO1" s="2"/>
      <c r="IP1" s="2"/>
      <c r="IQ1" s="1"/>
      <c r="IR1" s="2"/>
      <c r="IS1" s="1"/>
      <c r="IT1" s="2"/>
      <c r="IU1" s="2"/>
      <c r="IV1" s="2"/>
      <c r="IW1" s="1"/>
      <c r="IX1" s="2"/>
      <c r="IY1" s="2"/>
      <c r="IZ1" s="2"/>
      <c r="JA1" s="1"/>
      <c r="JB1" s="2"/>
      <c r="JC1" s="2"/>
      <c r="JD1" s="2"/>
      <c r="JE1" s="1"/>
      <c r="JF1" s="2"/>
      <c r="JG1" s="1"/>
      <c r="JH1" s="2"/>
      <c r="JI1" s="2"/>
      <c r="JJ1" s="2"/>
      <c r="JK1" s="1"/>
      <c r="JL1" s="2"/>
      <c r="JM1" s="2"/>
      <c r="JN1" s="2"/>
      <c r="JO1" s="1"/>
      <c r="JP1" s="2"/>
      <c r="JQ1" s="2"/>
      <c r="JR1" s="2"/>
      <c r="JS1" s="1"/>
      <c r="JT1" s="2"/>
      <c r="JU1" s="1"/>
      <c r="JV1" s="2"/>
      <c r="JW1" s="2"/>
      <c r="JX1" s="2"/>
      <c r="JY1" s="1"/>
      <c r="JZ1" s="2"/>
      <c r="KA1" s="2"/>
      <c r="KB1" s="2"/>
      <c r="KC1" s="1"/>
      <c r="KD1" s="2"/>
      <c r="KE1" s="2"/>
      <c r="KF1" s="2"/>
      <c r="KG1" s="1"/>
      <c r="KH1" s="2"/>
      <c r="KI1" s="1"/>
      <c r="KJ1" s="2"/>
      <c r="KK1" s="2"/>
      <c r="KL1" s="2"/>
      <c r="KM1" s="1"/>
      <c r="KN1" s="2"/>
      <c r="KO1" s="2"/>
      <c r="KP1" s="2"/>
      <c r="KQ1" s="1"/>
      <c r="KR1" s="2"/>
      <c r="KS1" s="2"/>
      <c r="KT1" s="2"/>
      <c r="KU1" s="1"/>
      <c r="KV1" s="2"/>
      <c r="KW1" s="1"/>
      <c r="KX1" s="2"/>
      <c r="KY1" s="2"/>
      <c r="KZ1" s="2"/>
      <c r="LA1" s="1"/>
      <c r="LB1" s="2"/>
      <c r="LC1" s="2"/>
      <c r="LD1" s="2"/>
      <c r="LE1" s="1"/>
      <c r="LF1" s="2"/>
      <c r="LG1" s="2"/>
      <c r="LH1" s="2"/>
      <c r="LI1" s="1"/>
      <c r="LJ1" s="2"/>
      <c r="LK1" s="1"/>
      <c r="LL1" s="2"/>
      <c r="LM1" s="2"/>
      <c r="LN1" s="2"/>
      <c r="LO1" s="1"/>
      <c r="LP1" s="2"/>
      <c r="LQ1" s="2"/>
      <c r="LR1" s="2"/>
      <c r="LS1" s="1"/>
      <c r="LT1" s="2"/>
      <c r="LU1" s="2"/>
      <c r="LV1" s="2"/>
      <c r="LW1" s="1"/>
      <c r="LX1" s="2"/>
      <c r="LY1" s="1"/>
      <c r="LZ1" s="2"/>
      <c r="MA1" s="2"/>
      <c r="MB1" s="2"/>
      <c r="MC1" s="1"/>
      <c r="MD1" s="2"/>
      <c r="ME1" s="2"/>
      <c r="MF1" s="2"/>
      <c r="MG1" s="1"/>
      <c r="MH1" s="2"/>
      <c r="MI1" s="2"/>
      <c r="MJ1" s="2"/>
      <c r="MK1" s="1"/>
      <c r="ML1" s="2"/>
      <c r="MM1" s="1"/>
      <c r="MN1" s="2"/>
      <c r="MO1" s="2"/>
      <c r="MP1" s="2"/>
      <c r="MQ1" s="1"/>
      <c r="MR1" s="2"/>
      <c r="MS1" s="2"/>
      <c r="MT1" s="2"/>
      <c r="MU1" s="1"/>
      <c r="MV1" s="2"/>
      <c r="MW1" s="2"/>
      <c r="MX1" s="2"/>
      <c r="MY1" s="1"/>
      <c r="MZ1" s="2"/>
      <c r="NA1" s="1"/>
      <c r="NB1" s="2"/>
      <c r="NC1" s="2"/>
      <c r="ND1" s="2"/>
      <c r="NE1" s="1"/>
      <c r="NF1" s="2"/>
      <c r="NG1" s="2"/>
      <c r="NH1" s="2"/>
      <c r="NI1" s="1"/>
      <c r="NJ1" s="2"/>
      <c r="NK1" s="2"/>
      <c r="NL1" s="2"/>
      <c r="NM1" s="1"/>
      <c r="NN1" s="2"/>
      <c r="NO1" s="1"/>
      <c r="NP1" s="2"/>
      <c r="NQ1" s="2"/>
      <c r="NR1" s="2"/>
      <c r="NS1" s="1"/>
      <c r="NT1" s="2"/>
      <c r="NU1" s="2"/>
      <c r="NV1" s="2"/>
      <c r="NW1" s="1"/>
      <c r="NX1" s="2"/>
      <c r="NY1" s="2"/>
      <c r="NZ1" s="2"/>
      <c r="OA1" s="1"/>
      <c r="OB1" s="2"/>
      <c r="OC1" s="1"/>
      <c r="OD1" s="2"/>
      <c r="OE1" s="2"/>
      <c r="OF1" s="2"/>
      <c r="OG1" s="1"/>
      <c r="OH1" s="2"/>
      <c r="OI1" s="2"/>
      <c r="OJ1" s="2"/>
      <c r="OK1" s="1"/>
      <c r="OL1" s="2"/>
      <c r="OM1" s="2"/>
      <c r="ON1" s="2"/>
      <c r="OO1" s="1"/>
      <c r="OP1" s="2"/>
      <c r="OQ1" s="1"/>
      <c r="OR1" s="2"/>
      <c r="OS1" s="2"/>
      <c r="OT1" s="2"/>
      <c r="OU1" s="1"/>
      <c r="OV1" s="2"/>
      <c r="OW1" s="2"/>
      <c r="OX1" s="2"/>
      <c r="OY1" s="1"/>
      <c r="OZ1" s="2"/>
      <c r="PA1" s="2"/>
      <c r="PB1" s="2"/>
      <c r="PC1" s="1"/>
      <c r="PD1" s="2"/>
      <c r="PE1" s="1"/>
      <c r="PF1" s="2"/>
      <c r="PG1" s="2"/>
      <c r="PH1" s="2"/>
      <c r="PI1" s="1"/>
      <c r="PJ1" s="2"/>
      <c r="PK1" s="2"/>
      <c r="PL1" s="2"/>
      <c r="PM1" s="1"/>
      <c r="PN1" s="2"/>
      <c r="PO1" s="2"/>
      <c r="PP1" s="2"/>
      <c r="PQ1" s="1"/>
      <c r="PR1" s="2"/>
      <c r="PS1" s="1"/>
      <c r="PT1" s="2"/>
      <c r="PU1" s="2"/>
      <c r="PV1" s="2"/>
      <c r="PW1" s="1"/>
      <c r="PX1" s="2"/>
      <c r="PY1" s="2"/>
      <c r="PZ1" s="2"/>
      <c r="QA1" s="1"/>
      <c r="QB1" s="2"/>
      <c r="QC1" s="2"/>
      <c r="QD1" s="2"/>
      <c r="QE1" s="1"/>
      <c r="QF1" s="2"/>
      <c r="QG1" s="1"/>
      <c r="QH1" s="2"/>
      <c r="QI1" s="2"/>
      <c r="QJ1" s="2"/>
      <c r="QK1" s="1"/>
      <c r="QL1" s="2"/>
      <c r="QM1" s="2"/>
      <c r="QN1" s="2"/>
      <c r="QO1" s="1"/>
      <c r="QP1" s="2"/>
      <c r="QQ1" s="2"/>
      <c r="QR1" s="2"/>
      <c r="QS1" s="1"/>
      <c r="QT1" s="2"/>
      <c r="QU1" s="1"/>
      <c r="QV1" s="2"/>
      <c r="QW1" s="2"/>
      <c r="QX1" s="2"/>
      <c r="QY1" s="1"/>
      <c r="QZ1" s="2"/>
      <c r="RA1" s="2"/>
      <c r="RB1" s="2"/>
      <c r="RC1" s="1"/>
      <c r="RD1" s="2"/>
      <c r="RE1" s="2"/>
      <c r="RF1" s="2"/>
      <c r="RG1" s="1"/>
      <c r="RH1" s="2"/>
      <c r="RI1" s="1"/>
      <c r="RJ1" s="2"/>
      <c r="RK1" s="2"/>
      <c r="RL1" s="2"/>
      <c r="RM1" s="1"/>
      <c r="RN1" s="2"/>
      <c r="RO1" s="2"/>
      <c r="RP1" s="2"/>
      <c r="RQ1" s="1"/>
      <c r="RR1" s="2"/>
      <c r="RS1" s="2"/>
      <c r="RT1" s="2"/>
      <c r="RU1" s="1"/>
      <c r="RV1" s="2"/>
      <c r="RW1" s="1"/>
      <c r="RX1" s="2"/>
      <c r="RY1" s="2"/>
      <c r="RZ1" s="2"/>
      <c r="SA1" s="1"/>
      <c r="SB1" s="2"/>
      <c r="SC1" s="2"/>
      <c r="SD1" s="2"/>
      <c r="SE1" s="1"/>
      <c r="SF1" s="2"/>
      <c r="SG1" s="2"/>
      <c r="SH1" s="2"/>
      <c r="SI1" s="1"/>
      <c r="SJ1" s="2"/>
      <c r="SK1" s="1"/>
      <c r="SL1" s="2"/>
      <c r="SM1" s="2"/>
      <c r="SN1" s="2"/>
      <c r="SO1" s="1"/>
      <c r="SP1" s="2"/>
      <c r="SQ1" s="2"/>
      <c r="SR1" s="2"/>
      <c r="SS1" s="1"/>
      <c r="ST1" s="2"/>
      <c r="SU1" s="2"/>
      <c r="SV1" s="2"/>
      <c r="SW1" s="1"/>
      <c r="SX1" s="2"/>
      <c r="SY1" s="1"/>
      <c r="SZ1" s="2"/>
      <c r="TA1" s="2"/>
      <c r="TB1" s="2"/>
      <c r="TC1" s="1"/>
      <c r="TD1" s="2"/>
      <c r="TE1" s="2"/>
      <c r="TF1" s="2"/>
      <c r="TG1" s="1"/>
      <c r="TH1" s="2"/>
      <c r="TI1" s="2"/>
      <c r="TJ1" s="2"/>
      <c r="TK1" s="1"/>
      <c r="TL1" s="2"/>
      <c r="TM1" s="1"/>
      <c r="TN1" s="2"/>
      <c r="TO1" s="2"/>
      <c r="TP1" s="2"/>
      <c r="TQ1" s="1"/>
      <c r="TR1" s="2"/>
      <c r="TS1" s="2"/>
      <c r="TT1" s="2"/>
      <c r="TU1" s="1"/>
      <c r="TV1" s="2"/>
      <c r="TW1" s="2"/>
      <c r="TX1" s="2"/>
      <c r="TY1" s="1"/>
      <c r="TZ1" s="2"/>
      <c r="UA1" s="1"/>
      <c r="UB1" s="2"/>
      <c r="UC1" s="2"/>
      <c r="UD1" s="2"/>
      <c r="UE1" s="1"/>
      <c r="UF1" s="2"/>
      <c r="UG1" s="2"/>
      <c r="UH1" s="2"/>
      <c r="UI1" s="1"/>
      <c r="UJ1" s="2"/>
      <c r="UK1" s="2"/>
      <c r="UL1" s="2"/>
      <c r="UM1" s="1"/>
      <c r="UN1" s="2"/>
      <c r="UO1" s="1"/>
      <c r="UP1" s="2"/>
      <c r="UQ1" s="2"/>
      <c r="UR1" s="2"/>
      <c r="US1" s="1"/>
      <c r="UT1" s="2"/>
      <c r="UU1" s="2"/>
      <c r="UV1" s="2"/>
      <c r="UW1" s="1"/>
      <c r="UX1" s="2"/>
      <c r="UY1" s="2"/>
      <c r="UZ1" s="2"/>
      <c r="VA1" s="1"/>
      <c r="VB1" s="2"/>
      <c r="VC1" s="1"/>
      <c r="VD1" s="2"/>
      <c r="VE1" s="2"/>
      <c r="VF1" s="2"/>
      <c r="VG1" s="1"/>
      <c r="VH1" s="2"/>
      <c r="VI1" s="2"/>
      <c r="VJ1" s="2"/>
      <c r="VK1" s="1"/>
      <c r="VL1" s="2"/>
      <c r="VM1" s="2"/>
      <c r="VN1" s="2"/>
      <c r="VO1" s="1"/>
      <c r="VP1" s="2"/>
      <c r="VQ1" s="1"/>
      <c r="VR1" s="2"/>
      <c r="VS1" s="2"/>
      <c r="VT1" s="2"/>
      <c r="VU1" s="1"/>
      <c r="VV1" s="2"/>
      <c r="VW1" s="2"/>
      <c r="VX1" s="2"/>
      <c r="VY1" s="1"/>
      <c r="VZ1" s="2"/>
      <c r="WA1" s="2"/>
      <c r="WB1" s="2"/>
      <c r="WC1" s="1"/>
      <c r="WD1" s="2"/>
      <c r="WE1" s="1"/>
      <c r="WF1" s="2"/>
      <c r="WG1" s="2"/>
      <c r="WH1" s="2"/>
      <c r="WI1" s="1"/>
      <c r="WJ1" s="2"/>
      <c r="WK1" s="2"/>
      <c r="WL1" s="2"/>
      <c r="WM1" s="1"/>
      <c r="WN1" s="2"/>
      <c r="WO1" s="2"/>
      <c r="WP1" s="2"/>
      <c r="WQ1" s="1"/>
      <c r="WR1" s="2"/>
      <c r="WS1" s="1"/>
      <c r="WT1" s="2"/>
      <c r="WU1" s="2"/>
      <c r="WV1" s="2"/>
      <c r="WW1" s="1"/>
      <c r="WX1" s="2"/>
      <c r="WY1" s="2"/>
      <c r="WZ1" s="2"/>
      <c r="XA1" s="1"/>
      <c r="XB1" s="2"/>
      <c r="XC1" s="2"/>
      <c r="XD1" s="2"/>
      <c r="XE1" s="1"/>
      <c r="XF1" s="2"/>
      <c r="XG1" s="1"/>
      <c r="XH1" s="2"/>
      <c r="XI1" s="2"/>
      <c r="XJ1" s="2"/>
      <c r="XK1" s="1"/>
      <c r="XL1" s="2"/>
      <c r="XM1" s="2"/>
      <c r="XN1" s="2"/>
      <c r="XO1" s="1"/>
      <c r="XP1" s="2"/>
      <c r="XQ1" s="2"/>
      <c r="XR1" s="2"/>
      <c r="XS1" s="1"/>
      <c r="XT1" s="2"/>
      <c r="XU1" s="1"/>
      <c r="XV1" s="2"/>
      <c r="XW1" s="2"/>
      <c r="XX1" s="2"/>
      <c r="XY1" s="1"/>
      <c r="XZ1" s="2"/>
      <c r="YA1" s="2"/>
      <c r="YB1" s="2"/>
      <c r="YC1" s="1"/>
      <c r="YD1" s="2"/>
      <c r="YE1" s="2"/>
      <c r="YF1" s="2"/>
      <c r="YG1" s="1"/>
      <c r="YH1" s="2"/>
      <c r="YI1" s="1"/>
      <c r="YJ1" s="2"/>
      <c r="YK1" s="2"/>
      <c r="YL1" s="2"/>
      <c r="YM1" s="1"/>
      <c r="YN1" s="2"/>
      <c r="YO1" s="2"/>
      <c r="YP1" s="2"/>
      <c r="YQ1" s="1"/>
      <c r="YR1" s="2"/>
      <c r="YS1" s="2"/>
      <c r="YT1" s="2"/>
      <c r="YU1" s="1"/>
      <c r="YV1" s="2"/>
      <c r="YW1" s="1"/>
      <c r="YX1" s="2"/>
      <c r="YY1" s="2"/>
      <c r="YZ1" s="2"/>
      <c r="ZA1" s="1"/>
      <c r="ZB1" s="2"/>
      <c r="ZC1" s="2"/>
      <c r="ZD1" s="2"/>
      <c r="ZE1" s="1"/>
      <c r="ZF1" s="1"/>
      <c r="ZG1" s="2"/>
      <c r="ZH1" s="2"/>
      <c r="ZI1" s="2"/>
      <c r="ZJ1" s="1"/>
      <c r="ZK1" s="1"/>
      <c r="ZL1" s="2"/>
      <c r="ZM1" s="2"/>
      <c r="ZN1" s="2"/>
      <c r="ZO1" s="1"/>
      <c r="ZP1" s="1"/>
      <c r="ZQ1" s="2"/>
      <c r="ZR1" s="2"/>
      <c r="ZS1" s="2"/>
      <c r="ZT1" s="1"/>
      <c r="ZU1" s="1"/>
      <c r="ZV1" s="2"/>
      <c r="ZW1" s="2"/>
      <c r="ZX1" s="2"/>
      <c r="ZY1" s="1"/>
      <c r="ZZ1" s="1"/>
      <c r="AAA1" s="2"/>
      <c r="AAB1" s="2"/>
      <c r="AAC1" s="2"/>
      <c r="AAD1" s="1"/>
      <c r="AAE1" s="1"/>
      <c r="AAF1" s="2"/>
      <c r="AAG1" s="2"/>
      <c r="AAH1" s="2"/>
      <c r="AAI1" s="1"/>
      <c r="AAJ1" s="1"/>
      <c r="AAK1" s="2"/>
      <c r="AAL1" s="2"/>
      <c r="AAM1" s="2"/>
      <c r="AAN1" s="1"/>
      <c r="AAO1" s="1"/>
      <c r="AAP1" s="2"/>
      <c r="AAQ1" s="2"/>
      <c r="AAR1" s="2"/>
      <c r="AAS1" s="1"/>
      <c r="AAT1" s="1"/>
      <c r="AAU1" s="2"/>
      <c r="AAV1" s="2"/>
      <c r="AAW1" s="2"/>
      <c r="AAX1" s="1"/>
      <c r="AAY1" s="1"/>
      <c r="AAZ1" s="2"/>
      <c r="ABA1" s="2"/>
      <c r="ABB1" s="2"/>
      <c r="ABC1" s="1"/>
      <c r="ABD1" s="1"/>
      <c r="ABE1" s="2"/>
      <c r="ABF1" s="2"/>
      <c r="ABG1" s="2"/>
      <c r="ABH1" s="1"/>
      <c r="ABI1" s="1"/>
      <c r="ABJ1" s="2"/>
      <c r="ABK1" s="2"/>
      <c r="ABL1" s="2"/>
      <c r="ABM1" s="1"/>
      <c r="ABN1" s="1"/>
      <c r="ABO1" s="2"/>
      <c r="ABP1" s="2"/>
      <c r="ABQ1" s="2"/>
      <c r="ABR1" s="1"/>
      <c r="ABS1" s="1"/>
      <c r="ABT1" s="2"/>
      <c r="ABU1" s="2"/>
      <c r="ABV1" s="2"/>
      <c r="ABW1" s="1"/>
      <c r="ABX1" s="1"/>
      <c r="ABY1" s="2"/>
      <c r="ABZ1" s="2"/>
      <c r="ACA1" s="2"/>
      <c r="ACB1" s="1"/>
      <c r="ACC1" s="1"/>
      <c r="ACD1" s="2"/>
      <c r="ACE1" s="2"/>
      <c r="ACF1" s="2"/>
      <c r="ACG1" s="1"/>
      <c r="ACH1" s="1"/>
      <c r="ACI1" s="2"/>
      <c r="ACJ1" s="2"/>
      <c r="ACK1" s="2"/>
      <c r="ACL1" s="1"/>
      <c r="ACM1" s="1"/>
      <c r="ACN1" s="2"/>
      <c r="ACO1" s="2"/>
      <c r="ACP1" s="2"/>
      <c r="ACQ1" s="1"/>
      <c r="ACR1" s="1"/>
      <c r="ACS1" s="2"/>
      <c r="ACT1" s="2"/>
      <c r="ACU1" s="2"/>
      <c r="ACV1" s="1"/>
      <c r="ACW1" s="1"/>
      <c r="ACX1" s="2"/>
      <c r="ACY1" s="2"/>
      <c r="ACZ1" s="2"/>
      <c r="ADA1" s="1"/>
      <c r="ADB1" s="1"/>
      <c r="ADC1" s="2"/>
      <c r="ADD1" s="2"/>
      <c r="ADE1" s="2"/>
      <c r="ADF1" s="1"/>
      <c r="ADG1" s="1"/>
      <c r="ADH1" s="2"/>
      <c r="ADI1" s="2"/>
      <c r="ADJ1" s="2"/>
      <c r="ADK1" s="1"/>
      <c r="ADL1" s="1"/>
      <c r="ADM1" s="2"/>
      <c r="ADN1" s="2"/>
      <c r="ADO1" s="2"/>
      <c r="ADP1" s="1"/>
      <c r="ADQ1" s="1"/>
      <c r="ADR1" s="2"/>
      <c r="ADS1" s="2"/>
      <c r="ADT1" s="2"/>
      <c r="ADU1" s="1"/>
      <c r="ADV1" s="1"/>
      <c r="ADW1" s="2"/>
      <c r="ADX1" s="2"/>
      <c r="ADY1" s="2"/>
      <c r="ADZ1" s="1"/>
      <c r="AEA1" s="1"/>
      <c r="AEB1" s="2"/>
      <c r="AEC1" s="2"/>
      <c r="AED1" s="2"/>
      <c r="AEE1" s="1"/>
      <c r="AEF1" s="1"/>
      <c r="AEG1" s="2"/>
      <c r="AEH1" s="2"/>
      <c r="AEI1" s="2"/>
      <c r="AEJ1" s="1"/>
      <c r="AEK1" s="1"/>
      <c r="AEL1" s="2"/>
      <c r="AEM1" s="2"/>
      <c r="AEN1" s="2"/>
      <c r="AEO1" s="1"/>
      <c r="AEP1" s="1"/>
      <c r="AEQ1" s="2"/>
      <c r="AER1" s="2"/>
      <c r="AES1" s="2"/>
      <c r="AET1" s="1"/>
      <c r="AEU1" s="1"/>
      <c r="AEV1" s="2"/>
      <c r="AEW1" s="2"/>
      <c r="AEX1" s="2"/>
      <c r="AEY1" s="1"/>
      <c r="AEZ1" s="1"/>
      <c r="AFA1" s="2"/>
      <c r="AFB1" s="2"/>
      <c r="AFC1" s="2"/>
      <c r="AFD1" s="1"/>
      <c r="AFE1" s="1"/>
      <c r="AFF1" s="2"/>
      <c r="AFG1" s="2"/>
      <c r="AFH1" s="2"/>
      <c r="AFI1" s="1"/>
      <c r="AFJ1" s="1"/>
      <c r="AFK1" s="2"/>
      <c r="AFL1" s="2"/>
      <c r="AFM1" s="2"/>
      <c r="AFN1" s="1"/>
      <c r="AFO1" s="1"/>
      <c r="AFP1" s="2"/>
      <c r="AFQ1" s="2"/>
      <c r="AFR1" s="2"/>
      <c r="AFS1" s="1"/>
      <c r="AFT1" s="1"/>
      <c r="AFU1" s="2"/>
      <c r="AFV1" s="2"/>
      <c r="AFW1" s="2"/>
      <c r="AFX1" s="1"/>
      <c r="AFY1" s="1"/>
      <c r="AFZ1" s="2"/>
      <c r="AGA1" s="2"/>
      <c r="AGB1" s="2"/>
      <c r="AGC1" s="1"/>
      <c r="AGD1" s="1"/>
      <c r="AGE1" s="2"/>
      <c r="AGF1" s="2"/>
      <c r="AGG1" s="2"/>
      <c r="AGH1" s="1"/>
      <c r="AGI1" s="1"/>
      <c r="AGJ1" s="2"/>
      <c r="AGK1" s="2"/>
      <c r="AGL1" s="2"/>
      <c r="AGM1" s="1"/>
      <c r="AGN1" s="1"/>
      <c r="AGO1" s="2"/>
      <c r="AGP1" s="2"/>
      <c r="AGQ1" s="2"/>
      <c r="AGR1" s="1"/>
      <c r="AGS1" s="1"/>
      <c r="AGT1" s="2"/>
      <c r="AGU1" s="2"/>
      <c r="AGV1" s="2"/>
      <c r="AGW1" s="1"/>
      <c r="AGX1" s="1"/>
      <c r="AGY1" s="2"/>
      <c r="AGZ1" s="2"/>
      <c r="AHA1" s="2"/>
      <c r="AHB1" s="1"/>
      <c r="AHC1" s="1"/>
      <c r="AHD1" s="2"/>
      <c r="AHE1" s="2"/>
      <c r="AHF1" s="2"/>
      <c r="AHG1" s="1"/>
      <c r="AHH1" s="1"/>
      <c r="AHI1" s="2"/>
      <c r="AHJ1" s="2"/>
      <c r="AHK1" s="2"/>
      <c r="AHL1" s="1"/>
      <c r="AHM1" s="1"/>
      <c r="AHN1" s="2"/>
      <c r="AHO1" s="2"/>
      <c r="AHP1" s="2"/>
      <c r="AHQ1" s="1"/>
      <c r="AHR1" s="1"/>
      <c r="AHS1" s="2"/>
      <c r="AHT1" s="2"/>
      <c r="AHU1" s="2"/>
      <c r="AHV1" s="1"/>
      <c r="AHW1" s="1"/>
      <c r="AHX1" s="2"/>
      <c r="AHY1" s="2"/>
      <c r="AHZ1" s="2"/>
      <c r="AIA1" s="1"/>
      <c r="AIB1" s="1"/>
      <c r="AIC1" s="2"/>
      <c r="AID1" s="2"/>
      <c r="AIE1" s="2"/>
      <c r="AIF1" s="1"/>
      <c r="AIG1" s="1"/>
      <c r="AIH1" s="2"/>
      <c r="AII1" s="2"/>
      <c r="AIJ1" s="2"/>
      <c r="AIK1" s="1"/>
      <c r="AIL1" s="1"/>
      <c r="AIM1" s="2"/>
      <c r="AIN1" s="2"/>
      <c r="AIO1" s="2"/>
      <c r="AIP1" s="1"/>
      <c r="AIQ1" s="1"/>
      <c r="AIR1" s="2"/>
      <c r="AIS1" s="2"/>
      <c r="AIT1" s="2"/>
      <c r="AIU1" s="1"/>
      <c r="AIV1" s="1"/>
      <c r="AIW1" s="2"/>
      <c r="AIX1" s="2"/>
      <c r="AIY1" s="2"/>
      <c r="AIZ1" s="1"/>
      <c r="AJA1" s="1"/>
      <c r="AJB1" s="2"/>
      <c r="AJC1" s="2"/>
      <c r="AJD1" s="2"/>
      <c r="AJE1" s="1"/>
      <c r="AJF1" s="1"/>
      <c r="AJG1" s="2"/>
      <c r="AJH1" s="2"/>
      <c r="AJI1" s="2"/>
      <c r="AJJ1" s="1"/>
      <c r="AJK1" s="1"/>
      <c r="AJL1" s="2"/>
      <c r="AJM1" s="2"/>
      <c r="AJN1" s="2"/>
      <c r="AJO1" s="1"/>
      <c r="AJP1" s="1"/>
      <c r="AJQ1" s="2"/>
      <c r="AJR1" s="2"/>
      <c r="AJS1" s="2"/>
      <c r="AJT1" s="1"/>
      <c r="AJU1" s="1"/>
      <c r="AJV1" s="2"/>
      <c r="AJW1" s="2"/>
      <c r="AJX1" s="2"/>
      <c r="AJY1" s="1"/>
      <c r="AJZ1" s="1"/>
      <c r="AKA1" s="2"/>
      <c r="AKB1" s="2"/>
      <c r="AKC1" s="2"/>
      <c r="AKD1" s="1"/>
      <c r="AKE1" s="1"/>
      <c r="AKF1" s="2"/>
      <c r="AKG1" s="2"/>
      <c r="AKH1" s="2"/>
      <c r="AKI1" s="1"/>
      <c r="AKJ1" s="1"/>
      <c r="AKK1" s="2"/>
      <c r="AKL1" s="2"/>
      <c r="AKM1" s="2"/>
      <c r="AKN1" s="1"/>
      <c r="AKO1" s="1"/>
      <c r="AKP1" s="2"/>
      <c r="AKQ1" s="2"/>
      <c r="AKR1" s="2"/>
      <c r="AKS1" s="1"/>
      <c r="AKT1" s="1"/>
      <c r="AKU1" s="2"/>
      <c r="AKV1" s="2"/>
      <c r="AKW1" s="2"/>
      <c r="AKX1" s="1"/>
      <c r="AKY1" s="1"/>
      <c r="AKZ1" s="2"/>
      <c r="ALA1" s="2"/>
      <c r="ALB1" s="2"/>
      <c r="ALC1" s="1"/>
      <c r="ALD1" s="1"/>
      <c r="ALE1" s="2"/>
      <c r="ALF1" s="2"/>
      <c r="ALG1" s="2"/>
      <c r="ALH1" s="1"/>
      <c r="ALI1" s="1"/>
      <c r="ALJ1" s="2"/>
      <c r="ALK1" s="2"/>
      <c r="ALL1" s="2"/>
      <c r="ALM1" s="1"/>
      <c r="ALN1" s="1"/>
      <c r="ALO1" s="2"/>
      <c r="ALP1" s="2"/>
      <c r="ALQ1" s="2"/>
      <c r="ALR1" s="1"/>
      <c r="ALS1" s="1"/>
      <c r="ALT1" s="2"/>
      <c r="ALU1" s="2"/>
      <c r="ALV1" s="2"/>
      <c r="ALW1" s="1"/>
      <c r="ALX1" s="1"/>
      <c r="ALY1" s="2"/>
      <c r="ALZ1" s="2"/>
      <c r="AMA1" s="2"/>
      <c r="AMB1" s="1"/>
      <c r="AMC1" s="1"/>
      <c r="AMD1" s="2"/>
      <c r="AME1" s="2"/>
      <c r="AMF1" s="2"/>
      <c r="AMG1" s="1"/>
      <c r="AMH1" s="1"/>
      <c r="AMI1" s="2"/>
      <c r="AMJ1" s="2"/>
      <c r="AMK1" s="2"/>
      <c r="AML1" s="1"/>
      <c r="AMM1" s="1"/>
      <c r="AMN1" s="2"/>
      <c r="AMO1" s="2"/>
      <c r="AMP1" s="2"/>
      <c r="AMQ1" s="1"/>
      <c r="AMR1" s="1"/>
      <c r="AMS1" s="2"/>
      <c r="AMT1" s="2"/>
      <c r="AMU1" s="2"/>
      <c r="AMV1" s="1"/>
      <c r="AMW1" s="1"/>
      <c r="AMX1" s="2"/>
      <c r="AMY1" s="2"/>
      <c r="AMZ1" s="2"/>
      <c r="ANA1" s="1"/>
      <c r="ANB1" s="1"/>
      <c r="ANC1" s="2"/>
      <c r="AND1" s="2"/>
      <c r="ANE1" s="2"/>
      <c r="ANF1" s="1"/>
      <c r="ANG1" s="1"/>
      <c r="ANH1" s="2"/>
      <c r="ANI1" s="2"/>
      <c r="ANJ1" s="2"/>
      <c r="ANK1" s="1"/>
      <c r="ANL1" s="1"/>
      <c r="ANM1" s="2"/>
      <c r="ANN1" s="2"/>
      <c r="ANO1" s="2"/>
      <c r="ANP1" s="1"/>
      <c r="ANQ1" s="1"/>
      <c r="ANR1" s="2"/>
      <c r="ANS1" s="2"/>
      <c r="ANT1" s="2"/>
      <c r="ANU1" s="1"/>
      <c r="ANV1" s="1"/>
      <c r="ANW1" s="2"/>
      <c r="ANX1" s="2"/>
      <c r="ANY1" s="2"/>
      <c r="ANZ1" s="1"/>
      <c r="AOA1" s="1"/>
      <c r="AOB1" s="2"/>
      <c r="AOC1" s="2"/>
      <c r="AOD1" s="2"/>
      <c r="AOE1" s="1"/>
      <c r="AOF1" s="1"/>
      <c r="AOG1" s="2"/>
      <c r="AOH1" s="2"/>
      <c r="AOI1" s="2"/>
      <c r="AOJ1" s="1"/>
      <c r="AOK1" s="1"/>
      <c r="AOL1" s="2"/>
      <c r="AOM1" s="2"/>
      <c r="AON1" s="2"/>
      <c r="AOO1" s="1"/>
      <c r="AOP1" s="1"/>
      <c r="AOQ1" s="2"/>
      <c r="AOR1" s="2"/>
      <c r="AOS1" s="2"/>
      <c r="AOT1" s="1"/>
      <c r="AOU1" s="1"/>
      <c r="AOV1" s="2"/>
      <c r="AOW1" s="2"/>
      <c r="AOX1" s="2"/>
      <c r="AOY1" s="1"/>
      <c r="AOZ1" s="1"/>
      <c r="APA1" s="2"/>
      <c r="APB1" s="2"/>
      <c r="APC1" s="2"/>
      <c r="APD1" s="1"/>
      <c r="APE1" s="1"/>
      <c r="APF1" s="2"/>
      <c r="APG1" s="2"/>
      <c r="APH1" s="2"/>
      <c r="API1" s="1"/>
      <c r="APJ1" s="1"/>
      <c r="APK1" s="2"/>
      <c r="APL1" s="2"/>
      <c r="APM1" s="2"/>
      <c r="APN1" s="1"/>
      <c r="APO1" s="1"/>
      <c r="APP1" s="2"/>
      <c r="APQ1" s="2"/>
      <c r="APR1" s="2"/>
      <c r="APS1" s="1"/>
      <c r="APT1" s="1"/>
      <c r="APU1" s="2"/>
      <c r="APV1" s="2"/>
      <c r="APW1" s="2"/>
      <c r="APX1" s="1"/>
      <c r="APY1" s="1"/>
      <c r="APZ1" s="2"/>
      <c r="AQA1" s="2"/>
      <c r="AQB1" s="2"/>
      <c r="AQC1" s="1"/>
      <c r="AQD1" s="1"/>
      <c r="AQE1" s="2"/>
      <c r="AQF1" s="2"/>
      <c r="AQG1" s="2"/>
      <c r="AQH1" s="1"/>
      <c r="AQI1" s="1"/>
      <c r="AQJ1" s="2"/>
      <c r="AQK1" s="2"/>
      <c r="AQL1" s="2"/>
      <c r="AQM1" s="1"/>
      <c r="AQN1" s="1"/>
      <c r="AQO1" s="2"/>
      <c r="AQP1" s="2"/>
      <c r="AQQ1" s="2"/>
      <c r="AQR1" s="1"/>
      <c r="AQS1" s="1"/>
      <c r="AQT1" s="2"/>
      <c r="AQU1" s="2"/>
      <c r="AQV1" s="2"/>
      <c r="AQW1" s="1"/>
      <c r="AQX1" s="1"/>
      <c r="AQY1" s="2"/>
      <c r="AQZ1" s="2"/>
      <c r="ARA1" s="2"/>
      <c r="ARB1" s="1"/>
      <c r="ARC1" s="1"/>
      <c r="ARD1" s="2"/>
      <c r="ARE1" s="2"/>
      <c r="ARF1" s="2"/>
      <c r="ARG1" s="1"/>
      <c r="ARH1" s="1"/>
      <c r="ARI1" s="2"/>
      <c r="ARJ1" s="2"/>
      <c r="ARK1" s="2"/>
      <c r="ARL1" s="1"/>
      <c r="ARM1" s="1"/>
      <c r="ARN1" s="2"/>
      <c r="ARO1" s="2"/>
      <c r="ARP1" s="2"/>
      <c r="ARQ1" s="1"/>
      <c r="ARR1" s="1"/>
      <c r="ARS1" s="2"/>
      <c r="ART1" s="2"/>
      <c r="ARU1" s="2"/>
      <c r="ARV1" s="1"/>
      <c r="ARW1" s="1"/>
      <c r="ARX1" s="2"/>
      <c r="ARY1" s="2"/>
      <c r="ARZ1" s="2"/>
      <c r="ASA1" s="1"/>
      <c r="ASB1" s="1"/>
      <c r="ASC1" s="2"/>
      <c r="ASD1" s="2"/>
      <c r="ASE1" s="2"/>
      <c r="ASF1" s="1"/>
      <c r="ASG1" s="1"/>
      <c r="ASH1" s="2"/>
      <c r="ASI1" s="2"/>
      <c r="ASJ1" s="2"/>
      <c r="ASK1" s="1"/>
      <c r="ASL1" s="1"/>
      <c r="ASM1" s="2"/>
      <c r="ASN1" s="2"/>
      <c r="ASO1" s="2"/>
      <c r="ASP1" s="1"/>
      <c r="ASQ1" s="1"/>
      <c r="ASR1" s="2"/>
      <c r="ASS1" s="2"/>
      <c r="AST1" s="2"/>
      <c r="ASU1" s="1"/>
      <c r="ASV1" s="1"/>
      <c r="ASW1" s="2"/>
      <c r="ASX1" s="2"/>
      <c r="ASY1" s="2"/>
      <c r="ASZ1" s="1"/>
      <c r="ATA1" s="1"/>
      <c r="ATB1" s="2"/>
      <c r="ATC1" s="2"/>
      <c r="ATD1" s="2"/>
      <c r="ATE1" s="1"/>
      <c r="ATF1" s="1"/>
      <c r="ATG1" s="2"/>
      <c r="ATH1" s="2"/>
      <c r="ATI1" s="2"/>
      <c r="ATJ1" s="1"/>
      <c r="ATK1" s="1"/>
      <c r="ATL1" s="2"/>
      <c r="ATM1" s="2"/>
      <c r="ATN1" s="2"/>
      <c r="ATO1" s="1"/>
      <c r="ATP1" s="1"/>
      <c r="ATQ1" s="2"/>
      <c r="ATR1" s="2"/>
      <c r="ATS1" s="2"/>
      <c r="ATT1" s="1"/>
      <c r="ATU1" s="1"/>
      <c r="ATV1" s="2"/>
      <c r="ATW1" s="2"/>
      <c r="ATX1" s="2"/>
      <c r="ATY1" s="1"/>
      <c r="ATZ1" s="1"/>
      <c r="AUA1" s="2"/>
      <c r="AUB1" s="2"/>
      <c r="AUC1" s="2"/>
      <c r="AUD1" s="1"/>
      <c r="AUE1" s="1"/>
      <c r="AUF1" s="2"/>
      <c r="AUG1" s="2"/>
      <c r="AUH1" s="2"/>
      <c r="AUI1" s="1"/>
      <c r="AUJ1" s="1"/>
      <c r="AUK1" s="2"/>
      <c r="AUL1" s="2"/>
      <c r="AUM1" s="2"/>
      <c r="AUN1" s="1"/>
      <c r="AUO1" s="1"/>
      <c r="AUP1" s="2"/>
      <c r="AUQ1" s="2"/>
      <c r="AUR1" s="2"/>
      <c r="AUS1" s="1"/>
      <c r="AUT1" s="1"/>
      <c r="AUU1" s="2"/>
      <c r="AUV1" s="2"/>
      <c r="AUW1" s="2"/>
      <c r="AUX1" s="1"/>
      <c r="AUY1" s="1"/>
      <c r="AUZ1" s="2"/>
      <c r="AVA1" s="2"/>
      <c r="AVB1" s="2"/>
      <c r="AVC1" s="1"/>
      <c r="AVD1" s="1"/>
      <c r="AVE1" s="2"/>
      <c r="AVF1" s="2"/>
      <c r="AVG1" s="2"/>
      <c r="AVH1" s="1"/>
      <c r="AVI1" s="1"/>
      <c r="AVJ1" s="2"/>
      <c r="AVK1" s="2"/>
      <c r="AVL1" s="2"/>
      <c r="AVM1" s="1"/>
      <c r="AVN1" s="1"/>
      <c r="AVO1" s="2"/>
      <c r="AVP1" s="2"/>
      <c r="AVQ1" s="2"/>
      <c r="AVR1" s="1"/>
      <c r="AVS1" s="1"/>
      <c r="AVT1" s="2"/>
      <c r="AVU1" s="2"/>
      <c r="AVV1" s="2"/>
      <c r="AVW1" s="1"/>
      <c r="AVX1" s="1"/>
      <c r="AVY1" s="2"/>
      <c r="AVZ1" s="2"/>
      <c r="AWA1" s="2"/>
      <c r="AWB1" s="1"/>
      <c r="AWC1" s="1"/>
      <c r="AWD1" s="2"/>
      <c r="AWE1" s="2"/>
      <c r="AWF1" s="2"/>
      <c r="AWG1" s="1"/>
      <c r="AWH1" s="1"/>
      <c r="AWI1" s="2"/>
      <c r="AWJ1" s="2"/>
      <c r="AWK1" s="2"/>
      <c r="AWL1" s="1"/>
      <c r="AWM1" s="1"/>
      <c r="AWN1" s="2"/>
      <c r="AWO1" s="2"/>
      <c r="AWP1" s="2"/>
      <c r="AWQ1" s="1"/>
      <c r="AWR1" s="1"/>
      <c r="AWS1" s="2"/>
      <c r="AWT1" s="2"/>
      <c r="AWU1" s="2"/>
      <c r="AWV1" s="1"/>
      <c r="AWW1" s="1"/>
      <c r="AWX1" s="2"/>
      <c r="AWY1" s="2"/>
      <c r="AWZ1" s="2"/>
      <c r="AXA1" s="1"/>
      <c r="AXB1" s="1"/>
      <c r="AXC1" s="2"/>
      <c r="AXD1" s="2"/>
      <c r="AXE1" s="2"/>
      <c r="AXF1" s="1"/>
      <c r="AXG1" s="1"/>
      <c r="AXH1" s="2"/>
      <c r="AXI1" s="2"/>
      <c r="AXJ1" s="2"/>
      <c r="AXK1" s="1"/>
      <c r="AXL1" s="1"/>
      <c r="AXM1" s="2"/>
      <c r="AXN1" s="2"/>
      <c r="AXO1" s="2"/>
      <c r="AXP1" s="1"/>
      <c r="AXQ1" s="1"/>
      <c r="AXR1" s="2"/>
      <c r="AXS1" s="2"/>
      <c r="AXT1" s="2"/>
      <c r="AXU1" s="1"/>
      <c r="AXV1" s="1"/>
      <c r="AXW1" s="2"/>
      <c r="AXX1" s="2"/>
      <c r="AXY1" s="2"/>
      <c r="AXZ1" s="1"/>
      <c r="AYA1" s="1"/>
      <c r="AYB1" s="2"/>
      <c r="AYC1" s="2"/>
      <c r="AYD1" s="2"/>
      <c r="AYE1" s="1"/>
      <c r="AYF1" s="1"/>
      <c r="AYG1" s="2"/>
      <c r="AYH1" s="2"/>
      <c r="AYI1" s="2"/>
      <c r="AYJ1" s="1"/>
      <c r="AYK1" s="1"/>
      <c r="AYL1" s="2"/>
      <c r="AYM1" s="2"/>
      <c r="AYN1" s="2"/>
      <c r="AYO1" s="1"/>
      <c r="AYP1" s="1"/>
      <c r="AYQ1" s="2"/>
      <c r="AYR1" s="2"/>
      <c r="AYS1" s="2"/>
      <c r="AYT1" s="1"/>
      <c r="AYU1" s="1"/>
      <c r="AYV1" s="2"/>
      <c r="AYW1" s="2"/>
      <c r="AYX1" s="2"/>
      <c r="AYY1" s="1"/>
      <c r="AYZ1" s="1"/>
      <c r="AZA1" s="2"/>
      <c r="AZB1" s="2"/>
      <c r="AZC1" s="2"/>
      <c r="AZD1" s="1"/>
      <c r="AZE1" s="1"/>
      <c r="AZF1" s="2"/>
      <c r="AZG1" s="2"/>
      <c r="AZH1" s="2"/>
      <c r="AZI1" s="1"/>
      <c r="AZJ1" s="1"/>
      <c r="AZK1" s="2"/>
      <c r="AZL1" s="2"/>
      <c r="AZM1" s="2"/>
      <c r="AZN1" s="1"/>
      <c r="AZO1" s="1"/>
      <c r="AZP1" s="2"/>
      <c r="AZQ1" s="2"/>
      <c r="AZR1" s="2"/>
      <c r="AZS1" s="1"/>
      <c r="AZT1" s="1"/>
      <c r="AZU1" s="2"/>
      <c r="AZV1" s="2"/>
      <c r="AZW1" s="2"/>
      <c r="AZX1" s="1"/>
      <c r="AZY1" s="1"/>
      <c r="AZZ1" s="2"/>
      <c r="BAA1" s="2"/>
      <c r="BAB1" s="2"/>
      <c r="BAC1" s="1"/>
      <c r="BAD1" s="1"/>
      <c r="BAE1" s="2"/>
      <c r="BAF1" s="2"/>
      <c r="BAG1" s="2"/>
      <c r="BAH1" s="1"/>
      <c r="BAI1" s="1"/>
      <c r="BAJ1" s="2"/>
      <c r="BAK1" s="2"/>
      <c r="BAL1" s="2"/>
      <c r="BAM1" s="1"/>
      <c r="BAN1" s="1"/>
      <c r="BAO1" s="2"/>
      <c r="BAP1" s="2"/>
      <c r="BAQ1" s="2"/>
      <c r="BAR1" s="1"/>
      <c r="BAS1" s="1"/>
      <c r="BAT1" s="2"/>
      <c r="BAU1" s="2"/>
      <c r="BAV1" s="2"/>
      <c r="BAW1" s="1"/>
      <c r="BAX1" s="1"/>
      <c r="BAY1" s="2"/>
      <c r="BAZ1" s="2"/>
      <c r="BBA1" s="2"/>
      <c r="BBB1" s="1"/>
      <c r="BBC1" s="1"/>
      <c r="BBD1" s="2"/>
      <c r="BBE1" s="2"/>
      <c r="BBF1" s="2"/>
      <c r="BBG1" s="1"/>
      <c r="BBH1" s="1"/>
      <c r="BBI1" s="2"/>
      <c r="BBJ1" s="2"/>
      <c r="BBK1" s="2"/>
      <c r="BBL1" s="1"/>
      <c r="BBM1" s="1"/>
      <c r="BBN1" s="2"/>
      <c r="BBO1" s="2"/>
      <c r="BBP1" s="2"/>
      <c r="BBQ1" s="1"/>
      <c r="BBR1" s="1"/>
      <c r="BBS1" s="2"/>
      <c r="BBT1" s="2"/>
      <c r="BBU1" s="2"/>
      <c r="BBV1" s="1"/>
      <c r="BBW1" s="1"/>
      <c r="BBX1" s="2"/>
      <c r="BBY1" s="2"/>
      <c r="BBZ1" s="2"/>
      <c r="BCA1" s="1"/>
      <c r="BCB1" s="1"/>
      <c r="BCC1" s="2"/>
      <c r="BCD1" s="2"/>
      <c r="BCE1" s="2"/>
      <c r="BCF1" s="1"/>
      <c r="BCG1" s="1"/>
      <c r="BCH1" s="2"/>
      <c r="BCI1" s="2"/>
      <c r="BCJ1" s="2"/>
      <c r="BCK1" s="1"/>
      <c r="BCL1" s="1"/>
      <c r="BCM1" s="2"/>
      <c r="BCN1" s="2"/>
      <c r="BCO1" s="2"/>
      <c r="BCP1" s="1"/>
      <c r="BCQ1" s="1"/>
      <c r="BCR1" s="2"/>
      <c r="BCS1" s="2"/>
      <c r="BCT1" s="2"/>
      <c r="BCU1" s="1"/>
      <c r="BCV1" s="1"/>
      <c r="BCW1" s="2"/>
      <c r="BCX1" s="2"/>
      <c r="BCY1" s="2"/>
      <c r="BCZ1" s="1"/>
      <c r="BDA1" s="1"/>
      <c r="BDB1" s="2"/>
      <c r="BDC1" s="2"/>
      <c r="BDD1" s="2"/>
      <c r="BDE1" s="1"/>
      <c r="BDF1" s="1"/>
      <c r="BDG1" s="2"/>
      <c r="BDH1" s="2"/>
      <c r="BDI1" s="2"/>
      <c r="BDJ1" s="1"/>
      <c r="BDK1" s="1"/>
      <c r="BDL1" s="2"/>
      <c r="BDM1" s="2"/>
      <c r="BDN1" s="2"/>
      <c r="BDO1" s="1"/>
      <c r="BDP1" s="1"/>
      <c r="BDQ1" s="2"/>
      <c r="BDR1" s="2"/>
      <c r="BDS1" s="2"/>
      <c r="BDT1" s="1"/>
      <c r="BDU1" s="1"/>
      <c r="BDV1" s="2"/>
      <c r="BDW1" s="2"/>
      <c r="BDX1" s="2"/>
      <c r="BDY1" s="1"/>
      <c r="BDZ1" s="1"/>
      <c r="BEA1" s="2"/>
      <c r="BEB1" s="2"/>
      <c r="BEC1" s="2"/>
      <c r="BED1" s="1"/>
      <c r="BEE1" s="1"/>
      <c r="BEF1" s="2"/>
      <c r="BEG1" s="2"/>
      <c r="BEH1" s="2"/>
      <c r="BEI1" s="1"/>
      <c r="BEJ1" s="1"/>
      <c r="BEK1" s="2"/>
      <c r="BEL1" s="2"/>
      <c r="BEM1" s="2"/>
      <c r="BEN1" s="1"/>
      <c r="BEO1" s="1"/>
      <c r="BEP1" s="2"/>
      <c r="BEQ1" s="2"/>
      <c r="BER1" s="2"/>
      <c r="BES1" s="1"/>
      <c r="BET1" s="1"/>
      <c r="BEU1" s="2"/>
      <c r="BEV1" s="2"/>
      <c r="BEW1" s="2"/>
      <c r="BEX1" s="1"/>
      <c r="BEY1" s="1"/>
      <c r="BEZ1" s="2"/>
      <c r="BFA1" s="2"/>
      <c r="BFB1" s="2"/>
      <c r="BFC1" s="1"/>
      <c r="BFD1" s="1"/>
      <c r="BFE1" s="2"/>
      <c r="BFF1" s="2"/>
      <c r="BFG1" s="2"/>
      <c r="BFH1" s="1"/>
      <c r="BFI1" s="1"/>
      <c r="BFJ1" s="2"/>
      <c r="BFK1" s="2"/>
      <c r="BFL1" s="2"/>
      <c r="BFM1" s="1"/>
      <c r="BFN1" s="1"/>
      <c r="BFO1" s="2"/>
      <c r="BFP1" s="2"/>
      <c r="BFQ1" s="2"/>
      <c r="BFR1" s="1"/>
      <c r="BFS1" s="1"/>
      <c r="BFT1" s="2"/>
      <c r="BFU1" s="2"/>
      <c r="BFV1" s="2"/>
      <c r="BFW1" s="1"/>
      <c r="BFX1" s="1"/>
      <c r="BFY1" s="2"/>
      <c r="BFZ1" s="2"/>
      <c r="BGA1" s="2"/>
      <c r="BGB1" s="1"/>
      <c r="BGC1" s="1"/>
      <c r="BGD1" s="2"/>
      <c r="BGE1" s="2"/>
      <c r="BGF1" s="2"/>
      <c r="BGG1" s="1"/>
      <c r="BGH1" s="1"/>
      <c r="BGI1" s="2"/>
      <c r="BGJ1" s="2"/>
      <c r="BGK1" s="2"/>
      <c r="BGL1" s="1"/>
      <c r="BGM1" s="1"/>
      <c r="BGN1" s="2"/>
      <c r="BGO1" s="2"/>
      <c r="BGP1" s="2"/>
      <c r="BGQ1" s="1"/>
      <c r="BGR1" s="1"/>
      <c r="BGS1" s="2"/>
      <c r="BGT1" s="2"/>
      <c r="BGU1" s="2"/>
      <c r="BGV1" s="1"/>
      <c r="BGW1" s="1"/>
      <c r="BGX1" s="2"/>
      <c r="BGY1" s="2"/>
      <c r="BGZ1" s="2"/>
      <c r="BHA1" s="1"/>
      <c r="BHB1" s="1"/>
      <c r="BHC1" s="2"/>
      <c r="BHD1" s="2"/>
      <c r="BHE1" s="2"/>
      <c r="BHF1" s="1"/>
      <c r="BHG1" s="1"/>
      <c r="BHH1" s="2"/>
      <c r="BHI1" s="2"/>
      <c r="BHJ1" s="2"/>
      <c r="BHK1" s="1"/>
      <c r="BHL1" s="1"/>
      <c r="BHM1" s="2"/>
      <c r="BHN1" s="2"/>
      <c r="BHO1" s="2"/>
      <c r="BHP1" s="1"/>
      <c r="BHQ1" s="1"/>
      <c r="BHR1" s="2"/>
      <c r="BHS1" s="2"/>
      <c r="BHT1" s="2"/>
      <c r="BHU1" s="1"/>
      <c r="BHV1" s="1"/>
      <c r="BHW1" s="2"/>
      <c r="BHX1" s="2"/>
      <c r="BHY1" s="2"/>
      <c r="BHZ1" s="1"/>
      <c r="BIA1" s="1"/>
      <c r="BIB1" s="2"/>
      <c r="BIC1" s="2"/>
      <c r="BID1" s="2"/>
      <c r="BIE1" s="1"/>
      <c r="BIF1" s="1"/>
      <c r="BIG1" s="2"/>
      <c r="BIH1" s="2"/>
      <c r="BII1" s="2"/>
      <c r="BIJ1" s="1"/>
      <c r="BIK1" s="1"/>
      <c r="BIL1" s="2"/>
      <c r="BIM1" s="2"/>
      <c r="BIN1" s="2"/>
      <c r="BIO1" s="1"/>
      <c r="BIP1" s="1"/>
      <c r="BIQ1" s="2"/>
      <c r="BIR1" s="2"/>
      <c r="BIS1" s="2"/>
      <c r="BIT1" s="1"/>
      <c r="BIU1" s="1"/>
      <c r="BIV1" s="2"/>
      <c r="BIW1" s="2"/>
      <c r="BIX1" s="2"/>
      <c r="BIY1" s="1"/>
      <c r="BIZ1" s="1"/>
      <c r="BJA1" s="2"/>
      <c r="BJB1" s="2"/>
      <c r="BJC1" s="2"/>
      <c r="BJD1" s="1"/>
      <c r="BJE1" s="1"/>
      <c r="BJF1" s="2"/>
      <c r="BJG1" s="2"/>
      <c r="BJH1" s="2"/>
      <c r="BJI1" s="1"/>
      <c r="BJJ1" s="1"/>
      <c r="BJK1" s="2"/>
      <c r="BJL1" s="2"/>
      <c r="BJM1" s="2"/>
      <c r="BJN1" s="1"/>
      <c r="BJO1" s="1"/>
      <c r="BJP1" s="2"/>
      <c r="BJQ1" s="2"/>
      <c r="BJR1" s="2"/>
      <c r="BJS1" s="1"/>
      <c r="BJT1" s="1"/>
      <c r="BJU1" s="2"/>
      <c r="BJV1" s="2"/>
      <c r="BJW1" s="2"/>
      <c r="BJX1" s="1"/>
      <c r="BJY1" s="1"/>
      <c r="BJZ1" s="2"/>
      <c r="BKA1" s="2"/>
      <c r="BKB1" s="2"/>
      <c r="BKC1" s="1"/>
      <c r="BKD1" s="1"/>
      <c r="BKE1" s="2"/>
      <c r="BKF1" s="2"/>
      <c r="BKG1" s="2"/>
      <c r="BKH1" s="1"/>
      <c r="BKI1" s="1"/>
      <c r="BKJ1" s="2"/>
      <c r="BKK1" s="2"/>
      <c r="BKL1" s="2"/>
      <c r="BKM1" s="1"/>
      <c r="BKN1" s="1"/>
      <c r="BKO1" s="2"/>
      <c r="BKP1" s="2"/>
      <c r="BKQ1" s="2"/>
      <c r="BKR1" s="1"/>
      <c r="BKS1" s="1"/>
      <c r="BKT1" s="2"/>
      <c r="BKU1" s="2"/>
      <c r="BKV1" s="2"/>
      <c r="BKW1" s="1"/>
      <c r="BKX1" s="1"/>
      <c r="BKY1" s="2"/>
      <c r="BKZ1" s="2"/>
      <c r="BLA1" s="2"/>
      <c r="BLB1" s="1"/>
      <c r="BLC1" s="1"/>
      <c r="BLD1" s="2"/>
      <c r="BLE1" s="2"/>
      <c r="BLF1" s="2"/>
      <c r="BLG1" s="1"/>
      <c r="BLH1" s="1"/>
      <c r="BLI1" s="2"/>
      <c r="BLJ1" s="2"/>
      <c r="BLK1" s="2"/>
      <c r="BLL1" s="2"/>
      <c r="BLM1" s="1"/>
      <c r="BLN1" s="2"/>
      <c r="BLO1" s="2"/>
      <c r="BLP1" s="2"/>
      <c r="BLQ1" s="1"/>
      <c r="BLR1" s="2"/>
      <c r="BLS1" s="2"/>
      <c r="BLT1" s="2"/>
      <c r="BLU1" s="1"/>
      <c r="BLV1" s="2"/>
      <c r="BLW1" s="2"/>
      <c r="BLX1" s="2"/>
      <c r="BLY1" s="1"/>
      <c r="BLZ1" s="2"/>
      <c r="BMA1" s="2"/>
      <c r="BMB1" s="2"/>
      <c r="BMC1" s="1"/>
      <c r="BMD1" s="2"/>
      <c r="BME1" s="2"/>
      <c r="BMF1" s="2"/>
      <c r="BMG1" s="1"/>
      <c r="BMH1" s="2"/>
      <c r="BMI1" s="2"/>
      <c r="BMJ1" s="2"/>
      <c r="BMK1" s="1"/>
      <c r="BML1" s="2"/>
      <c r="BMM1" s="2"/>
      <c r="BMN1" s="2"/>
      <c r="BMO1" s="1"/>
      <c r="BMP1" s="2"/>
      <c r="BMQ1" s="2"/>
      <c r="BMR1" s="2"/>
      <c r="BMS1" s="1"/>
      <c r="BMT1" s="2"/>
      <c r="BMU1" s="2"/>
      <c r="BMV1" s="2"/>
      <c r="BMW1" s="1"/>
      <c r="BMX1" s="2"/>
      <c r="BMY1" s="2"/>
      <c r="BMZ1" s="2"/>
      <c r="BNA1" s="1"/>
      <c r="BNB1" s="2"/>
      <c r="BNC1" s="2"/>
      <c r="BND1" s="2"/>
      <c r="BNE1" s="1"/>
      <c r="BNF1" s="2"/>
      <c r="BNG1" s="2"/>
      <c r="BNH1" s="2"/>
      <c r="BNI1" s="1"/>
      <c r="BNJ1" s="2"/>
      <c r="BNK1" s="2"/>
      <c r="BNL1" s="2"/>
      <c r="BNM1" s="1"/>
      <c r="BNN1" s="2"/>
      <c r="BNO1" s="2"/>
      <c r="BNP1" s="2"/>
      <c r="BNQ1" s="1"/>
      <c r="BNR1" s="2"/>
      <c r="BNS1" s="2"/>
      <c r="BNT1" s="2"/>
      <c r="BNU1" s="1"/>
      <c r="BNV1" s="2"/>
      <c r="BNW1" s="2"/>
      <c r="BNX1" s="2"/>
      <c r="BNY1" s="1"/>
      <c r="BNZ1" s="2"/>
      <c r="BOA1" s="2"/>
      <c r="BOB1" s="2"/>
      <c r="BOC1" s="1"/>
      <c r="BOD1" s="2"/>
      <c r="BOE1" s="2"/>
      <c r="BOF1" s="2"/>
      <c r="BOG1" s="1"/>
      <c r="BOH1" s="2"/>
      <c r="BOI1" s="2"/>
      <c r="BOJ1" s="2"/>
      <c r="BOK1" s="1"/>
      <c r="BOL1" s="2"/>
      <c r="BOM1" s="2"/>
      <c r="BON1" s="2"/>
      <c r="BOO1" s="1"/>
      <c r="BOP1" s="2"/>
      <c r="BOQ1" s="2"/>
      <c r="BOR1" s="2"/>
      <c r="BOS1" s="1"/>
      <c r="BOT1" s="2"/>
      <c r="BOU1" s="2"/>
      <c r="BOV1" s="2"/>
      <c r="BOW1" s="1"/>
      <c r="BOX1" s="2"/>
      <c r="BOY1" s="2"/>
      <c r="BOZ1" s="2"/>
      <c r="BPA1" s="1"/>
      <c r="BPB1" s="2"/>
      <c r="BPC1" s="2"/>
      <c r="BPD1" s="2"/>
      <c r="BPE1" s="1"/>
      <c r="BPF1" s="2"/>
      <c r="BPG1" s="2"/>
      <c r="BPH1" s="2"/>
      <c r="BPI1" s="1"/>
      <c r="BPJ1" s="2"/>
      <c r="BPK1" s="2"/>
      <c r="BPL1" s="2"/>
      <c r="BPM1" s="1"/>
      <c r="BPN1" s="2"/>
      <c r="BPO1" s="2"/>
      <c r="BPP1" s="2"/>
      <c r="BPQ1" s="1"/>
      <c r="BPR1" s="2"/>
      <c r="BPS1" s="2"/>
      <c r="BPT1" s="2"/>
      <c r="BPU1" s="1"/>
      <c r="BPV1" s="2"/>
      <c r="BPW1" s="2"/>
      <c r="BPX1" s="2"/>
      <c r="BPY1" s="1"/>
      <c r="BPZ1" s="2"/>
      <c r="BQA1" s="2"/>
      <c r="BQB1" s="2"/>
    </row>
    <row r="2" spans="1:1796" x14ac:dyDescent="0.25">
      <c r="A2" s="3"/>
      <c r="B2" s="4" t="s">
        <v>70</v>
      </c>
      <c r="C2" s="5"/>
      <c r="D2" s="5"/>
      <c r="E2" s="5"/>
      <c r="F2" s="6"/>
      <c r="I2" s="14"/>
      <c r="J2" s="14"/>
      <c r="K2" s="14"/>
      <c r="L2" s="14"/>
      <c r="M2" s="14"/>
      <c r="N2" s="14"/>
      <c r="O2" s="14"/>
      <c r="T2" s="106" t="s">
        <v>73</v>
      </c>
      <c r="U2" s="106">
        <v>1</v>
      </c>
      <c r="V2" s="106">
        <v>2</v>
      </c>
      <c r="W2" s="106">
        <v>3</v>
      </c>
      <c r="X2" s="106">
        <v>4</v>
      </c>
      <c r="Y2" s="106">
        <v>5</v>
      </c>
    </row>
    <row r="3" spans="1:1796" x14ac:dyDescent="0.25">
      <c r="A3" s="7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I3" s="17" t="s">
        <v>11</v>
      </c>
      <c r="J3" s="17">
        <v>1</v>
      </c>
      <c r="K3" s="17">
        <v>2</v>
      </c>
      <c r="L3" s="17">
        <v>3</v>
      </c>
      <c r="M3" s="17">
        <v>4</v>
      </c>
      <c r="N3" s="17">
        <v>5</v>
      </c>
      <c r="O3" s="17" t="s">
        <v>6</v>
      </c>
      <c r="T3" s="106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1796" x14ac:dyDescent="0.25">
      <c r="A4" s="9">
        <v>1</v>
      </c>
      <c r="B4" s="13">
        <v>1</v>
      </c>
      <c r="C4" s="13">
        <v>0</v>
      </c>
      <c r="D4" s="13">
        <v>0</v>
      </c>
      <c r="E4" s="13">
        <v>7</v>
      </c>
      <c r="F4" s="13">
        <v>9</v>
      </c>
      <c r="I4" s="15" t="s">
        <v>8</v>
      </c>
      <c r="J4" s="15" cm="1">
        <f t="array" ref="J4:N14">Awards!E6:I16</f>
        <v>0</v>
      </c>
      <c r="K4" s="15">
        <v>0</v>
      </c>
      <c r="L4" s="15">
        <v>0</v>
      </c>
      <c r="M4" s="15">
        <v>0</v>
      </c>
      <c r="N4" s="15">
        <v>0</v>
      </c>
      <c r="O4" s="15" t="s">
        <v>12</v>
      </c>
      <c r="T4" s="106">
        <f t="shared" ref="T4:T67" si="0">T3+1</f>
        <v>2</v>
      </c>
      <c r="U4">
        <v>4</v>
      </c>
      <c r="V4">
        <v>4</v>
      </c>
      <c r="W4">
        <v>4</v>
      </c>
      <c r="X4">
        <v>4</v>
      </c>
      <c r="Y4">
        <v>4</v>
      </c>
    </row>
    <row r="5" spans="1:1796" x14ac:dyDescent="0.25">
      <c r="A5" s="11">
        <f>1+A4</f>
        <v>2</v>
      </c>
      <c r="B5" s="13">
        <v>4</v>
      </c>
      <c r="C5" s="13">
        <v>7</v>
      </c>
      <c r="D5" s="13">
        <v>1</v>
      </c>
      <c r="E5" s="13">
        <v>4</v>
      </c>
      <c r="F5" s="13">
        <v>4</v>
      </c>
      <c r="I5" s="15" t="s">
        <v>9</v>
      </c>
      <c r="J5" s="15">
        <v>0</v>
      </c>
      <c r="K5" s="15">
        <v>0.2</v>
      </c>
      <c r="L5" s="15">
        <v>1.5</v>
      </c>
      <c r="M5" s="15">
        <v>15</v>
      </c>
      <c r="N5" s="15">
        <v>100</v>
      </c>
      <c r="O5" s="15" t="s">
        <v>13</v>
      </c>
      <c r="T5" s="106">
        <f t="shared" si="0"/>
        <v>3</v>
      </c>
      <c r="U5">
        <v>2</v>
      </c>
      <c r="V5">
        <v>2</v>
      </c>
      <c r="W5">
        <v>2</v>
      </c>
      <c r="X5">
        <v>2</v>
      </c>
      <c r="Y5">
        <v>2</v>
      </c>
    </row>
    <row r="6" spans="1:1796" x14ac:dyDescent="0.25">
      <c r="A6" s="11">
        <f t="shared" ref="A6:A69" si="1">1+A5</f>
        <v>3</v>
      </c>
      <c r="B6" s="13">
        <v>8</v>
      </c>
      <c r="C6" s="13">
        <v>2</v>
      </c>
      <c r="D6" s="13">
        <v>5</v>
      </c>
      <c r="E6" s="13">
        <v>3</v>
      </c>
      <c r="F6" s="13">
        <v>1</v>
      </c>
      <c r="I6" s="15" t="s">
        <v>9</v>
      </c>
      <c r="J6" s="15">
        <v>0</v>
      </c>
      <c r="K6" s="15">
        <v>0</v>
      </c>
      <c r="L6" s="15">
        <v>1</v>
      </c>
      <c r="M6" s="15">
        <v>5</v>
      </c>
      <c r="N6" s="15">
        <v>20</v>
      </c>
      <c r="O6" s="15" t="s">
        <v>14</v>
      </c>
      <c r="T6" s="106">
        <f t="shared" si="0"/>
        <v>4</v>
      </c>
      <c r="U6">
        <v>3</v>
      </c>
      <c r="V6">
        <v>3</v>
      </c>
      <c r="W6">
        <v>3</v>
      </c>
      <c r="X6">
        <v>3</v>
      </c>
      <c r="Y6">
        <v>3</v>
      </c>
    </row>
    <row r="7" spans="1:1796" x14ac:dyDescent="0.25">
      <c r="A7" s="11">
        <f t="shared" si="1"/>
        <v>4</v>
      </c>
      <c r="B7" s="13">
        <v>8</v>
      </c>
      <c r="C7" s="13">
        <v>4</v>
      </c>
      <c r="D7" s="13">
        <v>6</v>
      </c>
      <c r="E7" s="13">
        <v>0</v>
      </c>
      <c r="F7" s="13">
        <v>5</v>
      </c>
      <c r="I7" s="15" t="s">
        <v>9</v>
      </c>
      <c r="J7" s="15">
        <v>0</v>
      </c>
      <c r="K7" s="15">
        <v>0</v>
      </c>
      <c r="L7" s="15">
        <v>1</v>
      </c>
      <c r="M7" s="15">
        <v>5</v>
      </c>
      <c r="N7" s="15">
        <v>20</v>
      </c>
      <c r="O7" s="15" t="s">
        <v>15</v>
      </c>
      <c r="T7" s="106">
        <f t="shared" si="0"/>
        <v>5</v>
      </c>
      <c r="U7">
        <v>2</v>
      </c>
      <c r="V7">
        <v>1</v>
      </c>
      <c r="W7">
        <v>1</v>
      </c>
      <c r="X7">
        <v>1</v>
      </c>
      <c r="Y7">
        <v>1</v>
      </c>
    </row>
    <row r="8" spans="1:1796" x14ac:dyDescent="0.25">
      <c r="A8" s="11">
        <f t="shared" si="1"/>
        <v>5</v>
      </c>
      <c r="B8" s="13">
        <v>2</v>
      </c>
      <c r="C8" s="13">
        <v>3</v>
      </c>
      <c r="D8" s="13">
        <v>6</v>
      </c>
      <c r="E8" s="13">
        <v>7</v>
      </c>
      <c r="F8" s="13">
        <v>8</v>
      </c>
      <c r="I8" s="15" t="s">
        <v>9</v>
      </c>
      <c r="J8" s="15">
        <v>0</v>
      </c>
      <c r="K8" s="15">
        <v>0</v>
      </c>
      <c r="L8" s="15">
        <v>0.5</v>
      </c>
      <c r="M8" s="15">
        <v>2</v>
      </c>
      <c r="N8" s="15">
        <v>8</v>
      </c>
      <c r="O8" s="15" t="s">
        <v>16</v>
      </c>
      <c r="T8" s="106">
        <f t="shared" si="0"/>
        <v>6</v>
      </c>
      <c r="U8">
        <v>1</v>
      </c>
      <c r="V8">
        <v>1</v>
      </c>
      <c r="W8">
        <v>1</v>
      </c>
      <c r="X8">
        <v>1</v>
      </c>
      <c r="Y8">
        <v>2</v>
      </c>
    </row>
    <row r="9" spans="1:1796" x14ac:dyDescent="0.25">
      <c r="A9" s="11">
        <f t="shared" si="1"/>
        <v>6</v>
      </c>
      <c r="B9" s="13">
        <v>6</v>
      </c>
      <c r="C9" s="13">
        <v>8</v>
      </c>
      <c r="D9" s="13">
        <v>7</v>
      </c>
      <c r="E9" s="13">
        <v>7</v>
      </c>
      <c r="F9" s="13">
        <v>8</v>
      </c>
      <c r="I9" s="15" t="s">
        <v>9</v>
      </c>
      <c r="J9" s="15">
        <v>0</v>
      </c>
      <c r="K9" s="15">
        <v>0</v>
      </c>
      <c r="L9" s="15">
        <v>0.2</v>
      </c>
      <c r="M9" s="15">
        <v>0.5</v>
      </c>
      <c r="N9" s="15">
        <v>2</v>
      </c>
      <c r="O9" s="15" t="s">
        <v>17</v>
      </c>
      <c r="T9" s="106">
        <f t="shared" si="0"/>
        <v>7</v>
      </c>
      <c r="U9">
        <v>1</v>
      </c>
      <c r="V9">
        <v>2</v>
      </c>
      <c r="W9">
        <v>1</v>
      </c>
      <c r="X9">
        <v>1</v>
      </c>
      <c r="Y9">
        <v>1</v>
      </c>
    </row>
    <row r="10" spans="1:1796" x14ac:dyDescent="0.25">
      <c r="A10" s="11">
        <f t="shared" si="1"/>
        <v>7</v>
      </c>
      <c r="B10" s="13">
        <v>6</v>
      </c>
      <c r="C10" s="13">
        <v>8</v>
      </c>
      <c r="D10" s="13">
        <v>7</v>
      </c>
      <c r="E10" s="13">
        <v>2</v>
      </c>
      <c r="F10" s="13">
        <v>8</v>
      </c>
      <c r="I10" s="15" t="s">
        <v>9</v>
      </c>
      <c r="J10" s="15">
        <v>0</v>
      </c>
      <c r="K10" s="15">
        <v>0</v>
      </c>
      <c r="L10" s="15">
        <v>0.2</v>
      </c>
      <c r="M10" s="15">
        <v>0.5</v>
      </c>
      <c r="N10" s="15">
        <v>2</v>
      </c>
      <c r="O10" s="15" t="s">
        <v>18</v>
      </c>
      <c r="T10" s="106">
        <f t="shared" si="0"/>
        <v>8</v>
      </c>
      <c r="U10">
        <v>1</v>
      </c>
      <c r="V10">
        <v>1</v>
      </c>
      <c r="W10">
        <v>1</v>
      </c>
      <c r="X10">
        <v>2</v>
      </c>
      <c r="Y10">
        <v>1</v>
      </c>
    </row>
    <row r="11" spans="1:1796" x14ac:dyDescent="0.25">
      <c r="A11" s="11">
        <f t="shared" si="1"/>
        <v>8</v>
      </c>
      <c r="B11" s="13">
        <v>6</v>
      </c>
      <c r="C11" s="13">
        <v>8</v>
      </c>
      <c r="D11" s="13">
        <v>2</v>
      </c>
      <c r="E11" s="13">
        <v>3</v>
      </c>
      <c r="F11" s="13">
        <v>10</v>
      </c>
      <c r="I11" s="15" t="s">
        <v>9</v>
      </c>
      <c r="J11" s="15">
        <v>0</v>
      </c>
      <c r="K11" s="15">
        <v>0</v>
      </c>
      <c r="L11" s="15">
        <v>0.2</v>
      </c>
      <c r="M11" s="15">
        <v>0.5</v>
      </c>
      <c r="N11" s="15">
        <v>2</v>
      </c>
      <c r="O11" s="15" t="s">
        <v>19</v>
      </c>
      <c r="T11" s="106">
        <f t="shared" si="0"/>
        <v>9</v>
      </c>
      <c r="U11">
        <v>2</v>
      </c>
      <c r="V11">
        <v>2</v>
      </c>
      <c r="W11">
        <v>1</v>
      </c>
      <c r="X11">
        <v>1</v>
      </c>
      <c r="Y11">
        <v>1</v>
      </c>
    </row>
    <row r="12" spans="1:1796" x14ac:dyDescent="0.25">
      <c r="A12" s="11">
        <f t="shared" si="1"/>
        <v>9</v>
      </c>
      <c r="B12" s="13">
        <v>9</v>
      </c>
      <c r="C12" s="13">
        <v>10</v>
      </c>
      <c r="D12" s="13">
        <v>10</v>
      </c>
      <c r="E12" s="13">
        <v>3</v>
      </c>
      <c r="F12" s="13">
        <v>7</v>
      </c>
      <c r="I12" s="15" t="s">
        <v>9</v>
      </c>
      <c r="J12" s="15">
        <v>0</v>
      </c>
      <c r="K12" s="15">
        <v>0</v>
      </c>
      <c r="L12" s="15">
        <v>0.2</v>
      </c>
      <c r="M12" s="15">
        <v>0.5</v>
      </c>
      <c r="N12" s="15">
        <v>2</v>
      </c>
      <c r="O12" s="15" t="s">
        <v>20</v>
      </c>
      <c r="T12" s="106">
        <f t="shared" si="0"/>
        <v>10</v>
      </c>
      <c r="U12">
        <v>1</v>
      </c>
      <c r="V12">
        <v>1</v>
      </c>
      <c r="W12">
        <v>1</v>
      </c>
      <c r="X12">
        <v>2</v>
      </c>
      <c r="Y12">
        <v>2</v>
      </c>
    </row>
    <row r="13" spans="1:1796" x14ac:dyDescent="0.25">
      <c r="A13" s="11">
        <f t="shared" si="1"/>
        <v>10</v>
      </c>
      <c r="B13" s="13">
        <v>7</v>
      </c>
      <c r="C13" s="13">
        <v>1</v>
      </c>
      <c r="D13" s="13">
        <v>3</v>
      </c>
      <c r="E13" s="13">
        <v>3</v>
      </c>
      <c r="F13" s="13">
        <v>7</v>
      </c>
      <c r="I13" s="15" t="s">
        <v>10</v>
      </c>
      <c r="J13" s="15">
        <v>0</v>
      </c>
      <c r="K13" s="15">
        <v>0</v>
      </c>
      <c r="L13" s="15">
        <v>2</v>
      </c>
      <c r="M13" s="15">
        <v>0</v>
      </c>
      <c r="N13" s="15">
        <v>0</v>
      </c>
      <c r="O13" s="15" t="s">
        <v>21</v>
      </c>
      <c r="T13" s="106">
        <f t="shared" si="0"/>
        <v>11</v>
      </c>
      <c r="U13">
        <v>1</v>
      </c>
      <c r="V13">
        <v>1</v>
      </c>
      <c r="W13">
        <v>2</v>
      </c>
      <c r="X13">
        <v>1</v>
      </c>
      <c r="Y13">
        <v>1</v>
      </c>
    </row>
    <row r="14" spans="1:1796" x14ac:dyDescent="0.25">
      <c r="A14" s="11">
        <f t="shared" si="1"/>
        <v>11</v>
      </c>
      <c r="B14" s="13">
        <v>7</v>
      </c>
      <c r="C14" s="13">
        <v>1</v>
      </c>
      <c r="D14" s="13">
        <v>5</v>
      </c>
      <c r="E14" s="13">
        <v>5</v>
      </c>
      <c r="F14" s="13">
        <v>6</v>
      </c>
      <c r="I14" s="15" t="s">
        <v>10</v>
      </c>
      <c r="J14" s="15">
        <v>0</v>
      </c>
      <c r="K14" s="15">
        <v>0</v>
      </c>
      <c r="L14" s="15">
        <v>0.3</v>
      </c>
      <c r="M14" s="15">
        <v>2</v>
      </c>
      <c r="N14" s="15">
        <v>10</v>
      </c>
      <c r="O14" s="15" t="s">
        <v>10</v>
      </c>
      <c r="T14" s="106">
        <f t="shared" si="0"/>
        <v>12</v>
      </c>
      <c r="U14">
        <v>4</v>
      </c>
      <c r="V14">
        <v>4</v>
      </c>
      <c r="W14">
        <v>3</v>
      </c>
      <c r="X14">
        <v>4</v>
      </c>
      <c r="Y14">
        <v>4</v>
      </c>
    </row>
    <row r="15" spans="1:1796" x14ac:dyDescent="0.25">
      <c r="A15" s="11">
        <f t="shared" si="1"/>
        <v>12</v>
      </c>
      <c r="B15" s="13">
        <v>8</v>
      </c>
      <c r="C15" s="13">
        <v>7</v>
      </c>
      <c r="D15" s="13">
        <v>5</v>
      </c>
      <c r="E15" s="13">
        <v>5</v>
      </c>
      <c r="F15" s="13">
        <v>2</v>
      </c>
      <c r="T15" s="106">
        <f t="shared" si="0"/>
        <v>13</v>
      </c>
      <c r="U15">
        <v>2</v>
      </c>
      <c r="V15">
        <v>1</v>
      </c>
      <c r="W15">
        <v>2</v>
      </c>
      <c r="X15">
        <v>1</v>
      </c>
      <c r="Y15">
        <v>1</v>
      </c>
    </row>
    <row r="16" spans="1:1796" x14ac:dyDescent="0.25">
      <c r="A16" s="11">
        <f t="shared" si="1"/>
        <v>13</v>
      </c>
      <c r="B16" s="13">
        <v>4</v>
      </c>
      <c r="C16" s="13">
        <v>7</v>
      </c>
      <c r="D16" s="13">
        <v>5</v>
      </c>
      <c r="E16" s="13">
        <v>10</v>
      </c>
      <c r="F16" s="13">
        <v>2</v>
      </c>
      <c r="T16" s="106">
        <f t="shared" si="0"/>
        <v>14</v>
      </c>
      <c r="U16">
        <v>1</v>
      </c>
      <c r="V16">
        <v>1</v>
      </c>
      <c r="W16">
        <v>2</v>
      </c>
      <c r="X16">
        <v>1</v>
      </c>
      <c r="Y16">
        <v>2</v>
      </c>
    </row>
    <row r="17" spans="1:25" x14ac:dyDescent="0.25">
      <c r="A17" s="11">
        <f t="shared" si="1"/>
        <v>14</v>
      </c>
      <c r="B17" s="13">
        <v>4</v>
      </c>
      <c r="C17" s="13">
        <v>7</v>
      </c>
      <c r="D17" s="13">
        <v>6</v>
      </c>
      <c r="E17" s="13">
        <v>4</v>
      </c>
      <c r="F17" s="13">
        <v>3</v>
      </c>
      <c r="I17" s="14" t="s">
        <v>74</v>
      </c>
      <c r="J17" s="14"/>
      <c r="K17" s="14"/>
      <c r="L17" s="14"/>
      <c r="M17" s="14"/>
      <c r="N17" s="14"/>
      <c r="O17" s="14"/>
      <c r="T17" s="106">
        <f t="shared" si="0"/>
        <v>15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 x14ac:dyDescent="0.25">
      <c r="A18" s="11">
        <f t="shared" si="1"/>
        <v>15</v>
      </c>
      <c r="B18" s="13">
        <v>3</v>
      </c>
      <c r="C18" s="13">
        <v>6</v>
      </c>
      <c r="D18" s="13">
        <v>6</v>
      </c>
      <c r="E18" s="13">
        <v>7</v>
      </c>
      <c r="F18" s="13">
        <v>4</v>
      </c>
      <c r="I18" s="7" t="s">
        <v>52</v>
      </c>
      <c r="J18" s="7" t="s">
        <v>7</v>
      </c>
      <c r="K18" s="7">
        <v>1</v>
      </c>
      <c r="L18" s="7">
        <v>2</v>
      </c>
      <c r="M18" s="7">
        <v>3</v>
      </c>
      <c r="N18" s="7">
        <v>4</v>
      </c>
      <c r="O18" s="7">
        <v>5</v>
      </c>
      <c r="T18" s="106">
        <f t="shared" si="0"/>
        <v>16</v>
      </c>
      <c r="U18">
        <v>1</v>
      </c>
      <c r="V18">
        <v>1</v>
      </c>
      <c r="W18">
        <v>2</v>
      </c>
      <c r="X18">
        <v>2</v>
      </c>
      <c r="Y18">
        <v>1</v>
      </c>
    </row>
    <row r="19" spans="1:25" x14ac:dyDescent="0.25">
      <c r="A19" s="11">
        <f t="shared" si="1"/>
        <v>16</v>
      </c>
      <c r="B19" s="13">
        <v>3</v>
      </c>
      <c r="C19" s="13">
        <v>6</v>
      </c>
      <c r="D19" s="13">
        <v>9</v>
      </c>
      <c r="E19" s="13">
        <v>6</v>
      </c>
      <c r="F19" s="13">
        <v>5</v>
      </c>
      <c r="I19" s="15">
        <v>0</v>
      </c>
      <c r="J19" s="15" t="s">
        <v>9</v>
      </c>
      <c r="L19" s="16" cm="1">
        <f t="array" ref="L19:O27">K4:N12</f>
        <v>0</v>
      </c>
      <c r="M19" s="16">
        <v>0</v>
      </c>
      <c r="N19" s="16">
        <v>0</v>
      </c>
      <c r="O19" s="16">
        <v>0</v>
      </c>
      <c r="T19" s="106">
        <f t="shared" si="0"/>
        <v>17</v>
      </c>
      <c r="U19">
        <v>2</v>
      </c>
      <c r="V19">
        <v>2</v>
      </c>
      <c r="W19">
        <v>2</v>
      </c>
      <c r="X19">
        <v>1</v>
      </c>
      <c r="Y19">
        <v>1</v>
      </c>
    </row>
    <row r="20" spans="1:25" x14ac:dyDescent="0.25">
      <c r="A20" s="11">
        <f t="shared" si="1"/>
        <v>17</v>
      </c>
      <c r="B20" s="13">
        <v>5</v>
      </c>
      <c r="C20" s="13">
        <v>5</v>
      </c>
      <c r="D20" s="13">
        <v>4</v>
      </c>
      <c r="E20" s="13">
        <v>6</v>
      </c>
      <c r="F20" s="13">
        <v>5</v>
      </c>
      <c r="I20" s="15">
        <v>1</v>
      </c>
      <c r="J20" s="15" t="s">
        <v>9</v>
      </c>
      <c r="K20" s="16"/>
      <c r="L20" s="16">
        <v>0.2</v>
      </c>
      <c r="M20" s="16">
        <v>1.5</v>
      </c>
      <c r="N20" s="16">
        <v>15</v>
      </c>
      <c r="O20" s="16">
        <v>100</v>
      </c>
      <c r="T20" s="106">
        <f t="shared" si="0"/>
        <v>18</v>
      </c>
      <c r="U20">
        <v>1</v>
      </c>
      <c r="V20">
        <v>1</v>
      </c>
      <c r="W20">
        <v>2</v>
      </c>
      <c r="X20">
        <v>2</v>
      </c>
      <c r="Y20">
        <v>2</v>
      </c>
    </row>
    <row r="21" spans="1:25" x14ac:dyDescent="0.25">
      <c r="A21" s="11">
        <f t="shared" si="1"/>
        <v>18</v>
      </c>
      <c r="B21" s="13">
        <v>5</v>
      </c>
      <c r="C21" s="13">
        <v>5</v>
      </c>
      <c r="D21" s="13">
        <v>4</v>
      </c>
      <c r="E21" s="13">
        <v>6</v>
      </c>
      <c r="F21" s="13">
        <v>5</v>
      </c>
      <c r="I21" s="15">
        <v>2</v>
      </c>
      <c r="J21" s="15" t="s">
        <v>9</v>
      </c>
      <c r="K21" s="16"/>
      <c r="L21" s="16">
        <v>0</v>
      </c>
      <c r="M21" s="16">
        <v>1</v>
      </c>
      <c r="N21" s="16">
        <v>5</v>
      </c>
      <c r="O21" s="16">
        <v>20</v>
      </c>
      <c r="T21" s="106">
        <f t="shared" si="0"/>
        <v>19</v>
      </c>
      <c r="U21">
        <v>2</v>
      </c>
      <c r="V21">
        <v>1</v>
      </c>
      <c r="W21">
        <v>1</v>
      </c>
      <c r="X21">
        <v>2</v>
      </c>
      <c r="Y21">
        <v>1</v>
      </c>
    </row>
    <row r="22" spans="1:25" x14ac:dyDescent="0.25">
      <c r="A22" s="11">
        <f t="shared" si="1"/>
        <v>19</v>
      </c>
      <c r="B22" s="13">
        <v>5</v>
      </c>
      <c r="C22" s="13">
        <v>5</v>
      </c>
      <c r="D22" s="13">
        <v>3</v>
      </c>
      <c r="E22" s="13">
        <v>8</v>
      </c>
      <c r="F22" s="13">
        <v>4</v>
      </c>
      <c r="I22" s="15">
        <v>3</v>
      </c>
      <c r="J22" s="15" t="s">
        <v>9</v>
      </c>
      <c r="K22" s="16"/>
      <c r="L22" s="16">
        <v>0</v>
      </c>
      <c r="M22" s="16">
        <v>1</v>
      </c>
      <c r="N22" s="16">
        <v>5</v>
      </c>
      <c r="O22" s="16">
        <v>20</v>
      </c>
      <c r="T22" s="106">
        <f t="shared" si="0"/>
        <v>20</v>
      </c>
      <c r="U22">
        <v>1</v>
      </c>
      <c r="V22">
        <v>2</v>
      </c>
      <c r="W22">
        <v>1</v>
      </c>
      <c r="X22">
        <v>1</v>
      </c>
      <c r="Y22">
        <v>2</v>
      </c>
    </row>
    <row r="23" spans="1:25" x14ac:dyDescent="0.25">
      <c r="A23" s="11">
        <f t="shared" si="1"/>
        <v>20</v>
      </c>
      <c r="B23" s="13">
        <v>10</v>
      </c>
      <c r="C23" s="13">
        <v>5</v>
      </c>
      <c r="D23" s="13">
        <v>8</v>
      </c>
      <c r="E23" s="13">
        <v>8</v>
      </c>
      <c r="F23" s="13">
        <v>3</v>
      </c>
      <c r="I23" s="15">
        <v>4</v>
      </c>
      <c r="J23" s="15" t="s">
        <v>9</v>
      </c>
      <c r="K23" s="16"/>
      <c r="L23" s="16">
        <v>0</v>
      </c>
      <c r="M23" s="16">
        <v>0.5</v>
      </c>
      <c r="N23" s="16">
        <v>2</v>
      </c>
      <c r="O23" s="16">
        <v>8</v>
      </c>
      <c r="T23" s="106">
        <f t="shared" si="0"/>
        <v>21</v>
      </c>
      <c r="U23">
        <v>1</v>
      </c>
      <c r="V23">
        <v>2</v>
      </c>
      <c r="W23">
        <v>1</v>
      </c>
      <c r="X23">
        <v>2</v>
      </c>
      <c r="Y23">
        <v>1</v>
      </c>
    </row>
    <row r="24" spans="1:25" x14ac:dyDescent="0.25">
      <c r="A24" s="11">
        <f t="shared" si="1"/>
        <v>21</v>
      </c>
      <c r="B24" s="13">
        <v>8</v>
      </c>
      <c r="C24" s="13">
        <v>8</v>
      </c>
      <c r="D24" s="13">
        <v>8</v>
      </c>
      <c r="E24" s="13">
        <v>8</v>
      </c>
      <c r="F24" s="13">
        <v>3</v>
      </c>
      <c r="I24" s="15">
        <v>5</v>
      </c>
      <c r="J24" s="15" t="s">
        <v>9</v>
      </c>
      <c r="K24" s="16"/>
      <c r="L24" s="16">
        <v>0</v>
      </c>
      <c r="M24" s="16">
        <v>0.2</v>
      </c>
      <c r="N24" s="16">
        <v>0.5</v>
      </c>
      <c r="O24" s="16">
        <v>2</v>
      </c>
      <c r="T24" s="106">
        <f t="shared" si="0"/>
        <v>22</v>
      </c>
      <c r="U24">
        <v>4</v>
      </c>
      <c r="V24">
        <v>3</v>
      </c>
      <c r="W24">
        <v>4</v>
      </c>
      <c r="X24">
        <v>3</v>
      </c>
      <c r="Y24">
        <v>4</v>
      </c>
    </row>
    <row r="25" spans="1:25" x14ac:dyDescent="0.25">
      <c r="A25" s="11">
        <f t="shared" si="1"/>
        <v>22</v>
      </c>
      <c r="B25" s="13">
        <v>8</v>
      </c>
      <c r="C25" s="13">
        <v>8</v>
      </c>
      <c r="D25" s="13">
        <v>8</v>
      </c>
      <c r="E25" s="13">
        <v>2</v>
      </c>
      <c r="F25" s="13">
        <v>8</v>
      </c>
      <c r="I25" s="15">
        <v>6</v>
      </c>
      <c r="J25" s="15" t="s">
        <v>9</v>
      </c>
      <c r="K25" s="16"/>
      <c r="L25" s="16">
        <v>0</v>
      </c>
      <c r="M25" s="16">
        <v>0.2</v>
      </c>
      <c r="N25" s="16">
        <v>0.5</v>
      </c>
      <c r="O25" s="16">
        <v>2</v>
      </c>
      <c r="T25" s="106">
        <f t="shared" si="0"/>
        <v>23</v>
      </c>
      <c r="U25">
        <v>2</v>
      </c>
      <c r="V25">
        <v>2</v>
      </c>
      <c r="W25">
        <v>1</v>
      </c>
      <c r="X25">
        <v>2</v>
      </c>
      <c r="Y25">
        <v>1</v>
      </c>
    </row>
    <row r="26" spans="1:25" x14ac:dyDescent="0.25">
      <c r="A26" s="11">
        <f t="shared" si="1"/>
        <v>23</v>
      </c>
      <c r="B26" s="13">
        <v>4</v>
      </c>
      <c r="C26" s="13">
        <v>2</v>
      </c>
      <c r="D26" s="13">
        <v>2</v>
      </c>
      <c r="E26" s="13">
        <v>2</v>
      </c>
      <c r="F26" s="13">
        <v>7</v>
      </c>
      <c r="I26" s="15">
        <v>7</v>
      </c>
      <c r="J26" s="15" t="s">
        <v>9</v>
      </c>
      <c r="K26" s="16"/>
      <c r="L26" s="16">
        <v>0</v>
      </c>
      <c r="M26" s="16">
        <v>0.2</v>
      </c>
      <c r="N26" s="16">
        <v>0.5</v>
      </c>
      <c r="O26" s="16">
        <v>2</v>
      </c>
      <c r="T26" s="106">
        <f t="shared" si="0"/>
        <v>24</v>
      </c>
      <c r="U26">
        <v>1</v>
      </c>
      <c r="V26">
        <v>2</v>
      </c>
      <c r="W26">
        <v>1</v>
      </c>
      <c r="X26">
        <v>2</v>
      </c>
      <c r="Y26">
        <v>2</v>
      </c>
    </row>
    <row r="27" spans="1:25" x14ac:dyDescent="0.25">
      <c r="A27" s="11">
        <f t="shared" si="1"/>
        <v>24</v>
      </c>
      <c r="B27" s="13">
        <v>2</v>
      </c>
      <c r="C27" s="13">
        <v>3</v>
      </c>
      <c r="D27" s="13">
        <v>2</v>
      </c>
      <c r="E27" s="13">
        <v>3</v>
      </c>
      <c r="F27" s="13">
        <v>7</v>
      </c>
      <c r="I27" s="15">
        <v>8</v>
      </c>
      <c r="J27" s="15" t="s">
        <v>9</v>
      </c>
      <c r="K27" s="16"/>
      <c r="L27" s="16">
        <v>0</v>
      </c>
      <c r="M27" s="16">
        <v>0.2</v>
      </c>
      <c r="N27" s="16">
        <v>0.5</v>
      </c>
      <c r="O27" s="16">
        <v>2</v>
      </c>
      <c r="T27" s="106">
        <f t="shared" si="0"/>
        <v>25</v>
      </c>
      <c r="U27">
        <v>2</v>
      </c>
      <c r="V27">
        <v>1</v>
      </c>
      <c r="W27">
        <v>2</v>
      </c>
      <c r="X27">
        <v>2</v>
      </c>
      <c r="Y27">
        <v>1</v>
      </c>
    </row>
    <row r="28" spans="1:25" x14ac:dyDescent="0.25">
      <c r="A28" s="11">
        <f t="shared" si="1"/>
        <v>25</v>
      </c>
      <c r="B28" s="13">
        <v>6</v>
      </c>
      <c r="C28" s="13">
        <v>1</v>
      </c>
      <c r="D28" s="13">
        <v>2</v>
      </c>
      <c r="E28" s="13">
        <v>7</v>
      </c>
      <c r="F28" s="13">
        <v>7</v>
      </c>
      <c r="I28" s="15"/>
      <c r="J28" s="15"/>
      <c r="K28" s="16"/>
      <c r="L28" s="16"/>
      <c r="M28" s="16"/>
      <c r="N28" s="16"/>
      <c r="O28" s="16"/>
      <c r="T28" s="106">
        <f t="shared" si="0"/>
        <v>26</v>
      </c>
      <c r="U28">
        <v>1</v>
      </c>
      <c r="V28">
        <v>2</v>
      </c>
      <c r="W28">
        <v>2</v>
      </c>
      <c r="X28">
        <v>1</v>
      </c>
      <c r="Y28">
        <v>2</v>
      </c>
    </row>
    <row r="29" spans="1:25" x14ac:dyDescent="0.25">
      <c r="A29" s="11">
        <f t="shared" si="1"/>
        <v>26</v>
      </c>
      <c r="B29" s="13">
        <v>6</v>
      </c>
      <c r="C29" s="13">
        <v>7</v>
      </c>
      <c r="D29" s="13">
        <v>7</v>
      </c>
      <c r="E29" s="13">
        <v>7</v>
      </c>
      <c r="F29" s="13">
        <v>7</v>
      </c>
      <c r="I29" s="15"/>
      <c r="J29" s="15"/>
      <c r="K29" s="16"/>
      <c r="L29" s="16"/>
      <c r="M29" s="16"/>
      <c r="N29" s="16"/>
      <c r="O29" s="16"/>
      <c r="T29" s="106">
        <f t="shared" si="0"/>
        <v>27</v>
      </c>
      <c r="U29">
        <v>1</v>
      </c>
      <c r="V29">
        <v>2</v>
      </c>
      <c r="W29">
        <v>2</v>
      </c>
      <c r="X29">
        <v>2</v>
      </c>
      <c r="Y29">
        <v>1</v>
      </c>
    </row>
    <row r="30" spans="1:25" x14ac:dyDescent="0.25">
      <c r="A30" s="11">
        <f t="shared" si="1"/>
        <v>27</v>
      </c>
      <c r="B30" s="13">
        <v>7</v>
      </c>
      <c r="C30" s="13">
        <v>4</v>
      </c>
      <c r="D30" s="13">
        <v>7</v>
      </c>
      <c r="E30" s="13">
        <v>10</v>
      </c>
      <c r="F30" s="13">
        <v>1</v>
      </c>
      <c r="I30" s="15"/>
      <c r="J30" s="15"/>
      <c r="K30" s="16"/>
      <c r="L30" s="16"/>
      <c r="M30" s="16"/>
      <c r="N30" s="16"/>
      <c r="O30" s="16"/>
      <c r="T30" s="106">
        <f t="shared" si="0"/>
        <v>28</v>
      </c>
      <c r="U30">
        <v>4</v>
      </c>
      <c r="V30">
        <v>3</v>
      </c>
      <c r="W30">
        <v>3</v>
      </c>
      <c r="X30">
        <v>3</v>
      </c>
      <c r="Y30">
        <v>4</v>
      </c>
    </row>
    <row r="31" spans="1:25" x14ac:dyDescent="0.25">
      <c r="A31" s="11">
        <f t="shared" si="1"/>
        <v>28</v>
      </c>
      <c r="B31" s="13">
        <v>7</v>
      </c>
      <c r="C31" s="13">
        <v>4</v>
      </c>
      <c r="D31" s="13">
        <v>8</v>
      </c>
      <c r="E31" s="13">
        <v>5</v>
      </c>
      <c r="F31" s="13">
        <v>1</v>
      </c>
      <c r="I31" s="15"/>
      <c r="J31" s="15"/>
      <c r="K31" s="16"/>
      <c r="L31" s="16"/>
      <c r="M31" s="16"/>
      <c r="N31" s="16"/>
      <c r="O31" s="16"/>
      <c r="T31" s="106">
        <f t="shared" si="0"/>
        <v>29</v>
      </c>
      <c r="U31">
        <v>2</v>
      </c>
      <c r="V31">
        <v>2</v>
      </c>
      <c r="W31">
        <v>2</v>
      </c>
      <c r="X31">
        <v>2</v>
      </c>
      <c r="Y31">
        <v>1</v>
      </c>
    </row>
    <row r="32" spans="1:25" x14ac:dyDescent="0.25">
      <c r="A32" s="11">
        <f t="shared" si="1"/>
        <v>29</v>
      </c>
      <c r="B32" s="13">
        <v>7</v>
      </c>
      <c r="C32" s="13">
        <v>4</v>
      </c>
      <c r="D32" s="13">
        <v>8</v>
      </c>
      <c r="E32" s="13">
        <v>2</v>
      </c>
      <c r="F32" s="13">
        <v>4</v>
      </c>
      <c r="T32" s="106">
        <f t="shared" si="0"/>
        <v>30</v>
      </c>
      <c r="U32">
        <v>1</v>
      </c>
      <c r="V32">
        <v>2</v>
      </c>
      <c r="W32">
        <v>2</v>
      </c>
      <c r="X32">
        <v>2</v>
      </c>
      <c r="Y32">
        <v>2</v>
      </c>
    </row>
    <row r="33" spans="1:25" x14ac:dyDescent="0.25">
      <c r="A33" s="11">
        <f t="shared" si="1"/>
        <v>30</v>
      </c>
      <c r="B33" s="13">
        <v>5</v>
      </c>
      <c r="C33" s="13">
        <v>5</v>
      </c>
      <c r="D33" s="13">
        <v>5</v>
      </c>
      <c r="E33" s="13">
        <v>7</v>
      </c>
      <c r="F33" s="13">
        <v>6</v>
      </c>
      <c r="T33" s="106">
        <f t="shared" si="0"/>
        <v>31</v>
      </c>
      <c r="U33">
        <v>1</v>
      </c>
      <c r="V33">
        <v>2</v>
      </c>
      <c r="W33">
        <v>3</v>
      </c>
      <c r="X33">
        <v>2</v>
      </c>
      <c r="Y33">
        <v>1</v>
      </c>
    </row>
    <row r="34" spans="1:25" x14ac:dyDescent="0.25">
      <c r="A34" s="11">
        <f t="shared" si="1"/>
        <v>31</v>
      </c>
      <c r="B34" s="13">
        <v>5</v>
      </c>
      <c r="C34" s="13">
        <v>5</v>
      </c>
      <c r="D34" s="13">
        <v>1</v>
      </c>
      <c r="E34" s="13">
        <v>3</v>
      </c>
      <c r="F34" s="13">
        <v>6</v>
      </c>
      <c r="T34" s="106">
        <f t="shared" si="0"/>
        <v>32</v>
      </c>
      <c r="U34">
        <v>4</v>
      </c>
      <c r="V34">
        <v>3</v>
      </c>
      <c r="W34">
        <v>2</v>
      </c>
      <c r="X34">
        <v>3</v>
      </c>
      <c r="Y34">
        <v>4</v>
      </c>
    </row>
    <row r="35" spans="1:25" x14ac:dyDescent="0.25">
      <c r="A35" s="11">
        <f t="shared" si="1"/>
        <v>32</v>
      </c>
      <c r="B35" s="13">
        <v>4</v>
      </c>
      <c r="C35" s="13">
        <v>6</v>
      </c>
      <c r="D35" s="13">
        <v>1</v>
      </c>
      <c r="E35" s="13">
        <v>3</v>
      </c>
      <c r="F35" s="13">
        <v>6</v>
      </c>
      <c r="T35" s="106">
        <f t="shared" si="0"/>
        <v>33</v>
      </c>
      <c r="U35">
        <v>2</v>
      </c>
      <c r="V35">
        <v>1</v>
      </c>
      <c r="W35">
        <v>1</v>
      </c>
      <c r="X35">
        <v>1</v>
      </c>
      <c r="Y35">
        <v>2</v>
      </c>
    </row>
    <row r="36" spans="1:25" x14ac:dyDescent="0.25">
      <c r="A36" s="11">
        <f t="shared" si="1"/>
        <v>33</v>
      </c>
      <c r="B36" s="13">
        <v>7</v>
      </c>
      <c r="C36" s="13">
        <v>6</v>
      </c>
      <c r="D36" s="13">
        <v>6</v>
      </c>
      <c r="E36" s="13">
        <v>4</v>
      </c>
      <c r="F36" s="13">
        <v>6</v>
      </c>
      <c r="T36" s="106">
        <f t="shared" si="0"/>
        <v>34</v>
      </c>
      <c r="U36">
        <v>3</v>
      </c>
      <c r="V36">
        <v>4</v>
      </c>
      <c r="W36">
        <v>4</v>
      </c>
      <c r="X36">
        <v>4</v>
      </c>
      <c r="Y36">
        <v>3</v>
      </c>
    </row>
    <row r="37" spans="1:25" x14ac:dyDescent="0.25">
      <c r="A37" s="11">
        <f t="shared" si="1"/>
        <v>34</v>
      </c>
      <c r="B37" s="13">
        <v>3</v>
      </c>
      <c r="C37" s="13">
        <v>8</v>
      </c>
      <c r="D37" s="13">
        <v>6</v>
      </c>
      <c r="E37" s="13">
        <v>4</v>
      </c>
      <c r="F37" s="13">
        <v>10</v>
      </c>
      <c r="T37" s="106">
        <f t="shared" si="0"/>
        <v>35</v>
      </c>
      <c r="U37">
        <v>2</v>
      </c>
      <c r="V37">
        <v>2</v>
      </c>
      <c r="W37">
        <v>1</v>
      </c>
      <c r="X37">
        <v>1</v>
      </c>
      <c r="Y37">
        <v>2</v>
      </c>
    </row>
    <row r="38" spans="1:25" x14ac:dyDescent="0.25">
      <c r="A38" s="11">
        <f t="shared" si="1"/>
        <v>35</v>
      </c>
      <c r="B38" s="13">
        <v>10</v>
      </c>
      <c r="C38" s="13">
        <v>8</v>
      </c>
      <c r="D38" s="13">
        <v>6</v>
      </c>
      <c r="E38" s="13">
        <v>6</v>
      </c>
      <c r="F38" s="13">
        <v>4</v>
      </c>
      <c r="T38" s="106">
        <f t="shared" si="0"/>
        <v>36</v>
      </c>
      <c r="U38">
        <v>2</v>
      </c>
      <c r="V38">
        <v>1</v>
      </c>
      <c r="W38">
        <v>1</v>
      </c>
      <c r="X38">
        <v>2</v>
      </c>
      <c r="Y38">
        <v>2</v>
      </c>
    </row>
    <row r="39" spans="1:25" x14ac:dyDescent="0.25">
      <c r="A39" s="11">
        <f t="shared" si="1"/>
        <v>36</v>
      </c>
      <c r="B39" s="13">
        <v>6</v>
      </c>
      <c r="C39" s="13">
        <v>7</v>
      </c>
      <c r="D39" s="13">
        <v>7</v>
      </c>
      <c r="E39" s="13">
        <v>2</v>
      </c>
      <c r="F39" s="13">
        <v>4</v>
      </c>
      <c r="T39" s="106">
        <f t="shared" si="0"/>
        <v>37</v>
      </c>
      <c r="U39">
        <v>2</v>
      </c>
      <c r="V39">
        <v>1</v>
      </c>
      <c r="W39">
        <v>2</v>
      </c>
      <c r="X39">
        <v>1</v>
      </c>
      <c r="Y39">
        <v>2</v>
      </c>
    </row>
    <row r="40" spans="1:25" x14ac:dyDescent="0.25">
      <c r="A40" s="11">
        <f t="shared" si="1"/>
        <v>37</v>
      </c>
      <c r="B40" s="13">
        <v>7</v>
      </c>
      <c r="C40" s="13">
        <v>4</v>
      </c>
      <c r="D40" s="13">
        <v>3</v>
      </c>
      <c r="E40" s="13">
        <v>6</v>
      </c>
      <c r="F40" s="13">
        <v>5</v>
      </c>
      <c r="T40" s="106">
        <f t="shared" si="0"/>
        <v>38</v>
      </c>
      <c r="U40">
        <v>3</v>
      </c>
      <c r="V40">
        <v>4</v>
      </c>
      <c r="W40">
        <v>3</v>
      </c>
      <c r="X40">
        <v>4</v>
      </c>
      <c r="Y40">
        <v>3</v>
      </c>
    </row>
    <row r="41" spans="1:25" x14ac:dyDescent="0.25">
      <c r="A41" s="11">
        <f t="shared" si="1"/>
        <v>38</v>
      </c>
      <c r="B41" s="13">
        <v>7</v>
      </c>
      <c r="C41" s="13">
        <v>3</v>
      </c>
      <c r="D41" s="13">
        <v>3</v>
      </c>
      <c r="E41" s="13">
        <v>2</v>
      </c>
      <c r="F41" s="13">
        <v>1</v>
      </c>
      <c r="T41" s="106">
        <f t="shared" si="0"/>
        <v>39</v>
      </c>
      <c r="U41">
        <v>2</v>
      </c>
      <c r="V41">
        <v>2</v>
      </c>
      <c r="W41">
        <v>2</v>
      </c>
      <c r="X41">
        <v>1</v>
      </c>
      <c r="Y41">
        <v>2</v>
      </c>
    </row>
    <row r="42" spans="1:25" x14ac:dyDescent="0.25">
      <c r="A42" s="11">
        <f t="shared" si="1"/>
        <v>39</v>
      </c>
      <c r="B42" s="13">
        <v>1</v>
      </c>
      <c r="C42" s="13">
        <v>8</v>
      </c>
      <c r="D42" s="13">
        <v>3</v>
      </c>
      <c r="E42" s="13">
        <v>2</v>
      </c>
      <c r="F42" s="13">
        <v>3</v>
      </c>
      <c r="T42" s="106">
        <f t="shared" si="0"/>
        <v>40</v>
      </c>
      <c r="U42">
        <v>2</v>
      </c>
      <c r="V42">
        <v>1</v>
      </c>
      <c r="W42">
        <v>2</v>
      </c>
      <c r="X42">
        <v>2</v>
      </c>
      <c r="Y42">
        <v>2</v>
      </c>
    </row>
    <row r="43" spans="1:25" x14ac:dyDescent="0.25">
      <c r="A43" s="11">
        <f t="shared" si="1"/>
        <v>40</v>
      </c>
      <c r="B43" s="13">
        <v>4</v>
      </c>
      <c r="C43" s="13">
        <v>8</v>
      </c>
      <c r="D43" s="13">
        <v>5</v>
      </c>
      <c r="E43" s="13">
        <v>4</v>
      </c>
      <c r="F43" s="13">
        <v>3</v>
      </c>
      <c r="T43" s="106">
        <f t="shared" si="0"/>
        <v>41</v>
      </c>
      <c r="U43">
        <v>4</v>
      </c>
      <c r="V43">
        <v>3</v>
      </c>
      <c r="W43">
        <v>2</v>
      </c>
      <c r="X43">
        <v>1</v>
      </c>
      <c r="Y43">
        <v>2</v>
      </c>
    </row>
    <row r="44" spans="1:25" x14ac:dyDescent="0.25">
      <c r="A44" s="11">
        <f t="shared" si="1"/>
        <v>41</v>
      </c>
      <c r="B44" s="13">
        <v>8</v>
      </c>
      <c r="C44" s="13">
        <v>8</v>
      </c>
      <c r="D44" s="13">
        <v>1</v>
      </c>
      <c r="E44" s="13">
        <v>4</v>
      </c>
      <c r="F44" s="13">
        <v>8</v>
      </c>
      <c r="T44" s="106">
        <f t="shared" si="0"/>
        <v>42</v>
      </c>
      <c r="U44">
        <v>1</v>
      </c>
      <c r="V44">
        <v>2</v>
      </c>
      <c r="W44">
        <v>3</v>
      </c>
      <c r="X44">
        <v>4</v>
      </c>
      <c r="Y44">
        <v>3</v>
      </c>
    </row>
    <row r="45" spans="1:25" x14ac:dyDescent="0.25">
      <c r="A45" s="11">
        <f t="shared" si="1"/>
        <v>42</v>
      </c>
      <c r="B45" s="13">
        <v>8</v>
      </c>
      <c r="C45" s="13">
        <v>1</v>
      </c>
      <c r="D45" s="13">
        <v>6</v>
      </c>
      <c r="E45" s="13">
        <v>5</v>
      </c>
      <c r="F45" s="13">
        <v>8</v>
      </c>
      <c r="T45" s="106">
        <f t="shared" si="0"/>
        <v>43</v>
      </c>
      <c r="U45">
        <v>2</v>
      </c>
      <c r="V45">
        <v>2</v>
      </c>
      <c r="W45">
        <v>1</v>
      </c>
      <c r="X45">
        <v>2</v>
      </c>
      <c r="Y45">
        <v>2</v>
      </c>
    </row>
    <row r="46" spans="1:25" x14ac:dyDescent="0.25">
      <c r="A46" s="11">
        <f t="shared" si="1"/>
        <v>43</v>
      </c>
      <c r="B46" s="13">
        <v>2</v>
      </c>
      <c r="C46" s="13">
        <v>2</v>
      </c>
      <c r="D46" s="13">
        <v>6</v>
      </c>
      <c r="E46" s="13">
        <v>5</v>
      </c>
      <c r="F46" s="13">
        <v>6</v>
      </c>
      <c r="T46" s="106">
        <f t="shared" si="0"/>
        <v>44</v>
      </c>
      <c r="U46">
        <v>3</v>
      </c>
      <c r="V46">
        <v>3</v>
      </c>
      <c r="W46">
        <v>4</v>
      </c>
      <c r="X46">
        <v>3</v>
      </c>
      <c r="Y46">
        <v>3</v>
      </c>
    </row>
    <row r="47" spans="1:25" x14ac:dyDescent="0.25">
      <c r="A47" s="11">
        <f t="shared" si="1"/>
        <v>44</v>
      </c>
      <c r="B47" s="13">
        <v>6</v>
      </c>
      <c r="C47" s="13">
        <v>2</v>
      </c>
      <c r="D47" s="13">
        <v>8</v>
      </c>
      <c r="E47" s="13">
        <v>5</v>
      </c>
      <c r="F47" s="13">
        <v>6</v>
      </c>
      <c r="T47" s="106">
        <f t="shared" si="0"/>
        <v>45</v>
      </c>
      <c r="U47">
        <v>3</v>
      </c>
      <c r="V47">
        <v>2</v>
      </c>
      <c r="W47">
        <v>2</v>
      </c>
      <c r="X47">
        <v>2</v>
      </c>
      <c r="Y47">
        <v>2</v>
      </c>
    </row>
    <row r="48" spans="1:25" x14ac:dyDescent="0.25">
      <c r="A48" s="11">
        <f t="shared" si="1"/>
        <v>45</v>
      </c>
      <c r="B48" s="13">
        <v>6</v>
      </c>
      <c r="C48" s="13">
        <v>7</v>
      </c>
      <c r="D48" s="13">
        <v>7</v>
      </c>
      <c r="E48" s="13">
        <v>3</v>
      </c>
      <c r="F48" s="13">
        <v>6</v>
      </c>
      <c r="T48" s="106">
        <f t="shared" si="0"/>
        <v>46</v>
      </c>
      <c r="U48">
        <v>2</v>
      </c>
      <c r="V48">
        <v>2</v>
      </c>
      <c r="W48">
        <v>2</v>
      </c>
      <c r="X48">
        <v>2</v>
      </c>
      <c r="Y48">
        <v>3</v>
      </c>
    </row>
    <row r="49" spans="1:25" x14ac:dyDescent="0.25">
      <c r="A49" s="11">
        <f t="shared" si="1"/>
        <v>46</v>
      </c>
      <c r="B49" s="13">
        <v>6</v>
      </c>
      <c r="C49" s="13">
        <v>7</v>
      </c>
      <c r="D49" s="13">
        <v>7</v>
      </c>
      <c r="E49" s="13">
        <v>3</v>
      </c>
      <c r="F49" s="13">
        <v>9</v>
      </c>
      <c r="T49" s="106">
        <f t="shared" si="0"/>
        <v>47</v>
      </c>
      <c r="U49">
        <v>2</v>
      </c>
      <c r="V49">
        <v>3</v>
      </c>
      <c r="W49">
        <v>2</v>
      </c>
      <c r="X49">
        <v>2</v>
      </c>
      <c r="Y49">
        <v>2</v>
      </c>
    </row>
    <row r="50" spans="1:25" x14ac:dyDescent="0.25">
      <c r="A50" s="11">
        <f t="shared" si="1"/>
        <v>47</v>
      </c>
      <c r="B50" s="13">
        <v>7</v>
      </c>
      <c r="C50" s="13">
        <v>7</v>
      </c>
      <c r="D50" s="13">
        <v>10</v>
      </c>
      <c r="E50" s="13">
        <v>7</v>
      </c>
      <c r="F50" s="13">
        <v>7</v>
      </c>
      <c r="T50" s="106">
        <f t="shared" si="0"/>
        <v>48</v>
      </c>
      <c r="U50">
        <v>2</v>
      </c>
      <c r="V50">
        <v>2</v>
      </c>
      <c r="W50">
        <v>2</v>
      </c>
      <c r="X50">
        <v>3</v>
      </c>
      <c r="Y50">
        <v>2</v>
      </c>
    </row>
    <row r="51" spans="1:25" x14ac:dyDescent="0.25">
      <c r="A51" s="11">
        <f t="shared" si="1"/>
        <v>48</v>
      </c>
      <c r="B51" s="13">
        <v>7</v>
      </c>
      <c r="C51" s="13">
        <v>6</v>
      </c>
      <c r="D51" s="13">
        <v>2</v>
      </c>
      <c r="E51" s="13">
        <v>7</v>
      </c>
      <c r="F51" s="13">
        <v>7</v>
      </c>
      <c r="T51" s="106">
        <f t="shared" si="0"/>
        <v>49</v>
      </c>
      <c r="U51">
        <v>3</v>
      </c>
      <c r="V51">
        <v>3</v>
      </c>
      <c r="W51">
        <v>2</v>
      </c>
      <c r="X51">
        <v>2</v>
      </c>
      <c r="Y51">
        <v>2</v>
      </c>
    </row>
    <row r="52" spans="1:25" x14ac:dyDescent="0.25">
      <c r="A52" s="11">
        <f t="shared" si="1"/>
        <v>49</v>
      </c>
      <c r="B52" s="13">
        <v>9</v>
      </c>
      <c r="C52" s="13">
        <v>6</v>
      </c>
      <c r="D52" s="13">
        <v>3</v>
      </c>
      <c r="E52" s="13">
        <v>7</v>
      </c>
      <c r="F52" s="13">
        <v>5</v>
      </c>
      <c r="T52" s="106">
        <f t="shared" si="0"/>
        <v>50</v>
      </c>
      <c r="U52">
        <v>2</v>
      </c>
      <c r="V52">
        <v>2</v>
      </c>
      <c r="W52">
        <v>2</v>
      </c>
      <c r="X52">
        <v>3</v>
      </c>
      <c r="Y52">
        <v>3</v>
      </c>
    </row>
    <row r="53" spans="1:25" x14ac:dyDescent="0.25">
      <c r="A53" s="11">
        <f t="shared" si="1"/>
        <v>50</v>
      </c>
      <c r="B53" s="13">
        <v>8</v>
      </c>
      <c r="C53" s="13">
        <v>5</v>
      </c>
      <c r="D53" s="13">
        <v>5</v>
      </c>
      <c r="E53" s="13">
        <v>7</v>
      </c>
      <c r="F53" s="13">
        <v>5</v>
      </c>
      <c r="T53" s="106">
        <f t="shared" si="0"/>
        <v>51</v>
      </c>
      <c r="U53">
        <v>2</v>
      </c>
      <c r="V53">
        <v>2</v>
      </c>
      <c r="W53">
        <v>3</v>
      </c>
      <c r="X53">
        <v>2</v>
      </c>
      <c r="Y53">
        <v>2</v>
      </c>
    </row>
    <row r="54" spans="1:25" x14ac:dyDescent="0.25">
      <c r="A54" s="11">
        <f t="shared" si="1"/>
        <v>51</v>
      </c>
      <c r="B54" s="13">
        <v>4</v>
      </c>
      <c r="C54" s="13">
        <v>5</v>
      </c>
      <c r="D54" s="13">
        <v>5</v>
      </c>
      <c r="E54" s="13">
        <v>1</v>
      </c>
      <c r="F54" s="13">
        <v>4</v>
      </c>
      <c r="T54" s="106">
        <f t="shared" si="0"/>
        <v>52</v>
      </c>
      <c r="U54">
        <v>3</v>
      </c>
      <c r="V54">
        <v>3</v>
      </c>
      <c r="W54">
        <v>2</v>
      </c>
      <c r="X54">
        <v>3</v>
      </c>
      <c r="Y54">
        <v>3</v>
      </c>
    </row>
    <row r="55" spans="1:25" x14ac:dyDescent="0.25">
      <c r="A55" s="11">
        <f t="shared" si="1"/>
        <v>52</v>
      </c>
      <c r="B55" s="13">
        <v>3</v>
      </c>
      <c r="C55" s="13">
        <v>5</v>
      </c>
      <c r="D55" s="13">
        <v>5</v>
      </c>
      <c r="E55" s="13">
        <v>1</v>
      </c>
      <c r="F55" s="13">
        <v>8</v>
      </c>
      <c r="T55" s="106">
        <f t="shared" si="0"/>
        <v>53</v>
      </c>
      <c r="U55">
        <v>3</v>
      </c>
      <c r="V55">
        <v>2</v>
      </c>
      <c r="W55">
        <v>3</v>
      </c>
      <c r="X55">
        <v>2</v>
      </c>
      <c r="Y55">
        <v>2</v>
      </c>
    </row>
    <row r="56" spans="1:25" x14ac:dyDescent="0.25">
      <c r="A56" s="11">
        <f t="shared" si="1"/>
        <v>53</v>
      </c>
      <c r="B56" s="13">
        <v>3</v>
      </c>
      <c r="C56" s="13">
        <v>5</v>
      </c>
      <c r="D56" s="13">
        <v>6</v>
      </c>
      <c r="E56" s="13">
        <v>4</v>
      </c>
      <c r="F56" s="13">
        <v>2</v>
      </c>
      <c r="T56" s="106">
        <f t="shared" si="0"/>
        <v>54</v>
      </c>
      <c r="U56">
        <v>2</v>
      </c>
      <c r="V56">
        <v>2</v>
      </c>
      <c r="W56">
        <v>3</v>
      </c>
      <c r="X56">
        <v>2</v>
      </c>
      <c r="Y56">
        <v>3</v>
      </c>
    </row>
    <row r="57" spans="1:25" x14ac:dyDescent="0.25">
      <c r="A57" s="11">
        <f t="shared" si="1"/>
        <v>54</v>
      </c>
      <c r="B57" s="13">
        <v>5</v>
      </c>
      <c r="C57" s="13">
        <v>10</v>
      </c>
      <c r="D57" s="13">
        <v>6</v>
      </c>
      <c r="E57" s="13">
        <v>7</v>
      </c>
      <c r="F57" s="13">
        <v>2</v>
      </c>
      <c r="T57" s="106">
        <f t="shared" si="0"/>
        <v>55</v>
      </c>
      <c r="U57">
        <v>2</v>
      </c>
      <c r="V57">
        <v>3</v>
      </c>
      <c r="W57">
        <v>3</v>
      </c>
      <c r="X57">
        <v>2</v>
      </c>
      <c r="Y57">
        <v>2</v>
      </c>
    </row>
    <row r="58" spans="1:25" x14ac:dyDescent="0.25">
      <c r="A58" s="11">
        <f t="shared" si="1"/>
        <v>55</v>
      </c>
      <c r="B58" s="13">
        <v>5</v>
      </c>
      <c r="C58" s="13">
        <v>7</v>
      </c>
      <c r="D58" s="13">
        <v>4</v>
      </c>
      <c r="E58" s="13">
        <v>7</v>
      </c>
      <c r="F58" s="13">
        <v>2</v>
      </c>
      <c r="T58" s="106">
        <f t="shared" si="0"/>
        <v>56</v>
      </c>
      <c r="U58">
        <v>2</v>
      </c>
      <c r="V58">
        <v>2</v>
      </c>
      <c r="W58">
        <v>3</v>
      </c>
      <c r="X58">
        <v>3</v>
      </c>
      <c r="Y58">
        <v>2</v>
      </c>
    </row>
    <row r="59" spans="1:25" x14ac:dyDescent="0.25">
      <c r="A59" s="11">
        <f t="shared" si="1"/>
        <v>56</v>
      </c>
      <c r="B59" s="13">
        <v>5</v>
      </c>
      <c r="C59" s="13">
        <v>2</v>
      </c>
      <c r="D59" s="13">
        <v>4</v>
      </c>
      <c r="E59" s="13">
        <v>7</v>
      </c>
      <c r="F59" s="13">
        <v>3</v>
      </c>
      <c r="T59" s="106">
        <f t="shared" si="0"/>
        <v>57</v>
      </c>
      <c r="U59">
        <v>3</v>
      </c>
      <c r="V59">
        <v>3</v>
      </c>
      <c r="W59">
        <v>3</v>
      </c>
      <c r="X59">
        <v>2</v>
      </c>
      <c r="Y59">
        <v>2</v>
      </c>
    </row>
    <row r="60" spans="1:25" x14ac:dyDescent="0.25">
      <c r="A60" s="11">
        <f t="shared" si="1"/>
        <v>57</v>
      </c>
      <c r="B60" s="13">
        <v>8</v>
      </c>
      <c r="C60" s="13">
        <v>4</v>
      </c>
      <c r="D60" s="13">
        <v>3</v>
      </c>
      <c r="E60" s="13">
        <v>1</v>
      </c>
      <c r="F60" s="13">
        <v>1</v>
      </c>
      <c r="T60" s="106">
        <f t="shared" si="0"/>
        <v>58</v>
      </c>
      <c r="U60">
        <v>2</v>
      </c>
      <c r="V60">
        <v>2</v>
      </c>
      <c r="W60">
        <v>3</v>
      </c>
      <c r="X60">
        <v>3</v>
      </c>
      <c r="Y60">
        <v>3</v>
      </c>
    </row>
    <row r="61" spans="1:25" x14ac:dyDescent="0.25">
      <c r="A61" s="11">
        <f t="shared" si="1"/>
        <v>58</v>
      </c>
      <c r="B61" s="13">
        <v>8</v>
      </c>
      <c r="C61" s="13">
        <v>3</v>
      </c>
      <c r="D61" s="13">
        <v>8</v>
      </c>
      <c r="E61" s="13">
        <v>3</v>
      </c>
      <c r="F61" s="13">
        <v>8</v>
      </c>
      <c r="T61" s="106">
        <f t="shared" si="0"/>
        <v>59</v>
      </c>
      <c r="U61">
        <v>3</v>
      </c>
      <c r="V61">
        <v>2</v>
      </c>
      <c r="W61">
        <v>2</v>
      </c>
      <c r="X61">
        <v>3</v>
      </c>
      <c r="Y61">
        <v>2</v>
      </c>
    </row>
    <row r="62" spans="1:25" x14ac:dyDescent="0.25">
      <c r="A62" s="11">
        <f t="shared" si="1"/>
        <v>59</v>
      </c>
      <c r="B62" s="13">
        <v>8</v>
      </c>
      <c r="C62" s="13">
        <v>3</v>
      </c>
      <c r="D62" s="13">
        <v>8</v>
      </c>
      <c r="E62" s="13">
        <v>4</v>
      </c>
      <c r="F62" s="13">
        <v>8</v>
      </c>
      <c r="T62" s="106">
        <f t="shared" si="0"/>
        <v>60</v>
      </c>
      <c r="U62">
        <v>2</v>
      </c>
      <c r="V62">
        <v>3</v>
      </c>
      <c r="W62">
        <v>2</v>
      </c>
      <c r="X62">
        <v>2</v>
      </c>
      <c r="Y62">
        <v>3</v>
      </c>
    </row>
    <row r="63" spans="1:25" x14ac:dyDescent="0.25">
      <c r="A63" s="11">
        <f t="shared" si="1"/>
        <v>60</v>
      </c>
      <c r="B63" s="13">
        <v>4</v>
      </c>
      <c r="C63" s="13">
        <v>8</v>
      </c>
      <c r="D63" s="13">
        <v>8</v>
      </c>
      <c r="E63" s="13">
        <v>6</v>
      </c>
      <c r="F63" s="13">
        <v>8</v>
      </c>
      <c r="T63" s="106">
        <f t="shared" si="0"/>
        <v>61</v>
      </c>
      <c r="U63">
        <v>2</v>
      </c>
      <c r="V63">
        <v>3</v>
      </c>
      <c r="W63">
        <v>2</v>
      </c>
      <c r="X63">
        <v>3</v>
      </c>
      <c r="Y63">
        <v>2</v>
      </c>
    </row>
    <row r="64" spans="1:25" x14ac:dyDescent="0.25">
      <c r="A64" s="11">
        <f t="shared" si="1"/>
        <v>61</v>
      </c>
      <c r="B64" s="13">
        <v>2</v>
      </c>
      <c r="C64" s="13">
        <v>8</v>
      </c>
      <c r="D64" s="13">
        <v>9</v>
      </c>
      <c r="E64" s="13">
        <v>1</v>
      </c>
      <c r="F64" s="13">
        <v>6</v>
      </c>
      <c r="T64" s="106">
        <f t="shared" si="0"/>
        <v>62</v>
      </c>
      <c r="U64">
        <v>3</v>
      </c>
      <c r="V64">
        <v>2</v>
      </c>
      <c r="W64">
        <v>3</v>
      </c>
      <c r="X64">
        <v>2</v>
      </c>
      <c r="Y64">
        <v>3</v>
      </c>
    </row>
    <row r="65" spans="1:25" x14ac:dyDescent="0.25">
      <c r="A65" s="11">
        <f t="shared" si="1"/>
        <v>62</v>
      </c>
      <c r="B65" s="13">
        <v>6</v>
      </c>
      <c r="C65" s="13">
        <v>8</v>
      </c>
      <c r="D65" s="13">
        <v>2</v>
      </c>
      <c r="E65" s="13">
        <v>5</v>
      </c>
      <c r="F65" s="13">
        <v>2</v>
      </c>
      <c r="T65" s="106">
        <f t="shared" si="0"/>
        <v>63</v>
      </c>
      <c r="U65">
        <v>3</v>
      </c>
      <c r="V65">
        <v>3</v>
      </c>
      <c r="W65">
        <v>2</v>
      </c>
      <c r="X65">
        <v>3</v>
      </c>
      <c r="Y65">
        <v>2</v>
      </c>
    </row>
    <row r="66" spans="1:25" x14ac:dyDescent="0.25">
      <c r="A66" s="11">
        <f t="shared" si="1"/>
        <v>63</v>
      </c>
      <c r="B66" s="13">
        <v>6</v>
      </c>
      <c r="C66" s="13">
        <v>10</v>
      </c>
      <c r="D66" s="13">
        <v>2</v>
      </c>
      <c r="E66" s="13">
        <v>5</v>
      </c>
      <c r="F66" s="13">
        <v>2</v>
      </c>
      <c r="T66" s="106">
        <f t="shared" si="0"/>
        <v>64</v>
      </c>
      <c r="U66">
        <v>2</v>
      </c>
      <c r="V66">
        <v>3</v>
      </c>
      <c r="W66">
        <v>2</v>
      </c>
      <c r="X66">
        <v>3</v>
      </c>
      <c r="Y66">
        <v>3</v>
      </c>
    </row>
    <row r="67" spans="1:25" x14ac:dyDescent="0.25">
      <c r="A67" s="11">
        <f t="shared" si="1"/>
        <v>64</v>
      </c>
      <c r="B67" s="13">
        <v>3</v>
      </c>
      <c r="C67" s="13">
        <v>1</v>
      </c>
      <c r="D67" s="13">
        <v>2</v>
      </c>
      <c r="E67" s="13">
        <v>5</v>
      </c>
      <c r="F67" s="13">
        <v>4</v>
      </c>
      <c r="T67" s="106">
        <f t="shared" si="0"/>
        <v>65</v>
      </c>
      <c r="U67">
        <v>3</v>
      </c>
      <c r="V67">
        <v>2</v>
      </c>
      <c r="W67">
        <v>3</v>
      </c>
      <c r="X67">
        <v>3</v>
      </c>
      <c r="Y67">
        <v>2</v>
      </c>
    </row>
    <row r="68" spans="1:25" x14ac:dyDescent="0.25">
      <c r="A68" s="11">
        <f t="shared" si="1"/>
        <v>65</v>
      </c>
      <c r="B68" s="10"/>
      <c r="C68" s="13">
        <v>7</v>
      </c>
      <c r="D68" s="13">
        <v>6</v>
      </c>
      <c r="E68" s="13">
        <v>5</v>
      </c>
      <c r="F68" s="13">
        <v>4</v>
      </c>
      <c r="T68" s="106">
        <f t="shared" ref="T68:T102" si="2">T67+1</f>
        <v>66</v>
      </c>
      <c r="U68">
        <v>2</v>
      </c>
      <c r="V68">
        <v>3</v>
      </c>
      <c r="W68">
        <v>3</v>
      </c>
      <c r="X68">
        <v>2</v>
      </c>
      <c r="Y68">
        <v>3</v>
      </c>
    </row>
    <row r="69" spans="1:25" x14ac:dyDescent="0.25">
      <c r="A69" s="11">
        <f t="shared" si="1"/>
        <v>66</v>
      </c>
      <c r="B69" s="10"/>
      <c r="C69" s="13">
        <v>7</v>
      </c>
      <c r="D69" s="13">
        <v>6</v>
      </c>
      <c r="E69" s="13">
        <v>8</v>
      </c>
      <c r="F69" s="13">
        <v>5</v>
      </c>
      <c r="T69" s="106">
        <f t="shared" si="2"/>
        <v>67</v>
      </c>
      <c r="U69">
        <v>2</v>
      </c>
      <c r="V69">
        <v>3</v>
      </c>
      <c r="W69">
        <v>3</v>
      </c>
      <c r="X69">
        <v>3</v>
      </c>
      <c r="Y69">
        <v>2</v>
      </c>
    </row>
    <row r="70" spans="1:25" x14ac:dyDescent="0.25">
      <c r="A70" s="11">
        <f t="shared" ref="A70:A133" si="3">1+A69</f>
        <v>67</v>
      </c>
      <c r="B70" s="10"/>
      <c r="C70" s="13">
        <v>7</v>
      </c>
      <c r="D70" s="13">
        <v>6</v>
      </c>
      <c r="E70" s="13">
        <v>2</v>
      </c>
      <c r="F70" s="13">
        <v>5</v>
      </c>
      <c r="T70" s="106">
        <f t="shared" si="2"/>
        <v>68</v>
      </c>
      <c r="U70">
        <v>3</v>
      </c>
      <c r="V70">
        <v>2</v>
      </c>
      <c r="W70">
        <v>2</v>
      </c>
      <c r="X70">
        <v>2</v>
      </c>
      <c r="Y70">
        <v>3</v>
      </c>
    </row>
    <row r="71" spans="1:25" x14ac:dyDescent="0.25">
      <c r="A71" s="11">
        <f t="shared" si="3"/>
        <v>68</v>
      </c>
      <c r="B71" s="10"/>
      <c r="C71" s="13">
        <v>6</v>
      </c>
      <c r="D71" s="13">
        <v>6</v>
      </c>
      <c r="E71" s="13">
        <v>2</v>
      </c>
      <c r="F71" s="13">
        <v>5</v>
      </c>
      <c r="T71" s="106">
        <f t="shared" si="2"/>
        <v>69</v>
      </c>
      <c r="U71">
        <v>3</v>
      </c>
      <c r="V71">
        <v>3</v>
      </c>
      <c r="W71">
        <v>3</v>
      </c>
      <c r="X71">
        <v>3</v>
      </c>
      <c r="Y71">
        <v>2</v>
      </c>
    </row>
    <row r="72" spans="1:25" x14ac:dyDescent="0.25">
      <c r="A72" s="11">
        <f t="shared" si="3"/>
        <v>69</v>
      </c>
      <c r="B72" s="10"/>
      <c r="C72" s="13">
        <v>6</v>
      </c>
      <c r="D72" s="13">
        <v>2</v>
      </c>
      <c r="E72" s="13">
        <v>7</v>
      </c>
      <c r="F72" s="13">
        <v>3</v>
      </c>
      <c r="T72" s="106">
        <f t="shared" si="2"/>
        <v>70</v>
      </c>
      <c r="U72">
        <v>2</v>
      </c>
      <c r="V72">
        <v>3</v>
      </c>
      <c r="W72">
        <v>3</v>
      </c>
      <c r="X72">
        <v>3</v>
      </c>
      <c r="Y72">
        <v>3</v>
      </c>
    </row>
    <row r="73" spans="1:25" x14ac:dyDescent="0.25">
      <c r="A73" s="11">
        <f t="shared" si="3"/>
        <v>70</v>
      </c>
      <c r="B73" s="10"/>
      <c r="C73" s="13">
        <v>0</v>
      </c>
      <c r="D73" s="13">
        <v>4</v>
      </c>
      <c r="E73" s="13">
        <v>7</v>
      </c>
      <c r="F73" s="13">
        <v>3</v>
      </c>
      <c r="T73" s="106">
        <f t="shared" si="2"/>
        <v>71</v>
      </c>
      <c r="U73">
        <v>2</v>
      </c>
      <c r="V73">
        <v>3</v>
      </c>
      <c r="W73">
        <v>4</v>
      </c>
      <c r="X73">
        <v>3</v>
      </c>
      <c r="Y73">
        <v>2</v>
      </c>
    </row>
    <row r="74" spans="1:25" x14ac:dyDescent="0.25">
      <c r="A74" s="11">
        <f t="shared" si="3"/>
        <v>71</v>
      </c>
      <c r="B74" s="10"/>
      <c r="C74" s="13">
        <v>5</v>
      </c>
      <c r="D74" s="13">
        <v>4</v>
      </c>
      <c r="E74" s="13">
        <v>4</v>
      </c>
      <c r="F74" s="13">
        <v>7</v>
      </c>
      <c r="T74" s="106">
        <f t="shared" si="2"/>
        <v>72</v>
      </c>
      <c r="U74">
        <v>3</v>
      </c>
      <c r="V74">
        <v>2</v>
      </c>
      <c r="W74">
        <v>1</v>
      </c>
      <c r="X74">
        <v>2</v>
      </c>
      <c r="Y74">
        <v>3</v>
      </c>
    </row>
    <row r="75" spans="1:25" x14ac:dyDescent="0.25">
      <c r="A75" s="11">
        <f t="shared" si="3"/>
        <v>72</v>
      </c>
      <c r="B75" s="10"/>
      <c r="C75" s="13">
        <v>5</v>
      </c>
      <c r="D75" s="13">
        <v>5</v>
      </c>
      <c r="E75" s="13">
        <v>3</v>
      </c>
      <c r="F75" s="13">
        <v>7</v>
      </c>
      <c r="T75" s="106">
        <f t="shared" si="2"/>
        <v>73</v>
      </c>
      <c r="U75">
        <v>3</v>
      </c>
      <c r="V75">
        <v>3</v>
      </c>
      <c r="W75">
        <v>2</v>
      </c>
      <c r="X75">
        <v>2</v>
      </c>
      <c r="Y75">
        <v>3</v>
      </c>
    </row>
    <row r="76" spans="1:25" x14ac:dyDescent="0.25">
      <c r="A76" s="11">
        <f t="shared" si="3"/>
        <v>73</v>
      </c>
      <c r="B76" s="10"/>
      <c r="C76" s="13">
        <v>5</v>
      </c>
      <c r="D76" s="13">
        <v>5</v>
      </c>
      <c r="E76" s="13">
        <v>7</v>
      </c>
      <c r="F76" s="13">
        <v>7</v>
      </c>
      <c r="T76" s="106">
        <f t="shared" si="2"/>
        <v>74</v>
      </c>
      <c r="U76">
        <v>3</v>
      </c>
      <c r="V76">
        <v>2</v>
      </c>
      <c r="W76">
        <v>2</v>
      </c>
      <c r="X76">
        <v>3</v>
      </c>
      <c r="Y76">
        <v>3</v>
      </c>
    </row>
    <row r="77" spans="1:25" x14ac:dyDescent="0.25">
      <c r="A77" s="11">
        <f t="shared" si="3"/>
        <v>74</v>
      </c>
      <c r="B77" s="10"/>
      <c r="C77" s="13">
        <v>8</v>
      </c>
      <c r="D77" s="13">
        <v>5</v>
      </c>
      <c r="E77" s="13">
        <v>7</v>
      </c>
      <c r="F77" s="13">
        <v>7</v>
      </c>
      <c r="T77" s="106">
        <f t="shared" si="2"/>
        <v>75</v>
      </c>
      <c r="U77">
        <v>3</v>
      </c>
      <c r="V77">
        <v>3</v>
      </c>
      <c r="W77">
        <v>3</v>
      </c>
      <c r="X77">
        <v>2</v>
      </c>
      <c r="Y77">
        <v>3</v>
      </c>
    </row>
    <row r="78" spans="1:25" x14ac:dyDescent="0.25">
      <c r="A78" s="11">
        <f t="shared" si="3"/>
        <v>75</v>
      </c>
      <c r="B78" s="10"/>
      <c r="C78" s="13">
        <v>8</v>
      </c>
      <c r="D78" s="13">
        <v>3</v>
      </c>
      <c r="E78" s="13">
        <v>10</v>
      </c>
      <c r="F78" s="10"/>
      <c r="T78" s="106">
        <f t="shared" si="2"/>
        <v>76</v>
      </c>
      <c r="U78">
        <v>3</v>
      </c>
      <c r="V78">
        <v>2</v>
      </c>
      <c r="W78">
        <v>3</v>
      </c>
      <c r="X78">
        <v>3</v>
      </c>
      <c r="Y78">
        <v>3</v>
      </c>
    </row>
    <row r="79" spans="1:25" x14ac:dyDescent="0.25">
      <c r="A79" s="11">
        <f t="shared" si="3"/>
        <v>76</v>
      </c>
      <c r="B79" s="10"/>
      <c r="C79" s="13">
        <v>2</v>
      </c>
      <c r="D79" s="13">
        <v>3</v>
      </c>
      <c r="E79" s="13">
        <v>2</v>
      </c>
      <c r="F79" s="10"/>
      <c r="T79" s="106">
        <f t="shared" si="2"/>
        <v>77</v>
      </c>
      <c r="U79">
        <v>4</v>
      </c>
      <c r="V79">
        <v>3</v>
      </c>
      <c r="W79">
        <v>3</v>
      </c>
      <c r="X79">
        <v>3</v>
      </c>
      <c r="Y79">
        <v>3</v>
      </c>
    </row>
    <row r="80" spans="1:25" x14ac:dyDescent="0.25">
      <c r="A80" s="11">
        <f t="shared" si="3"/>
        <v>77</v>
      </c>
      <c r="B80" s="10"/>
      <c r="C80" s="13">
        <v>3</v>
      </c>
      <c r="D80" s="13">
        <v>7</v>
      </c>
      <c r="E80" s="13">
        <v>3</v>
      </c>
      <c r="F80" s="10"/>
      <c r="T80" s="106">
        <f t="shared" si="2"/>
        <v>78</v>
      </c>
      <c r="U80">
        <v>3</v>
      </c>
      <c r="V80">
        <v>3</v>
      </c>
      <c r="W80">
        <v>3</v>
      </c>
      <c r="X80">
        <v>3</v>
      </c>
      <c r="Y80">
        <v>4</v>
      </c>
    </row>
    <row r="81" spans="1:25" x14ac:dyDescent="0.25">
      <c r="A81" s="11">
        <f t="shared" si="3"/>
        <v>78</v>
      </c>
      <c r="B81" s="10"/>
      <c r="C81" s="13">
        <v>3</v>
      </c>
      <c r="D81" s="13">
        <v>7</v>
      </c>
      <c r="E81" s="13">
        <v>3</v>
      </c>
      <c r="F81" s="10"/>
      <c r="T81" s="106">
        <f t="shared" si="2"/>
        <v>79</v>
      </c>
      <c r="U81">
        <v>3</v>
      </c>
      <c r="V81">
        <v>4</v>
      </c>
      <c r="W81">
        <v>3</v>
      </c>
      <c r="X81">
        <v>3</v>
      </c>
      <c r="Y81">
        <v>3</v>
      </c>
    </row>
    <row r="82" spans="1:25" x14ac:dyDescent="0.25">
      <c r="A82" s="11">
        <f t="shared" si="3"/>
        <v>79</v>
      </c>
      <c r="B82" s="10"/>
      <c r="C82" s="13">
        <v>6</v>
      </c>
      <c r="D82" s="13">
        <v>7</v>
      </c>
      <c r="E82" s="13">
        <v>5</v>
      </c>
      <c r="F82" s="10"/>
      <c r="T82" s="106">
        <f t="shared" si="2"/>
        <v>80</v>
      </c>
      <c r="U82">
        <v>3</v>
      </c>
      <c r="V82">
        <v>3</v>
      </c>
      <c r="W82">
        <v>3</v>
      </c>
      <c r="X82">
        <v>4</v>
      </c>
      <c r="Y82">
        <v>3</v>
      </c>
    </row>
    <row r="83" spans="1:25" x14ac:dyDescent="0.25">
      <c r="A83" s="11">
        <f t="shared" si="3"/>
        <v>80</v>
      </c>
      <c r="B83" s="10"/>
      <c r="C83" s="13">
        <v>1</v>
      </c>
      <c r="D83" s="13">
        <v>7</v>
      </c>
      <c r="E83" s="13">
        <v>5</v>
      </c>
      <c r="F83" s="10"/>
      <c r="T83" s="106">
        <f t="shared" si="2"/>
        <v>81</v>
      </c>
      <c r="U83">
        <v>4</v>
      </c>
      <c r="V83">
        <v>4</v>
      </c>
      <c r="W83">
        <v>3</v>
      </c>
      <c r="X83">
        <v>3</v>
      </c>
      <c r="Y83">
        <v>3</v>
      </c>
    </row>
    <row r="84" spans="1:25" x14ac:dyDescent="0.25">
      <c r="A84" s="11">
        <f t="shared" si="3"/>
        <v>81</v>
      </c>
      <c r="B84" s="10"/>
      <c r="C84" s="13">
        <v>7</v>
      </c>
      <c r="D84" s="13">
        <v>1</v>
      </c>
      <c r="E84" s="13">
        <v>4</v>
      </c>
      <c r="F84" s="10"/>
      <c r="T84" s="106">
        <f t="shared" si="2"/>
        <v>82</v>
      </c>
      <c r="U84">
        <v>3</v>
      </c>
      <c r="V84">
        <v>3</v>
      </c>
      <c r="W84">
        <v>3</v>
      </c>
      <c r="X84">
        <v>4</v>
      </c>
      <c r="Y84">
        <v>4</v>
      </c>
    </row>
    <row r="85" spans="1:25" x14ac:dyDescent="0.25">
      <c r="A85" s="11">
        <f t="shared" si="3"/>
        <v>82</v>
      </c>
      <c r="B85" s="10"/>
      <c r="C85" s="13">
        <v>4</v>
      </c>
      <c r="D85" s="13">
        <v>1</v>
      </c>
      <c r="E85" s="13">
        <v>7</v>
      </c>
      <c r="F85" s="10"/>
      <c r="T85" s="106">
        <f t="shared" si="2"/>
        <v>83</v>
      </c>
      <c r="U85">
        <v>4</v>
      </c>
      <c r="V85">
        <v>3</v>
      </c>
      <c r="W85">
        <v>4</v>
      </c>
      <c r="X85">
        <v>3</v>
      </c>
      <c r="Y85">
        <v>3</v>
      </c>
    </row>
    <row r="86" spans="1:25" x14ac:dyDescent="0.25">
      <c r="A86" s="11">
        <f t="shared" si="3"/>
        <v>83</v>
      </c>
      <c r="B86" s="10"/>
      <c r="C86" s="13">
        <v>4</v>
      </c>
      <c r="D86" s="13">
        <v>4</v>
      </c>
      <c r="E86" s="13">
        <v>6</v>
      </c>
      <c r="F86" s="10"/>
      <c r="T86" s="106">
        <f t="shared" si="2"/>
        <v>84</v>
      </c>
      <c r="U86">
        <v>3</v>
      </c>
      <c r="V86">
        <v>3</v>
      </c>
      <c r="W86">
        <v>4</v>
      </c>
      <c r="X86">
        <v>3</v>
      </c>
      <c r="Y86">
        <v>4</v>
      </c>
    </row>
    <row r="87" spans="1:25" x14ac:dyDescent="0.25">
      <c r="A87" s="11">
        <f t="shared" si="3"/>
        <v>84</v>
      </c>
      <c r="B87" s="10"/>
      <c r="C87" s="13">
        <v>5</v>
      </c>
      <c r="D87" s="13">
        <v>5</v>
      </c>
      <c r="E87" s="13">
        <v>6</v>
      </c>
      <c r="F87" s="10"/>
      <c r="T87" s="106">
        <f t="shared" si="2"/>
        <v>85</v>
      </c>
      <c r="U87">
        <v>3</v>
      </c>
      <c r="V87">
        <v>4</v>
      </c>
      <c r="W87">
        <v>4</v>
      </c>
      <c r="X87">
        <v>3</v>
      </c>
      <c r="Y87">
        <v>3</v>
      </c>
    </row>
    <row r="88" spans="1:25" x14ac:dyDescent="0.25">
      <c r="A88" s="11">
        <f t="shared" si="3"/>
        <v>85</v>
      </c>
      <c r="B88" s="10"/>
      <c r="C88" s="13">
        <v>5</v>
      </c>
      <c r="D88" s="13">
        <v>6</v>
      </c>
      <c r="E88" s="13">
        <v>6</v>
      </c>
      <c r="F88" s="10"/>
      <c r="T88" s="106">
        <f t="shared" si="2"/>
        <v>86</v>
      </c>
      <c r="U88">
        <v>3</v>
      </c>
      <c r="V88">
        <v>3</v>
      </c>
      <c r="W88">
        <v>4</v>
      </c>
      <c r="X88">
        <v>4</v>
      </c>
      <c r="Y88">
        <v>3</v>
      </c>
    </row>
    <row r="89" spans="1:25" x14ac:dyDescent="0.25">
      <c r="A89" s="11">
        <f t="shared" si="3"/>
        <v>86</v>
      </c>
      <c r="B89" s="10"/>
      <c r="C89" s="13">
        <v>6</v>
      </c>
      <c r="D89" s="13">
        <v>6</v>
      </c>
      <c r="E89" s="13">
        <v>4</v>
      </c>
      <c r="F89" s="10"/>
      <c r="T89" s="106">
        <f t="shared" si="2"/>
        <v>87</v>
      </c>
      <c r="U89">
        <v>4</v>
      </c>
      <c r="V89">
        <v>4</v>
      </c>
      <c r="W89">
        <v>4</v>
      </c>
      <c r="X89">
        <v>3</v>
      </c>
      <c r="Y89">
        <v>3</v>
      </c>
    </row>
    <row r="90" spans="1:25" x14ac:dyDescent="0.25">
      <c r="A90" s="11">
        <f t="shared" si="3"/>
        <v>87</v>
      </c>
      <c r="B90" s="10"/>
      <c r="C90" s="13">
        <v>6</v>
      </c>
      <c r="D90" s="13">
        <v>7</v>
      </c>
      <c r="E90" s="13">
        <v>7</v>
      </c>
      <c r="F90" s="10"/>
      <c r="T90" s="106">
        <f t="shared" si="2"/>
        <v>88</v>
      </c>
      <c r="U90">
        <v>3</v>
      </c>
      <c r="V90">
        <v>3</v>
      </c>
      <c r="W90">
        <v>4</v>
      </c>
      <c r="X90">
        <v>4</v>
      </c>
      <c r="Y90">
        <v>4</v>
      </c>
    </row>
    <row r="91" spans="1:25" x14ac:dyDescent="0.25">
      <c r="A91" s="11">
        <f t="shared" si="3"/>
        <v>88</v>
      </c>
      <c r="B91" s="10"/>
      <c r="C91" s="13">
        <v>8</v>
      </c>
      <c r="D91" s="13">
        <v>7</v>
      </c>
      <c r="E91" s="13">
        <v>8</v>
      </c>
      <c r="F91" s="10"/>
      <c r="T91" s="106">
        <f t="shared" si="2"/>
        <v>89</v>
      </c>
      <c r="U91">
        <v>4</v>
      </c>
      <c r="V91">
        <v>3</v>
      </c>
      <c r="W91">
        <v>3</v>
      </c>
      <c r="X91">
        <v>4</v>
      </c>
      <c r="Y91">
        <v>3</v>
      </c>
    </row>
    <row r="92" spans="1:25" x14ac:dyDescent="0.25">
      <c r="A92" s="11">
        <f t="shared" si="3"/>
        <v>89</v>
      </c>
      <c r="B92" s="10"/>
      <c r="C92" s="13">
        <v>8</v>
      </c>
      <c r="D92" s="13">
        <v>2</v>
      </c>
      <c r="E92" s="13">
        <v>8</v>
      </c>
      <c r="F92" s="10"/>
      <c r="T92" s="106">
        <f t="shared" si="2"/>
        <v>90</v>
      </c>
      <c r="U92">
        <v>3</v>
      </c>
      <c r="V92">
        <v>4</v>
      </c>
      <c r="W92">
        <v>3</v>
      </c>
      <c r="X92">
        <v>3</v>
      </c>
      <c r="Y92">
        <v>4</v>
      </c>
    </row>
    <row r="93" spans="1:25" x14ac:dyDescent="0.25">
      <c r="A93" s="11">
        <f t="shared" si="3"/>
        <v>90</v>
      </c>
      <c r="B93" s="10"/>
      <c r="C93" s="13">
        <v>7</v>
      </c>
      <c r="D93" s="13">
        <v>10</v>
      </c>
      <c r="E93" s="13">
        <v>8</v>
      </c>
      <c r="F93" s="10"/>
      <c r="T93" s="106">
        <f t="shared" si="2"/>
        <v>91</v>
      </c>
      <c r="U93">
        <v>4</v>
      </c>
      <c r="V93">
        <v>4</v>
      </c>
      <c r="W93">
        <v>3</v>
      </c>
      <c r="X93">
        <v>4</v>
      </c>
      <c r="Y93">
        <v>3</v>
      </c>
    </row>
    <row r="94" spans="1:25" x14ac:dyDescent="0.25">
      <c r="A94" s="11">
        <f t="shared" si="3"/>
        <v>91</v>
      </c>
      <c r="B94" s="10"/>
      <c r="C94" s="13">
        <v>2</v>
      </c>
      <c r="D94" s="13">
        <v>3</v>
      </c>
      <c r="E94" s="13">
        <v>6</v>
      </c>
      <c r="F94" s="10"/>
      <c r="T94" s="106">
        <f t="shared" si="2"/>
        <v>92</v>
      </c>
      <c r="U94">
        <v>3</v>
      </c>
      <c r="V94">
        <v>4</v>
      </c>
      <c r="W94">
        <v>3</v>
      </c>
      <c r="X94">
        <v>4</v>
      </c>
      <c r="Y94">
        <v>4</v>
      </c>
    </row>
    <row r="95" spans="1:25" x14ac:dyDescent="0.25">
      <c r="A95" s="11">
        <f t="shared" si="3"/>
        <v>92</v>
      </c>
      <c r="B95" s="10"/>
      <c r="C95" s="13">
        <v>4</v>
      </c>
      <c r="D95" s="13">
        <v>5</v>
      </c>
      <c r="E95" s="13">
        <v>6</v>
      </c>
      <c r="F95" s="10"/>
      <c r="T95" s="106">
        <f t="shared" si="2"/>
        <v>93</v>
      </c>
      <c r="U95">
        <v>4</v>
      </c>
      <c r="V95">
        <v>3</v>
      </c>
      <c r="W95">
        <v>4</v>
      </c>
      <c r="X95">
        <v>4</v>
      </c>
      <c r="Y95">
        <v>3</v>
      </c>
    </row>
    <row r="96" spans="1:25" x14ac:dyDescent="0.25">
      <c r="A96" s="11">
        <f t="shared" si="3"/>
        <v>93</v>
      </c>
      <c r="B96" s="10"/>
      <c r="C96" s="13">
        <v>4</v>
      </c>
      <c r="D96" s="13">
        <v>5</v>
      </c>
      <c r="E96" s="13">
        <v>2</v>
      </c>
      <c r="F96" s="10"/>
      <c r="T96" s="106">
        <f t="shared" si="2"/>
        <v>94</v>
      </c>
      <c r="U96">
        <v>3</v>
      </c>
      <c r="V96">
        <v>4</v>
      </c>
      <c r="W96">
        <v>4</v>
      </c>
      <c r="X96">
        <v>3</v>
      </c>
      <c r="Y96">
        <v>4</v>
      </c>
    </row>
    <row r="97" spans="1:25" x14ac:dyDescent="0.25">
      <c r="A97" s="11">
        <f t="shared" si="3"/>
        <v>94</v>
      </c>
      <c r="B97" s="10"/>
      <c r="C97" s="13">
        <v>3</v>
      </c>
      <c r="D97" s="13">
        <v>5</v>
      </c>
      <c r="E97" s="13">
        <v>2</v>
      </c>
      <c r="F97" s="10"/>
      <c r="T97" s="106">
        <f t="shared" si="2"/>
        <v>95</v>
      </c>
      <c r="U97">
        <v>4</v>
      </c>
      <c r="V97">
        <v>4</v>
      </c>
      <c r="W97">
        <v>4</v>
      </c>
      <c r="X97">
        <v>4</v>
      </c>
      <c r="Y97">
        <v>3</v>
      </c>
    </row>
    <row r="98" spans="1:25" x14ac:dyDescent="0.25">
      <c r="A98" s="11">
        <f t="shared" si="3"/>
        <v>95</v>
      </c>
      <c r="B98" s="10"/>
      <c r="C98" s="13">
        <v>8</v>
      </c>
      <c r="D98" s="13">
        <v>6</v>
      </c>
      <c r="E98" s="13">
        <v>7</v>
      </c>
      <c r="F98" s="10"/>
      <c r="T98" s="106">
        <f t="shared" si="2"/>
        <v>96</v>
      </c>
      <c r="U98">
        <v>3</v>
      </c>
      <c r="V98">
        <v>4</v>
      </c>
      <c r="W98">
        <v>4</v>
      </c>
      <c r="X98">
        <v>4</v>
      </c>
      <c r="Y98">
        <v>4</v>
      </c>
    </row>
    <row r="99" spans="1:25" x14ac:dyDescent="0.25">
      <c r="A99" s="11">
        <f t="shared" si="3"/>
        <v>96</v>
      </c>
      <c r="B99" s="10"/>
      <c r="C99" s="13">
        <v>8</v>
      </c>
      <c r="D99" s="13">
        <v>6</v>
      </c>
      <c r="E99" s="13">
        <v>7</v>
      </c>
      <c r="F99" s="10"/>
      <c r="T99" s="106">
        <f t="shared" si="2"/>
        <v>97</v>
      </c>
      <c r="U99">
        <v>4</v>
      </c>
      <c r="V99">
        <v>4</v>
      </c>
      <c r="W99">
        <v>3</v>
      </c>
      <c r="X99">
        <v>3</v>
      </c>
      <c r="Y99">
        <v>4</v>
      </c>
    </row>
    <row r="100" spans="1:25" x14ac:dyDescent="0.25">
      <c r="A100" s="11">
        <f t="shared" si="3"/>
        <v>97</v>
      </c>
      <c r="B100" s="10"/>
      <c r="C100" s="13">
        <v>8</v>
      </c>
      <c r="D100" s="13">
        <v>9</v>
      </c>
      <c r="E100" s="13">
        <v>7</v>
      </c>
      <c r="F100" s="10"/>
      <c r="T100" s="106">
        <f t="shared" si="2"/>
        <v>98</v>
      </c>
      <c r="U100">
        <v>4</v>
      </c>
      <c r="V100">
        <v>3</v>
      </c>
      <c r="W100">
        <v>3</v>
      </c>
      <c r="X100">
        <v>4</v>
      </c>
      <c r="Y100">
        <v>4</v>
      </c>
    </row>
    <row r="101" spans="1:25" x14ac:dyDescent="0.25">
      <c r="A101" s="11">
        <f t="shared" si="3"/>
        <v>98</v>
      </c>
      <c r="B101" s="10"/>
      <c r="C101" s="13">
        <v>1</v>
      </c>
      <c r="D101" s="13">
        <v>4</v>
      </c>
      <c r="E101" s="13">
        <v>1</v>
      </c>
      <c r="F101" s="10"/>
      <c r="T101" s="106">
        <f t="shared" si="2"/>
        <v>99</v>
      </c>
      <c r="U101">
        <v>4</v>
      </c>
      <c r="V101">
        <v>4</v>
      </c>
      <c r="W101">
        <v>4</v>
      </c>
      <c r="X101">
        <v>3</v>
      </c>
      <c r="Y101">
        <v>4</v>
      </c>
    </row>
    <row r="102" spans="1:25" x14ac:dyDescent="0.25">
      <c r="A102" s="11">
        <f t="shared" si="3"/>
        <v>99</v>
      </c>
      <c r="B102" s="10"/>
      <c r="C102" s="13">
        <v>1</v>
      </c>
      <c r="D102" s="13">
        <v>4</v>
      </c>
      <c r="E102" s="13">
        <v>3</v>
      </c>
      <c r="F102" s="10"/>
      <c r="T102" s="106">
        <f t="shared" si="2"/>
        <v>100</v>
      </c>
      <c r="U102">
        <v>4</v>
      </c>
      <c r="V102">
        <v>3</v>
      </c>
      <c r="W102">
        <v>4</v>
      </c>
      <c r="X102">
        <v>4</v>
      </c>
      <c r="Y102">
        <v>4</v>
      </c>
    </row>
    <row r="103" spans="1:25" x14ac:dyDescent="0.25">
      <c r="A103" s="11">
        <f t="shared" si="3"/>
        <v>100</v>
      </c>
      <c r="B103" s="10"/>
      <c r="C103" s="13">
        <v>7</v>
      </c>
      <c r="D103" s="13">
        <v>3</v>
      </c>
      <c r="E103" s="13">
        <v>3</v>
      </c>
      <c r="F103" s="10"/>
    </row>
    <row r="104" spans="1:25" x14ac:dyDescent="0.25">
      <c r="A104" s="11">
        <f t="shared" si="3"/>
        <v>101</v>
      </c>
      <c r="B104" s="10"/>
      <c r="C104" s="13">
        <v>7</v>
      </c>
      <c r="D104" s="13">
        <v>8</v>
      </c>
      <c r="E104" s="13">
        <v>4</v>
      </c>
      <c r="F104" s="10"/>
    </row>
    <row r="105" spans="1:25" x14ac:dyDescent="0.25">
      <c r="A105" s="11">
        <f t="shared" si="3"/>
        <v>102</v>
      </c>
      <c r="B105" s="10"/>
      <c r="C105" s="13">
        <v>7</v>
      </c>
      <c r="D105" s="13">
        <v>8</v>
      </c>
      <c r="E105" s="13">
        <v>6</v>
      </c>
      <c r="F105" s="10"/>
    </row>
    <row r="106" spans="1:25" x14ac:dyDescent="0.25">
      <c r="A106" s="11">
        <f t="shared" si="3"/>
        <v>103</v>
      </c>
      <c r="B106" s="10"/>
      <c r="C106" s="13">
        <v>6</v>
      </c>
      <c r="D106" s="13">
        <v>8</v>
      </c>
      <c r="E106" s="13">
        <v>1</v>
      </c>
      <c r="F106" s="10"/>
    </row>
    <row r="107" spans="1:25" x14ac:dyDescent="0.25">
      <c r="A107" s="11">
        <f t="shared" si="3"/>
        <v>104</v>
      </c>
      <c r="B107" s="10"/>
      <c r="C107" s="13">
        <v>6</v>
      </c>
      <c r="D107" s="13">
        <v>2</v>
      </c>
      <c r="E107" s="13">
        <v>0</v>
      </c>
      <c r="F107" s="10"/>
    </row>
    <row r="108" spans="1:25" x14ac:dyDescent="0.25">
      <c r="A108" s="11">
        <f t="shared" si="3"/>
        <v>105</v>
      </c>
      <c r="B108" s="10"/>
      <c r="C108" s="13">
        <v>6</v>
      </c>
      <c r="D108" s="13">
        <v>2</v>
      </c>
      <c r="E108" s="13">
        <v>5</v>
      </c>
      <c r="F108" s="10"/>
    </row>
    <row r="109" spans="1:25" x14ac:dyDescent="0.25">
      <c r="A109" s="11">
        <f t="shared" si="3"/>
        <v>106</v>
      </c>
      <c r="B109" s="10"/>
      <c r="C109" s="13">
        <v>2</v>
      </c>
      <c r="D109" s="13">
        <v>7</v>
      </c>
      <c r="E109" s="13">
        <v>5</v>
      </c>
      <c r="F109" s="10"/>
    </row>
    <row r="110" spans="1:25" x14ac:dyDescent="0.25">
      <c r="A110" s="11">
        <f t="shared" si="3"/>
        <v>107</v>
      </c>
      <c r="B110" s="10"/>
      <c r="C110" s="13">
        <v>2</v>
      </c>
      <c r="D110" s="13">
        <v>7</v>
      </c>
      <c r="E110" s="13">
        <v>5</v>
      </c>
      <c r="F110" s="10"/>
    </row>
    <row r="111" spans="1:25" x14ac:dyDescent="0.25">
      <c r="A111" s="11">
        <f t="shared" si="3"/>
        <v>108</v>
      </c>
      <c r="B111" s="10"/>
      <c r="C111" s="13">
        <v>4</v>
      </c>
      <c r="D111" s="13">
        <v>8</v>
      </c>
      <c r="E111" s="13">
        <v>8</v>
      </c>
      <c r="F111" s="10"/>
    </row>
    <row r="112" spans="1:25" x14ac:dyDescent="0.25">
      <c r="A112" s="11">
        <f t="shared" si="3"/>
        <v>109</v>
      </c>
      <c r="B112" s="10"/>
      <c r="C112" s="13">
        <v>4</v>
      </c>
      <c r="D112" s="13">
        <v>8</v>
      </c>
      <c r="E112" s="13">
        <v>2</v>
      </c>
      <c r="F112" s="10"/>
    </row>
    <row r="113" spans="1:6" x14ac:dyDescent="0.25">
      <c r="A113" s="11">
        <f t="shared" si="3"/>
        <v>110</v>
      </c>
      <c r="B113" s="10"/>
      <c r="C113" s="13">
        <v>5</v>
      </c>
      <c r="D113" s="13">
        <v>8</v>
      </c>
      <c r="E113" s="13">
        <v>2</v>
      </c>
      <c r="F113" s="10"/>
    </row>
    <row r="114" spans="1:6" x14ac:dyDescent="0.25">
      <c r="A114" s="11">
        <f t="shared" si="3"/>
        <v>111</v>
      </c>
      <c r="B114" s="10"/>
      <c r="C114" s="13">
        <v>5</v>
      </c>
      <c r="D114" s="13">
        <v>1</v>
      </c>
      <c r="E114" s="13">
        <v>7</v>
      </c>
      <c r="F114" s="10"/>
    </row>
    <row r="115" spans="1:6" x14ac:dyDescent="0.25">
      <c r="A115" s="11">
        <f t="shared" si="3"/>
        <v>112</v>
      </c>
      <c r="B115" s="10"/>
      <c r="C115" s="13">
        <v>5</v>
      </c>
      <c r="D115" s="13">
        <v>1</v>
      </c>
      <c r="E115" s="13">
        <v>7</v>
      </c>
      <c r="F115" s="10"/>
    </row>
    <row r="116" spans="1:6" x14ac:dyDescent="0.25">
      <c r="A116" s="11">
        <f t="shared" si="3"/>
        <v>113</v>
      </c>
      <c r="B116" s="10"/>
      <c r="C116" s="13">
        <v>3</v>
      </c>
      <c r="D116" s="10"/>
      <c r="E116" s="13">
        <v>4</v>
      </c>
      <c r="F116" s="10"/>
    </row>
    <row r="117" spans="1:6" x14ac:dyDescent="0.25">
      <c r="A117" s="11">
        <f t="shared" si="3"/>
        <v>114</v>
      </c>
      <c r="B117" s="10"/>
      <c r="C117" s="13">
        <v>3</v>
      </c>
      <c r="D117" s="10"/>
      <c r="E117" s="10"/>
      <c r="F117" s="10"/>
    </row>
    <row r="118" spans="1:6" x14ac:dyDescent="0.25">
      <c r="A118" s="11">
        <f t="shared" si="3"/>
        <v>115</v>
      </c>
      <c r="B118" s="10"/>
      <c r="C118" s="13">
        <v>7</v>
      </c>
      <c r="D118" s="10"/>
      <c r="E118" s="10"/>
      <c r="F118" s="10"/>
    </row>
    <row r="119" spans="1:6" x14ac:dyDescent="0.25">
      <c r="A119" s="11">
        <f t="shared" si="3"/>
        <v>116</v>
      </c>
      <c r="B119" s="10"/>
      <c r="C119" s="13">
        <v>7</v>
      </c>
      <c r="D119" s="10"/>
      <c r="E119" s="10"/>
      <c r="F119" s="10"/>
    </row>
    <row r="120" spans="1:6" x14ac:dyDescent="0.25">
      <c r="A120" s="11">
        <f t="shared" si="3"/>
        <v>117</v>
      </c>
      <c r="B120" s="10"/>
      <c r="C120" s="13">
        <v>7</v>
      </c>
      <c r="D120" s="10"/>
      <c r="E120" s="10"/>
      <c r="F120" s="10"/>
    </row>
    <row r="121" spans="1:6" x14ac:dyDescent="0.25">
      <c r="A121" s="11">
        <f t="shared" si="3"/>
        <v>118</v>
      </c>
      <c r="B121" s="10"/>
      <c r="C121" s="13">
        <v>7</v>
      </c>
      <c r="D121" s="10"/>
      <c r="E121" s="10"/>
      <c r="F121" s="10"/>
    </row>
    <row r="122" spans="1:6" x14ac:dyDescent="0.25">
      <c r="A122" s="11">
        <f t="shared" si="3"/>
        <v>119</v>
      </c>
      <c r="B122" s="10"/>
      <c r="C122" s="13">
        <v>1</v>
      </c>
      <c r="D122" s="10"/>
      <c r="E122" s="10"/>
      <c r="F122" s="10"/>
    </row>
    <row r="123" spans="1:6" x14ac:dyDescent="0.25">
      <c r="A123" s="11">
        <f t="shared" si="3"/>
        <v>120</v>
      </c>
      <c r="B123" s="10"/>
      <c r="C123" s="13">
        <v>1</v>
      </c>
      <c r="D123" s="10"/>
      <c r="E123" s="10"/>
      <c r="F123" s="10"/>
    </row>
    <row r="124" spans="1:6" x14ac:dyDescent="0.25">
      <c r="A124" s="11">
        <f t="shared" si="3"/>
        <v>121</v>
      </c>
      <c r="B124" s="10"/>
      <c r="C124" s="13">
        <v>4</v>
      </c>
      <c r="D124" s="10"/>
      <c r="E124" s="10"/>
      <c r="F124" s="10"/>
    </row>
    <row r="125" spans="1:6" x14ac:dyDescent="0.25">
      <c r="A125" s="11">
        <f t="shared" si="3"/>
        <v>122</v>
      </c>
      <c r="B125" s="10"/>
      <c r="C125" s="10"/>
      <c r="D125" s="10"/>
      <c r="E125" s="10"/>
      <c r="F125" s="10"/>
    </row>
    <row r="126" spans="1:6" x14ac:dyDescent="0.25">
      <c r="A126" s="11">
        <f t="shared" si="3"/>
        <v>123</v>
      </c>
      <c r="B126" s="10"/>
      <c r="C126" s="10"/>
      <c r="D126" s="10"/>
      <c r="E126" s="10"/>
      <c r="F126" s="10"/>
    </row>
    <row r="127" spans="1:6" x14ac:dyDescent="0.25">
      <c r="A127" s="11">
        <f t="shared" si="3"/>
        <v>124</v>
      </c>
      <c r="B127" s="10"/>
      <c r="C127" s="10"/>
      <c r="D127" s="10"/>
      <c r="E127" s="10"/>
      <c r="F127" s="10"/>
    </row>
    <row r="128" spans="1:6" x14ac:dyDescent="0.25">
      <c r="A128" s="11">
        <f t="shared" si="3"/>
        <v>125</v>
      </c>
      <c r="B128" s="10"/>
      <c r="C128" s="10"/>
      <c r="D128" s="10"/>
      <c r="E128" s="10"/>
      <c r="F128" s="10"/>
    </row>
    <row r="129" spans="1:6" x14ac:dyDescent="0.25">
      <c r="A129" s="11">
        <f t="shared" si="3"/>
        <v>126</v>
      </c>
      <c r="B129" s="10"/>
      <c r="C129" s="10"/>
      <c r="D129" s="10"/>
      <c r="E129" s="10"/>
      <c r="F129" s="10"/>
    </row>
    <row r="130" spans="1:6" x14ac:dyDescent="0.25">
      <c r="A130" s="11">
        <f t="shared" si="3"/>
        <v>127</v>
      </c>
      <c r="B130" s="10"/>
      <c r="C130" s="10"/>
      <c r="D130" s="10"/>
      <c r="E130" s="10"/>
      <c r="F130" s="10"/>
    </row>
    <row r="131" spans="1:6" x14ac:dyDescent="0.25">
      <c r="A131" s="11">
        <f t="shared" si="3"/>
        <v>128</v>
      </c>
      <c r="B131" s="10"/>
      <c r="C131" s="10"/>
      <c r="D131" s="10"/>
      <c r="E131" s="10"/>
      <c r="F131" s="10"/>
    </row>
    <row r="132" spans="1:6" x14ac:dyDescent="0.25">
      <c r="A132" s="11">
        <f t="shared" si="3"/>
        <v>129</v>
      </c>
      <c r="B132" s="10"/>
      <c r="C132" s="10"/>
      <c r="D132" s="10"/>
      <c r="E132" s="10"/>
      <c r="F132" s="10"/>
    </row>
    <row r="133" spans="1:6" x14ac:dyDescent="0.25">
      <c r="A133" s="11">
        <f t="shared" si="3"/>
        <v>130</v>
      </c>
      <c r="B133" s="10"/>
      <c r="C133" s="10"/>
      <c r="D133" s="10"/>
      <c r="E133" s="10"/>
      <c r="F133" s="10"/>
    </row>
    <row r="134" spans="1:6" x14ac:dyDescent="0.25">
      <c r="A134" s="11">
        <f t="shared" ref="A134:A197" si="4">1+A133</f>
        <v>131</v>
      </c>
      <c r="B134" s="10"/>
      <c r="C134" s="10"/>
      <c r="D134" s="10"/>
      <c r="E134" s="10"/>
      <c r="F134" s="10"/>
    </row>
    <row r="135" spans="1:6" x14ac:dyDescent="0.25">
      <c r="A135" s="11">
        <f t="shared" si="4"/>
        <v>132</v>
      </c>
      <c r="B135" s="10"/>
      <c r="C135" s="10"/>
      <c r="D135" s="10"/>
      <c r="E135" s="10"/>
      <c r="F135" s="10"/>
    </row>
    <row r="136" spans="1:6" x14ac:dyDescent="0.25">
      <c r="A136" s="11">
        <f t="shared" si="4"/>
        <v>133</v>
      </c>
      <c r="B136" s="10"/>
      <c r="C136" s="10"/>
      <c r="D136" s="10"/>
      <c r="E136" s="10"/>
      <c r="F136" s="10"/>
    </row>
    <row r="137" spans="1:6" x14ac:dyDescent="0.25">
      <c r="A137" s="11">
        <f t="shared" si="4"/>
        <v>134</v>
      </c>
      <c r="B137" s="10"/>
      <c r="C137" s="10"/>
      <c r="D137" s="10"/>
      <c r="E137" s="10"/>
      <c r="F137" s="10"/>
    </row>
    <row r="138" spans="1:6" x14ac:dyDescent="0.25">
      <c r="A138" s="11">
        <f t="shared" si="4"/>
        <v>135</v>
      </c>
      <c r="B138" s="10"/>
      <c r="C138" s="10"/>
      <c r="D138" s="10"/>
      <c r="E138" s="10"/>
      <c r="F138" s="10"/>
    </row>
    <row r="139" spans="1:6" x14ac:dyDescent="0.25">
      <c r="A139" s="11">
        <f t="shared" si="4"/>
        <v>136</v>
      </c>
      <c r="B139" s="10"/>
      <c r="C139" s="10"/>
      <c r="D139" s="10"/>
      <c r="E139" s="10"/>
      <c r="F139" s="10"/>
    </row>
    <row r="140" spans="1:6" x14ac:dyDescent="0.25">
      <c r="A140" s="11">
        <f t="shared" si="4"/>
        <v>137</v>
      </c>
      <c r="B140" s="10"/>
      <c r="C140" s="10"/>
      <c r="D140" s="10"/>
      <c r="E140" s="10"/>
      <c r="F140" s="10"/>
    </row>
    <row r="141" spans="1:6" x14ac:dyDescent="0.25">
      <c r="A141" s="11">
        <f t="shared" si="4"/>
        <v>138</v>
      </c>
      <c r="B141" s="10"/>
      <c r="C141" s="10"/>
      <c r="D141" s="10"/>
      <c r="E141" s="10"/>
      <c r="F141" s="10"/>
    </row>
    <row r="142" spans="1:6" x14ac:dyDescent="0.25">
      <c r="A142" s="11">
        <f t="shared" si="4"/>
        <v>139</v>
      </c>
      <c r="B142" s="10"/>
      <c r="C142" s="10"/>
      <c r="D142" s="10"/>
      <c r="E142" s="10"/>
      <c r="F142" s="10"/>
    </row>
    <row r="143" spans="1:6" x14ac:dyDescent="0.25">
      <c r="A143" s="11">
        <f t="shared" si="4"/>
        <v>140</v>
      </c>
      <c r="B143" s="10"/>
      <c r="C143" s="10"/>
      <c r="D143" s="10"/>
      <c r="E143" s="10"/>
      <c r="F143" s="10"/>
    </row>
    <row r="144" spans="1:6" x14ac:dyDescent="0.25">
      <c r="A144" s="11">
        <f t="shared" si="4"/>
        <v>141</v>
      </c>
      <c r="B144" s="10"/>
      <c r="C144" s="10"/>
      <c r="D144" s="10"/>
      <c r="E144" s="10"/>
      <c r="F144" s="10"/>
    </row>
    <row r="145" spans="1:6" x14ac:dyDescent="0.25">
      <c r="A145" s="11">
        <f t="shared" si="4"/>
        <v>142</v>
      </c>
      <c r="B145" s="10"/>
      <c r="C145" s="10"/>
      <c r="D145" s="10"/>
      <c r="E145" s="10"/>
      <c r="F145" s="10"/>
    </row>
    <row r="146" spans="1:6" x14ac:dyDescent="0.25">
      <c r="A146" s="11">
        <f t="shared" si="4"/>
        <v>143</v>
      </c>
      <c r="B146" s="10"/>
      <c r="C146" s="10"/>
      <c r="D146" s="10"/>
      <c r="E146" s="10"/>
      <c r="F146" s="10"/>
    </row>
    <row r="147" spans="1:6" x14ac:dyDescent="0.25">
      <c r="A147" s="11">
        <f t="shared" si="4"/>
        <v>144</v>
      </c>
      <c r="B147" s="10"/>
      <c r="C147" s="10"/>
      <c r="D147" s="10"/>
      <c r="E147" s="10"/>
      <c r="F147" s="10"/>
    </row>
    <row r="148" spans="1:6" x14ac:dyDescent="0.25">
      <c r="A148" s="11">
        <f t="shared" si="4"/>
        <v>145</v>
      </c>
      <c r="B148" s="10"/>
      <c r="C148" s="10"/>
      <c r="D148" s="10"/>
      <c r="E148" s="10"/>
      <c r="F148" s="10"/>
    </row>
    <row r="149" spans="1:6" x14ac:dyDescent="0.25">
      <c r="A149" s="11">
        <f t="shared" si="4"/>
        <v>146</v>
      </c>
      <c r="B149" s="10"/>
      <c r="C149" s="10"/>
      <c r="D149" s="10"/>
      <c r="E149" s="10"/>
      <c r="F149" s="10"/>
    </row>
    <row r="150" spans="1:6" x14ac:dyDescent="0.25">
      <c r="A150" s="11">
        <f t="shared" si="4"/>
        <v>147</v>
      </c>
      <c r="B150" s="10"/>
      <c r="C150" s="10"/>
      <c r="D150" s="10"/>
      <c r="E150" s="10"/>
      <c r="F150" s="10"/>
    </row>
    <row r="151" spans="1:6" x14ac:dyDescent="0.25">
      <c r="A151" s="11">
        <f t="shared" si="4"/>
        <v>148</v>
      </c>
      <c r="B151" s="10"/>
      <c r="C151" s="10"/>
      <c r="D151" s="10"/>
      <c r="E151" s="10"/>
      <c r="F151" s="10"/>
    </row>
    <row r="152" spans="1:6" x14ac:dyDescent="0.25">
      <c r="A152" s="11">
        <f t="shared" si="4"/>
        <v>149</v>
      </c>
      <c r="B152" s="10"/>
      <c r="C152" s="10"/>
      <c r="D152" s="10"/>
      <c r="E152" s="10"/>
      <c r="F152" s="10"/>
    </row>
    <row r="153" spans="1:6" x14ac:dyDescent="0.25">
      <c r="A153" s="11">
        <f t="shared" si="4"/>
        <v>150</v>
      </c>
      <c r="B153" s="10"/>
      <c r="C153" s="10"/>
      <c r="D153" s="10"/>
      <c r="E153" s="10"/>
      <c r="F153" s="10"/>
    </row>
    <row r="154" spans="1:6" x14ac:dyDescent="0.25">
      <c r="A154" s="11">
        <f t="shared" si="4"/>
        <v>151</v>
      </c>
      <c r="B154" s="10"/>
      <c r="C154" s="10"/>
      <c r="D154" s="10"/>
      <c r="E154" s="10"/>
      <c r="F154" s="10"/>
    </row>
    <row r="155" spans="1:6" x14ac:dyDescent="0.25">
      <c r="A155" s="11">
        <f t="shared" si="4"/>
        <v>152</v>
      </c>
      <c r="B155" s="10"/>
      <c r="C155" s="10"/>
      <c r="D155" s="10"/>
      <c r="E155" s="10"/>
      <c r="F155" s="10"/>
    </row>
    <row r="156" spans="1:6" x14ac:dyDescent="0.25">
      <c r="A156" s="11">
        <f t="shared" si="4"/>
        <v>153</v>
      </c>
      <c r="B156" s="10"/>
      <c r="C156" s="10"/>
      <c r="D156" s="10"/>
      <c r="E156" s="10"/>
      <c r="F156" s="10"/>
    </row>
    <row r="157" spans="1:6" x14ac:dyDescent="0.25">
      <c r="A157" s="11">
        <f t="shared" si="4"/>
        <v>154</v>
      </c>
      <c r="B157" s="10"/>
      <c r="C157" s="10"/>
      <c r="D157" s="10"/>
      <c r="E157" s="10"/>
      <c r="F157" s="10"/>
    </row>
    <row r="158" spans="1:6" x14ac:dyDescent="0.25">
      <c r="A158" s="11">
        <f t="shared" si="4"/>
        <v>155</v>
      </c>
      <c r="B158" s="10"/>
      <c r="C158" s="10"/>
      <c r="D158" s="10"/>
      <c r="E158" s="10"/>
      <c r="F158" s="10"/>
    </row>
    <row r="159" spans="1:6" x14ac:dyDescent="0.25">
      <c r="A159" s="11">
        <f t="shared" si="4"/>
        <v>156</v>
      </c>
      <c r="B159" s="10"/>
      <c r="C159" s="10"/>
      <c r="D159" s="10"/>
      <c r="E159" s="10"/>
      <c r="F159" s="10"/>
    </row>
    <row r="160" spans="1:6" x14ac:dyDescent="0.25">
      <c r="A160" s="11">
        <f t="shared" si="4"/>
        <v>157</v>
      </c>
      <c r="B160" s="10"/>
      <c r="C160" s="10"/>
      <c r="D160" s="10"/>
      <c r="E160" s="10"/>
      <c r="F160" s="10"/>
    </row>
    <row r="161" spans="1:6" x14ac:dyDescent="0.25">
      <c r="A161" s="11">
        <f t="shared" si="4"/>
        <v>158</v>
      </c>
      <c r="B161" s="10"/>
      <c r="C161" s="10"/>
      <c r="D161" s="10"/>
      <c r="E161" s="10"/>
      <c r="F161" s="10"/>
    </row>
    <row r="162" spans="1:6" x14ac:dyDescent="0.25">
      <c r="A162" s="11">
        <f t="shared" si="4"/>
        <v>159</v>
      </c>
      <c r="B162" s="10"/>
      <c r="C162" s="10"/>
      <c r="D162" s="10"/>
      <c r="E162" s="10"/>
      <c r="F162" s="10"/>
    </row>
    <row r="163" spans="1:6" x14ac:dyDescent="0.25">
      <c r="A163" s="11">
        <f t="shared" si="4"/>
        <v>160</v>
      </c>
      <c r="B163" s="10"/>
      <c r="C163" s="10"/>
      <c r="D163" s="10"/>
      <c r="E163" s="10"/>
      <c r="F163" s="10"/>
    </row>
    <row r="164" spans="1:6" x14ac:dyDescent="0.25">
      <c r="A164" s="11">
        <f t="shared" si="4"/>
        <v>161</v>
      </c>
      <c r="B164" s="10"/>
      <c r="C164" s="10"/>
      <c r="D164" s="10"/>
      <c r="E164" s="10"/>
      <c r="F164" s="10"/>
    </row>
    <row r="165" spans="1:6" x14ac:dyDescent="0.25">
      <c r="A165" s="11">
        <f t="shared" si="4"/>
        <v>162</v>
      </c>
      <c r="B165" s="10"/>
      <c r="C165" s="10"/>
      <c r="D165" s="10"/>
      <c r="E165" s="10"/>
      <c r="F165" s="10"/>
    </row>
    <row r="166" spans="1:6" x14ac:dyDescent="0.25">
      <c r="A166" s="11">
        <f t="shared" si="4"/>
        <v>163</v>
      </c>
      <c r="B166" s="10"/>
      <c r="C166" s="10"/>
      <c r="D166" s="10"/>
      <c r="E166" s="10"/>
      <c r="F166" s="10"/>
    </row>
    <row r="167" spans="1:6" x14ac:dyDescent="0.25">
      <c r="A167" s="11">
        <f t="shared" si="4"/>
        <v>164</v>
      </c>
      <c r="B167" s="10"/>
      <c r="C167" s="10"/>
      <c r="D167" s="10"/>
      <c r="E167" s="10"/>
      <c r="F167" s="10"/>
    </row>
    <row r="168" spans="1:6" x14ac:dyDescent="0.25">
      <c r="A168" s="11">
        <f t="shared" si="4"/>
        <v>165</v>
      </c>
      <c r="B168" s="10"/>
      <c r="C168" s="10"/>
      <c r="D168" s="10"/>
      <c r="E168" s="10"/>
      <c r="F168" s="10"/>
    </row>
    <row r="169" spans="1:6" x14ac:dyDescent="0.25">
      <c r="A169" s="11">
        <f t="shared" si="4"/>
        <v>166</v>
      </c>
      <c r="B169" s="10"/>
      <c r="C169" s="10"/>
      <c r="D169" s="10"/>
      <c r="E169" s="10"/>
      <c r="F169" s="10"/>
    </row>
    <row r="170" spans="1:6" x14ac:dyDescent="0.25">
      <c r="A170" s="11">
        <f t="shared" si="4"/>
        <v>167</v>
      </c>
      <c r="B170" s="10"/>
      <c r="C170" s="10"/>
      <c r="D170" s="10"/>
      <c r="E170" s="10"/>
      <c r="F170" s="10"/>
    </row>
    <row r="171" spans="1:6" x14ac:dyDescent="0.25">
      <c r="A171" s="11">
        <f t="shared" si="4"/>
        <v>168</v>
      </c>
      <c r="B171" s="10"/>
      <c r="C171" s="10"/>
      <c r="D171" s="10"/>
      <c r="E171" s="10"/>
      <c r="F171" s="10"/>
    </row>
    <row r="172" spans="1:6" x14ac:dyDescent="0.25">
      <c r="A172" s="11">
        <f t="shared" si="4"/>
        <v>169</v>
      </c>
      <c r="B172" s="10"/>
      <c r="C172" s="10"/>
      <c r="D172" s="10"/>
      <c r="E172" s="10"/>
      <c r="F172" s="10"/>
    </row>
    <row r="173" spans="1:6" x14ac:dyDescent="0.25">
      <c r="A173" s="11">
        <f t="shared" si="4"/>
        <v>170</v>
      </c>
      <c r="B173" s="10"/>
      <c r="C173" s="10"/>
      <c r="D173" s="10"/>
      <c r="E173" s="10"/>
      <c r="F173" s="10"/>
    </row>
    <row r="174" spans="1:6" x14ac:dyDescent="0.25">
      <c r="A174" s="11">
        <f t="shared" si="4"/>
        <v>171</v>
      </c>
      <c r="B174" s="10"/>
      <c r="C174" s="10"/>
      <c r="D174" s="10"/>
      <c r="E174" s="10"/>
      <c r="F174" s="10"/>
    </row>
    <row r="175" spans="1:6" x14ac:dyDescent="0.25">
      <c r="A175" s="11">
        <f t="shared" si="4"/>
        <v>172</v>
      </c>
      <c r="B175" s="10"/>
      <c r="C175" s="10"/>
      <c r="D175" s="10"/>
      <c r="E175" s="10"/>
      <c r="F175" s="10"/>
    </row>
    <row r="176" spans="1:6" x14ac:dyDescent="0.25">
      <c r="A176" s="11">
        <f t="shared" si="4"/>
        <v>173</v>
      </c>
      <c r="B176" s="10"/>
      <c r="C176" s="10"/>
      <c r="D176" s="10"/>
      <c r="E176" s="10"/>
      <c r="F176" s="10"/>
    </row>
    <row r="177" spans="1:6" x14ac:dyDescent="0.25">
      <c r="A177" s="11">
        <f t="shared" si="4"/>
        <v>174</v>
      </c>
      <c r="B177" s="10"/>
      <c r="C177" s="10"/>
      <c r="D177" s="10"/>
      <c r="E177" s="10"/>
      <c r="F177" s="10"/>
    </row>
    <row r="178" spans="1:6" x14ac:dyDescent="0.25">
      <c r="A178" s="11">
        <f t="shared" si="4"/>
        <v>175</v>
      </c>
      <c r="B178" s="10"/>
      <c r="C178" s="10"/>
      <c r="D178" s="10"/>
      <c r="E178" s="10"/>
      <c r="F178" s="10"/>
    </row>
    <row r="179" spans="1:6" x14ac:dyDescent="0.25">
      <c r="A179" s="11">
        <f t="shared" si="4"/>
        <v>176</v>
      </c>
      <c r="B179" s="10"/>
      <c r="C179" s="10"/>
      <c r="D179" s="10"/>
      <c r="E179" s="10"/>
      <c r="F179" s="10"/>
    </row>
    <row r="180" spans="1:6" x14ac:dyDescent="0.25">
      <c r="A180" s="11">
        <f t="shared" si="4"/>
        <v>177</v>
      </c>
      <c r="B180" s="10"/>
      <c r="C180" s="10"/>
      <c r="D180" s="10"/>
      <c r="E180" s="10"/>
      <c r="F180" s="10"/>
    </row>
    <row r="181" spans="1:6" x14ac:dyDescent="0.25">
      <c r="A181" s="11">
        <f t="shared" si="4"/>
        <v>178</v>
      </c>
      <c r="B181" s="10"/>
      <c r="C181" s="10"/>
      <c r="D181" s="10"/>
      <c r="E181" s="10"/>
      <c r="F181" s="10"/>
    </row>
    <row r="182" spans="1:6" x14ac:dyDescent="0.25">
      <c r="A182" s="11">
        <f t="shared" si="4"/>
        <v>179</v>
      </c>
      <c r="B182" s="10"/>
      <c r="C182" s="10"/>
      <c r="D182" s="10"/>
      <c r="E182" s="10"/>
      <c r="F182" s="10"/>
    </row>
    <row r="183" spans="1:6" x14ac:dyDescent="0.25">
      <c r="A183" s="11">
        <f t="shared" si="4"/>
        <v>180</v>
      </c>
      <c r="B183" s="10"/>
      <c r="C183" s="10"/>
      <c r="D183" s="10"/>
      <c r="E183" s="10"/>
      <c r="F183" s="10"/>
    </row>
    <row r="184" spans="1:6" x14ac:dyDescent="0.25">
      <c r="A184" s="11">
        <f t="shared" si="4"/>
        <v>181</v>
      </c>
      <c r="B184" s="10"/>
      <c r="C184" s="10"/>
      <c r="D184" s="10"/>
      <c r="E184" s="10"/>
      <c r="F184" s="10"/>
    </row>
    <row r="185" spans="1:6" x14ac:dyDescent="0.25">
      <c r="A185" s="11">
        <f t="shared" si="4"/>
        <v>182</v>
      </c>
      <c r="B185" s="10"/>
      <c r="C185" s="10"/>
      <c r="D185" s="10"/>
      <c r="E185" s="10"/>
      <c r="F185" s="10"/>
    </row>
    <row r="186" spans="1:6" x14ac:dyDescent="0.25">
      <c r="A186" s="11">
        <f t="shared" si="4"/>
        <v>183</v>
      </c>
      <c r="B186" s="10"/>
      <c r="C186" s="10"/>
      <c r="D186" s="10"/>
      <c r="E186" s="10"/>
      <c r="F186" s="10"/>
    </row>
    <row r="187" spans="1:6" x14ac:dyDescent="0.25">
      <c r="A187" s="11">
        <f t="shared" si="4"/>
        <v>184</v>
      </c>
      <c r="B187" s="10"/>
      <c r="C187" s="10"/>
      <c r="D187" s="10"/>
      <c r="E187" s="10"/>
      <c r="F187" s="10"/>
    </row>
    <row r="188" spans="1:6" x14ac:dyDescent="0.25">
      <c r="A188" s="11">
        <f t="shared" si="4"/>
        <v>185</v>
      </c>
      <c r="B188" s="10"/>
      <c r="C188" s="10"/>
      <c r="D188" s="10"/>
      <c r="E188" s="10"/>
      <c r="F188" s="10"/>
    </row>
    <row r="189" spans="1:6" x14ac:dyDescent="0.25">
      <c r="A189" s="11">
        <f t="shared" si="4"/>
        <v>186</v>
      </c>
      <c r="B189" s="10"/>
      <c r="C189" s="10"/>
      <c r="D189" s="10"/>
      <c r="E189" s="10"/>
      <c r="F189" s="10"/>
    </row>
    <row r="190" spans="1:6" x14ac:dyDescent="0.25">
      <c r="A190" s="11">
        <f t="shared" si="4"/>
        <v>187</v>
      </c>
      <c r="B190" s="10"/>
      <c r="C190" s="10"/>
      <c r="D190" s="10"/>
      <c r="E190" s="10"/>
      <c r="F190" s="10"/>
    </row>
    <row r="191" spans="1:6" x14ac:dyDescent="0.25">
      <c r="A191" s="11">
        <f t="shared" si="4"/>
        <v>188</v>
      </c>
      <c r="B191" s="10"/>
      <c r="C191" s="10"/>
      <c r="D191" s="10"/>
      <c r="E191" s="10"/>
      <c r="F191" s="10"/>
    </row>
    <row r="192" spans="1:6" x14ac:dyDescent="0.25">
      <c r="A192" s="11">
        <f t="shared" si="4"/>
        <v>189</v>
      </c>
      <c r="B192" s="10"/>
      <c r="C192" s="10"/>
      <c r="D192" s="10"/>
      <c r="E192" s="10"/>
      <c r="F192" s="10"/>
    </row>
    <row r="193" spans="1:6" x14ac:dyDescent="0.25">
      <c r="A193" s="11">
        <f t="shared" si="4"/>
        <v>190</v>
      </c>
      <c r="B193" s="10"/>
      <c r="C193" s="10"/>
      <c r="D193" s="10"/>
      <c r="E193" s="10"/>
      <c r="F193" s="10"/>
    </row>
    <row r="194" spans="1:6" x14ac:dyDescent="0.25">
      <c r="A194" s="11">
        <f t="shared" si="4"/>
        <v>191</v>
      </c>
      <c r="B194" s="10"/>
      <c r="C194" s="10"/>
      <c r="D194" s="10"/>
      <c r="E194" s="10"/>
      <c r="F194" s="10"/>
    </row>
    <row r="195" spans="1:6" x14ac:dyDescent="0.25">
      <c r="A195" s="11">
        <f t="shared" si="4"/>
        <v>192</v>
      </c>
      <c r="B195" s="10"/>
      <c r="C195" s="10"/>
      <c r="D195" s="10"/>
      <c r="E195" s="10"/>
      <c r="F195" s="10"/>
    </row>
    <row r="196" spans="1:6" x14ac:dyDescent="0.25">
      <c r="A196" s="11">
        <f t="shared" si="4"/>
        <v>193</v>
      </c>
      <c r="B196" s="10"/>
      <c r="C196" s="10"/>
      <c r="D196" s="10"/>
      <c r="E196" s="10"/>
      <c r="F196" s="10"/>
    </row>
    <row r="197" spans="1:6" x14ac:dyDescent="0.25">
      <c r="A197" s="11">
        <f t="shared" si="4"/>
        <v>194</v>
      </c>
      <c r="B197" s="10"/>
      <c r="C197" s="10"/>
      <c r="D197" s="10"/>
      <c r="E197" s="10"/>
      <c r="F197" s="10"/>
    </row>
    <row r="198" spans="1:6" x14ac:dyDescent="0.25">
      <c r="A198" s="11">
        <f t="shared" ref="A198:A261" si="5">1+A197</f>
        <v>195</v>
      </c>
      <c r="B198" s="10"/>
      <c r="C198" s="10"/>
      <c r="D198" s="10"/>
      <c r="E198" s="10"/>
      <c r="F198" s="10"/>
    </row>
    <row r="199" spans="1:6" x14ac:dyDescent="0.25">
      <c r="A199" s="11">
        <f t="shared" si="5"/>
        <v>196</v>
      </c>
      <c r="B199" s="10"/>
      <c r="C199" s="10"/>
      <c r="D199" s="10"/>
      <c r="E199" s="10"/>
      <c r="F199" s="10"/>
    </row>
    <row r="200" spans="1:6" x14ac:dyDescent="0.25">
      <c r="A200" s="11">
        <f t="shared" si="5"/>
        <v>197</v>
      </c>
      <c r="B200" s="10"/>
      <c r="C200" s="10"/>
      <c r="D200" s="10"/>
      <c r="E200" s="10"/>
      <c r="F200" s="10"/>
    </row>
    <row r="201" spans="1:6" x14ac:dyDescent="0.25">
      <c r="A201" s="11">
        <f t="shared" si="5"/>
        <v>198</v>
      </c>
      <c r="B201" s="10"/>
      <c r="C201" s="10"/>
      <c r="D201" s="10"/>
      <c r="E201" s="10"/>
      <c r="F201" s="10"/>
    </row>
    <row r="202" spans="1:6" x14ac:dyDescent="0.25">
      <c r="A202" s="11">
        <f t="shared" si="5"/>
        <v>199</v>
      </c>
      <c r="B202" s="10"/>
      <c r="C202" s="10"/>
      <c r="D202" s="10"/>
      <c r="E202" s="10"/>
      <c r="F202" s="10"/>
    </row>
    <row r="203" spans="1:6" x14ac:dyDescent="0.25">
      <c r="A203" s="11">
        <f t="shared" si="5"/>
        <v>200</v>
      </c>
      <c r="B203" s="10"/>
      <c r="C203" s="10"/>
      <c r="D203" s="10"/>
      <c r="E203" s="10"/>
      <c r="F203" s="10"/>
    </row>
    <row r="204" spans="1:6" x14ac:dyDescent="0.25">
      <c r="A204" s="11">
        <f t="shared" si="5"/>
        <v>201</v>
      </c>
      <c r="B204" s="10"/>
      <c r="C204" s="10"/>
      <c r="D204" s="10"/>
      <c r="E204" s="10"/>
      <c r="F204" s="10"/>
    </row>
    <row r="205" spans="1:6" x14ac:dyDescent="0.25">
      <c r="A205" s="11">
        <f t="shared" si="5"/>
        <v>202</v>
      </c>
      <c r="B205" s="10"/>
      <c r="C205" s="10"/>
      <c r="D205" s="10"/>
      <c r="E205" s="10"/>
      <c r="F205" s="10"/>
    </row>
    <row r="206" spans="1:6" x14ac:dyDescent="0.25">
      <c r="A206" s="11">
        <f t="shared" si="5"/>
        <v>203</v>
      </c>
      <c r="B206" s="10"/>
      <c r="C206" s="10"/>
      <c r="D206" s="10"/>
      <c r="E206" s="10"/>
      <c r="F206" s="10"/>
    </row>
    <row r="207" spans="1:6" x14ac:dyDescent="0.25">
      <c r="A207" s="11">
        <f t="shared" si="5"/>
        <v>204</v>
      </c>
      <c r="B207" s="10"/>
      <c r="C207" s="10"/>
      <c r="D207" s="10"/>
      <c r="E207" s="10"/>
      <c r="F207" s="10"/>
    </row>
    <row r="208" spans="1:6" x14ac:dyDescent="0.25">
      <c r="A208" s="11">
        <f t="shared" si="5"/>
        <v>205</v>
      </c>
      <c r="B208" s="10"/>
      <c r="C208" s="10"/>
      <c r="D208" s="10"/>
      <c r="E208" s="10"/>
      <c r="F208" s="10"/>
    </row>
    <row r="209" spans="1:6" x14ac:dyDescent="0.25">
      <c r="A209" s="11">
        <f t="shared" si="5"/>
        <v>206</v>
      </c>
      <c r="B209" s="10"/>
      <c r="C209" s="10"/>
      <c r="D209" s="10"/>
      <c r="E209" s="10"/>
      <c r="F209" s="10"/>
    </row>
    <row r="210" spans="1:6" x14ac:dyDescent="0.25">
      <c r="A210" s="11">
        <f t="shared" si="5"/>
        <v>207</v>
      </c>
      <c r="B210" s="10"/>
      <c r="C210" s="10"/>
      <c r="D210" s="10"/>
      <c r="E210" s="10"/>
      <c r="F210" s="10"/>
    </row>
    <row r="211" spans="1:6" x14ac:dyDescent="0.25">
      <c r="A211" s="11">
        <f t="shared" si="5"/>
        <v>208</v>
      </c>
      <c r="B211" s="10"/>
      <c r="C211" s="10"/>
      <c r="D211" s="10"/>
      <c r="E211" s="10"/>
      <c r="F211" s="10"/>
    </row>
    <row r="212" spans="1:6" x14ac:dyDescent="0.25">
      <c r="A212" s="11">
        <f t="shared" si="5"/>
        <v>209</v>
      </c>
      <c r="B212" s="10"/>
      <c r="C212" s="10"/>
      <c r="D212" s="10"/>
      <c r="E212" s="10"/>
      <c r="F212" s="10"/>
    </row>
    <row r="213" spans="1:6" x14ac:dyDescent="0.25">
      <c r="A213" s="11">
        <f t="shared" si="5"/>
        <v>210</v>
      </c>
      <c r="B213" s="10"/>
      <c r="C213" s="10"/>
      <c r="D213" s="10"/>
      <c r="E213" s="10"/>
      <c r="F213" s="10"/>
    </row>
    <row r="214" spans="1:6" x14ac:dyDescent="0.25">
      <c r="A214" s="11">
        <f t="shared" si="5"/>
        <v>211</v>
      </c>
      <c r="B214" s="10"/>
      <c r="C214" s="10"/>
      <c r="D214" s="10"/>
      <c r="E214" s="10"/>
      <c r="F214" s="10"/>
    </row>
    <row r="215" spans="1:6" x14ac:dyDescent="0.25">
      <c r="A215" s="11">
        <f t="shared" si="5"/>
        <v>212</v>
      </c>
      <c r="B215" s="10"/>
      <c r="C215" s="10"/>
      <c r="D215" s="10"/>
      <c r="E215" s="10"/>
      <c r="F215" s="10"/>
    </row>
    <row r="216" spans="1:6" x14ac:dyDescent="0.25">
      <c r="A216" s="11">
        <f t="shared" si="5"/>
        <v>213</v>
      </c>
      <c r="B216" s="10"/>
      <c r="C216" s="10"/>
      <c r="D216" s="10"/>
      <c r="E216" s="10"/>
      <c r="F216" s="10"/>
    </row>
    <row r="217" spans="1:6" x14ac:dyDescent="0.25">
      <c r="A217" s="11">
        <f t="shared" si="5"/>
        <v>214</v>
      </c>
      <c r="B217" s="10"/>
      <c r="C217" s="10"/>
      <c r="D217" s="10"/>
      <c r="E217" s="10"/>
      <c r="F217" s="10"/>
    </row>
    <row r="218" spans="1:6" x14ac:dyDescent="0.25">
      <c r="A218" s="11">
        <f t="shared" si="5"/>
        <v>215</v>
      </c>
      <c r="B218" s="10"/>
      <c r="C218" s="10"/>
      <c r="D218" s="10"/>
      <c r="E218" s="10"/>
      <c r="F218" s="10"/>
    </row>
    <row r="219" spans="1:6" x14ac:dyDescent="0.25">
      <c r="A219" s="11">
        <f t="shared" si="5"/>
        <v>216</v>
      </c>
      <c r="B219" s="10"/>
      <c r="C219" s="10"/>
      <c r="D219" s="10"/>
      <c r="E219" s="10"/>
      <c r="F219" s="10"/>
    </row>
    <row r="220" spans="1:6" x14ac:dyDescent="0.25">
      <c r="A220" s="11">
        <f t="shared" si="5"/>
        <v>217</v>
      </c>
      <c r="B220" s="10"/>
      <c r="C220" s="10"/>
      <c r="D220" s="10"/>
      <c r="E220" s="10"/>
      <c r="F220" s="10"/>
    </row>
    <row r="221" spans="1:6" x14ac:dyDescent="0.25">
      <c r="A221" s="11">
        <f t="shared" si="5"/>
        <v>218</v>
      </c>
      <c r="B221" s="10"/>
      <c r="C221" s="10"/>
      <c r="D221" s="10"/>
      <c r="E221" s="10"/>
      <c r="F221" s="10"/>
    </row>
    <row r="222" spans="1:6" x14ac:dyDescent="0.25">
      <c r="A222" s="11">
        <f t="shared" si="5"/>
        <v>219</v>
      </c>
      <c r="B222" s="10"/>
      <c r="C222" s="10"/>
      <c r="D222" s="10"/>
      <c r="E222" s="10"/>
      <c r="F222" s="10"/>
    </row>
    <row r="223" spans="1:6" x14ac:dyDescent="0.25">
      <c r="A223" s="11">
        <f t="shared" si="5"/>
        <v>220</v>
      </c>
      <c r="B223" s="10"/>
      <c r="C223" s="10"/>
      <c r="D223" s="10"/>
      <c r="E223" s="10"/>
      <c r="F223" s="10"/>
    </row>
    <row r="224" spans="1:6" x14ac:dyDescent="0.25">
      <c r="A224" s="11">
        <f t="shared" si="5"/>
        <v>221</v>
      </c>
      <c r="B224" s="10"/>
      <c r="C224" s="10"/>
      <c r="D224" s="10"/>
      <c r="E224" s="10"/>
      <c r="F224" s="10"/>
    </row>
    <row r="225" spans="1:6" x14ac:dyDescent="0.25">
      <c r="A225" s="11">
        <f t="shared" si="5"/>
        <v>222</v>
      </c>
      <c r="B225" s="10"/>
      <c r="C225" s="10"/>
      <c r="D225" s="10"/>
      <c r="E225" s="10"/>
      <c r="F225" s="10"/>
    </row>
    <row r="226" spans="1:6" x14ac:dyDescent="0.25">
      <c r="A226" s="11">
        <f t="shared" si="5"/>
        <v>223</v>
      </c>
      <c r="B226" s="10"/>
      <c r="C226" s="10"/>
      <c r="D226" s="10"/>
      <c r="E226" s="10"/>
      <c r="F226" s="10"/>
    </row>
    <row r="227" spans="1:6" x14ac:dyDescent="0.25">
      <c r="A227" s="11">
        <f t="shared" si="5"/>
        <v>224</v>
      </c>
      <c r="B227" s="10"/>
      <c r="C227" s="10"/>
      <c r="D227" s="10"/>
      <c r="E227" s="10"/>
      <c r="F227" s="10"/>
    </row>
    <row r="228" spans="1:6" x14ac:dyDescent="0.25">
      <c r="A228" s="11">
        <f t="shared" si="5"/>
        <v>225</v>
      </c>
      <c r="B228" s="10"/>
      <c r="C228" s="10"/>
      <c r="D228" s="10"/>
      <c r="E228" s="10"/>
      <c r="F228" s="10"/>
    </row>
    <row r="229" spans="1:6" x14ac:dyDescent="0.25">
      <c r="A229" s="11">
        <f t="shared" si="5"/>
        <v>226</v>
      </c>
      <c r="B229" s="10"/>
      <c r="C229" s="10"/>
      <c r="D229" s="10"/>
      <c r="E229" s="10"/>
      <c r="F229" s="10"/>
    </row>
    <row r="230" spans="1:6" x14ac:dyDescent="0.25">
      <c r="A230" s="11">
        <f t="shared" si="5"/>
        <v>227</v>
      </c>
      <c r="B230" s="10"/>
      <c r="C230" s="10"/>
      <c r="D230" s="10"/>
      <c r="E230" s="10"/>
      <c r="F230" s="10"/>
    </row>
    <row r="231" spans="1:6" x14ac:dyDescent="0.25">
      <c r="A231" s="11">
        <f t="shared" si="5"/>
        <v>228</v>
      </c>
      <c r="B231" s="10"/>
      <c r="C231" s="10"/>
      <c r="D231" s="10"/>
      <c r="E231" s="10"/>
      <c r="F231" s="10"/>
    </row>
    <row r="232" spans="1:6" x14ac:dyDescent="0.25">
      <c r="A232" s="11">
        <f t="shared" si="5"/>
        <v>229</v>
      </c>
      <c r="B232" s="10"/>
      <c r="C232" s="10"/>
      <c r="D232" s="10"/>
      <c r="E232" s="10"/>
      <c r="F232" s="10"/>
    </row>
    <row r="233" spans="1:6" x14ac:dyDescent="0.25">
      <c r="A233" s="11">
        <f t="shared" si="5"/>
        <v>230</v>
      </c>
      <c r="B233" s="10"/>
      <c r="C233" s="10"/>
      <c r="D233" s="10"/>
      <c r="E233" s="10"/>
      <c r="F233" s="10"/>
    </row>
    <row r="234" spans="1:6" x14ac:dyDescent="0.25">
      <c r="A234" s="11">
        <f t="shared" si="5"/>
        <v>231</v>
      </c>
      <c r="B234" s="10"/>
      <c r="C234" s="10"/>
      <c r="D234" s="10"/>
      <c r="E234" s="10"/>
      <c r="F234" s="10"/>
    </row>
    <row r="235" spans="1:6" x14ac:dyDescent="0.25">
      <c r="A235" s="11">
        <f t="shared" si="5"/>
        <v>232</v>
      </c>
      <c r="B235" s="10"/>
      <c r="C235" s="10"/>
      <c r="D235" s="10"/>
      <c r="E235" s="10"/>
      <c r="F235" s="10"/>
    </row>
    <row r="236" spans="1:6" x14ac:dyDescent="0.25">
      <c r="A236" s="11">
        <f t="shared" si="5"/>
        <v>233</v>
      </c>
      <c r="B236" s="10"/>
      <c r="C236" s="10"/>
      <c r="D236" s="10"/>
      <c r="E236" s="10"/>
      <c r="F236" s="10"/>
    </row>
    <row r="237" spans="1:6" x14ac:dyDescent="0.25">
      <c r="A237" s="11">
        <f t="shared" si="5"/>
        <v>234</v>
      </c>
      <c r="B237" s="10"/>
      <c r="C237" s="10"/>
      <c r="D237" s="10"/>
      <c r="E237" s="10"/>
      <c r="F237" s="10"/>
    </row>
    <row r="238" spans="1:6" x14ac:dyDescent="0.25">
      <c r="A238" s="11">
        <f t="shared" si="5"/>
        <v>235</v>
      </c>
      <c r="B238" s="10"/>
      <c r="C238" s="10"/>
      <c r="D238" s="10"/>
      <c r="E238" s="10"/>
      <c r="F238" s="10"/>
    </row>
    <row r="239" spans="1:6" x14ac:dyDescent="0.25">
      <c r="A239" s="11">
        <f t="shared" si="5"/>
        <v>236</v>
      </c>
      <c r="B239" s="10"/>
      <c r="C239" s="10"/>
      <c r="D239" s="10"/>
      <c r="E239" s="10"/>
      <c r="F239" s="10"/>
    </row>
    <row r="240" spans="1:6" x14ac:dyDescent="0.25">
      <c r="A240" s="11">
        <f t="shared" si="5"/>
        <v>237</v>
      </c>
      <c r="B240" s="10"/>
      <c r="C240" s="10"/>
      <c r="D240" s="10"/>
      <c r="E240" s="10"/>
      <c r="F240" s="10"/>
    </row>
    <row r="241" spans="1:6" x14ac:dyDescent="0.25">
      <c r="A241" s="11">
        <f t="shared" si="5"/>
        <v>238</v>
      </c>
      <c r="B241" s="10"/>
      <c r="C241" s="10"/>
      <c r="D241" s="10"/>
      <c r="E241" s="10"/>
      <c r="F241" s="10"/>
    </row>
    <row r="242" spans="1:6" x14ac:dyDescent="0.25">
      <c r="A242" s="11">
        <f t="shared" si="5"/>
        <v>239</v>
      </c>
      <c r="B242" s="10"/>
      <c r="C242" s="10"/>
      <c r="D242" s="10"/>
      <c r="E242" s="10"/>
      <c r="F242" s="10"/>
    </row>
    <row r="243" spans="1:6" x14ac:dyDescent="0.25">
      <c r="A243" s="11">
        <f t="shared" si="5"/>
        <v>240</v>
      </c>
      <c r="B243" s="10"/>
      <c r="C243" s="10"/>
      <c r="D243" s="10"/>
      <c r="E243" s="10"/>
      <c r="F243" s="10"/>
    </row>
    <row r="244" spans="1:6" x14ac:dyDescent="0.25">
      <c r="A244" s="11">
        <f t="shared" si="5"/>
        <v>241</v>
      </c>
      <c r="B244" s="10"/>
      <c r="C244" s="10"/>
      <c r="D244" s="10"/>
      <c r="E244" s="10"/>
      <c r="F244" s="10"/>
    </row>
    <row r="245" spans="1:6" x14ac:dyDescent="0.25">
      <c r="A245" s="11">
        <f t="shared" si="5"/>
        <v>242</v>
      </c>
      <c r="B245" s="10"/>
      <c r="C245" s="10"/>
      <c r="D245" s="10"/>
      <c r="E245" s="10"/>
      <c r="F245" s="10"/>
    </row>
    <row r="246" spans="1:6" x14ac:dyDescent="0.25">
      <c r="A246" s="11">
        <f t="shared" si="5"/>
        <v>243</v>
      </c>
      <c r="B246" s="10"/>
      <c r="C246" s="10"/>
      <c r="D246" s="10"/>
      <c r="E246" s="10"/>
      <c r="F246" s="10"/>
    </row>
    <row r="247" spans="1:6" x14ac:dyDescent="0.25">
      <c r="A247" s="11">
        <f t="shared" si="5"/>
        <v>244</v>
      </c>
      <c r="B247" s="10"/>
      <c r="C247" s="10"/>
      <c r="D247" s="10"/>
      <c r="E247" s="10"/>
      <c r="F247" s="10"/>
    </row>
    <row r="248" spans="1:6" x14ac:dyDescent="0.25">
      <c r="A248" s="11">
        <f t="shared" si="5"/>
        <v>245</v>
      </c>
      <c r="B248" s="10"/>
      <c r="C248" s="10"/>
      <c r="D248" s="10"/>
      <c r="E248" s="10"/>
      <c r="F248" s="10"/>
    </row>
    <row r="249" spans="1:6" x14ac:dyDescent="0.25">
      <c r="A249" s="11">
        <f t="shared" si="5"/>
        <v>246</v>
      </c>
      <c r="B249" s="10"/>
      <c r="C249" s="10"/>
      <c r="D249" s="10"/>
      <c r="E249" s="10"/>
      <c r="F249" s="10"/>
    </row>
    <row r="250" spans="1:6" x14ac:dyDescent="0.25">
      <c r="A250" s="11">
        <f t="shared" si="5"/>
        <v>247</v>
      </c>
      <c r="B250" s="10"/>
      <c r="C250" s="10"/>
      <c r="D250" s="10"/>
      <c r="E250" s="10"/>
      <c r="F250" s="10"/>
    </row>
    <row r="251" spans="1:6" x14ac:dyDescent="0.25">
      <c r="A251" s="11">
        <f t="shared" si="5"/>
        <v>248</v>
      </c>
      <c r="B251" s="10"/>
      <c r="C251" s="10"/>
      <c r="D251" s="10"/>
      <c r="E251" s="10"/>
      <c r="F251" s="10"/>
    </row>
    <row r="252" spans="1:6" x14ac:dyDescent="0.25">
      <c r="A252" s="11">
        <f t="shared" si="5"/>
        <v>249</v>
      </c>
      <c r="B252" s="10"/>
      <c r="C252" s="10"/>
      <c r="D252" s="10"/>
      <c r="E252" s="10"/>
      <c r="F252" s="10"/>
    </row>
    <row r="253" spans="1:6" x14ac:dyDescent="0.25">
      <c r="A253" s="11">
        <f t="shared" si="5"/>
        <v>250</v>
      </c>
      <c r="B253" s="10"/>
      <c r="C253" s="10"/>
      <c r="D253" s="10"/>
      <c r="E253" s="10"/>
      <c r="F253" s="10"/>
    </row>
    <row r="254" spans="1:6" x14ac:dyDescent="0.25">
      <c r="A254" s="11">
        <f t="shared" si="5"/>
        <v>251</v>
      </c>
      <c r="B254" s="10"/>
      <c r="C254" s="10"/>
      <c r="D254" s="10"/>
      <c r="E254" s="10"/>
      <c r="F254" s="10"/>
    </row>
    <row r="255" spans="1:6" x14ac:dyDescent="0.25">
      <c r="A255" s="11">
        <f t="shared" si="5"/>
        <v>252</v>
      </c>
      <c r="B255" s="10"/>
      <c r="C255" s="10"/>
      <c r="D255" s="10"/>
      <c r="E255" s="10"/>
      <c r="F255" s="10"/>
    </row>
    <row r="256" spans="1:6" x14ac:dyDescent="0.25">
      <c r="A256" s="11">
        <f t="shared" si="5"/>
        <v>253</v>
      </c>
      <c r="B256" s="10"/>
      <c r="C256" s="10"/>
      <c r="D256" s="10"/>
      <c r="E256" s="10"/>
      <c r="F256" s="10"/>
    </row>
    <row r="257" spans="1:6" x14ac:dyDescent="0.25">
      <c r="A257" s="11">
        <f t="shared" si="5"/>
        <v>254</v>
      </c>
      <c r="B257" s="10"/>
      <c r="C257" s="10"/>
      <c r="D257" s="10"/>
      <c r="E257" s="10"/>
      <c r="F257" s="10"/>
    </row>
    <row r="258" spans="1:6" x14ac:dyDescent="0.25">
      <c r="A258" s="11">
        <f t="shared" si="5"/>
        <v>255</v>
      </c>
      <c r="B258" s="10"/>
      <c r="C258" s="10"/>
      <c r="D258" s="10"/>
      <c r="E258" s="10"/>
      <c r="F258" s="10"/>
    </row>
    <row r="259" spans="1:6" x14ac:dyDescent="0.25">
      <c r="A259" s="11">
        <f t="shared" si="5"/>
        <v>256</v>
      </c>
      <c r="B259" s="10"/>
      <c r="C259" s="10"/>
      <c r="D259" s="10"/>
      <c r="E259" s="10"/>
      <c r="F259" s="10"/>
    </row>
    <row r="260" spans="1:6" x14ac:dyDescent="0.25">
      <c r="A260" s="11">
        <f t="shared" si="5"/>
        <v>257</v>
      </c>
      <c r="B260" s="10"/>
      <c r="C260" s="10"/>
      <c r="D260" s="10"/>
      <c r="E260" s="10"/>
      <c r="F260" s="10"/>
    </row>
    <row r="261" spans="1:6" x14ac:dyDescent="0.25">
      <c r="A261" s="11">
        <f t="shared" si="5"/>
        <v>258</v>
      </c>
      <c r="B261" s="10"/>
      <c r="C261" s="10"/>
      <c r="D261" s="10"/>
      <c r="E261" s="10"/>
      <c r="F261" s="10"/>
    </row>
    <row r="262" spans="1:6" x14ac:dyDescent="0.25">
      <c r="A262" s="11">
        <f t="shared" ref="A262:A303" si="6">1+A261</f>
        <v>259</v>
      </c>
      <c r="B262" s="10"/>
      <c r="C262" s="10"/>
      <c r="D262" s="10"/>
      <c r="E262" s="10"/>
      <c r="F262" s="10"/>
    </row>
    <row r="263" spans="1:6" x14ac:dyDescent="0.25">
      <c r="A263" s="11">
        <f t="shared" si="6"/>
        <v>260</v>
      </c>
      <c r="B263" s="10"/>
      <c r="C263" s="10"/>
      <c r="D263" s="10"/>
      <c r="E263" s="10"/>
      <c r="F263" s="10"/>
    </row>
    <row r="264" spans="1:6" x14ac:dyDescent="0.25">
      <c r="A264" s="11">
        <f t="shared" si="6"/>
        <v>261</v>
      </c>
      <c r="B264" s="10"/>
      <c r="C264" s="10"/>
      <c r="D264" s="10"/>
      <c r="E264" s="10"/>
      <c r="F264" s="10"/>
    </row>
    <row r="265" spans="1:6" x14ac:dyDescent="0.25">
      <c r="A265" s="11">
        <f t="shared" si="6"/>
        <v>262</v>
      </c>
      <c r="B265" s="10"/>
      <c r="C265" s="10"/>
      <c r="D265" s="10"/>
      <c r="E265" s="10"/>
      <c r="F265" s="10"/>
    </row>
    <row r="266" spans="1:6" x14ac:dyDescent="0.25">
      <c r="A266" s="11">
        <f t="shared" si="6"/>
        <v>263</v>
      </c>
      <c r="B266" s="10"/>
      <c r="C266" s="10"/>
      <c r="D266" s="10"/>
      <c r="E266" s="10"/>
      <c r="F266" s="10"/>
    </row>
    <row r="267" spans="1:6" x14ac:dyDescent="0.25">
      <c r="A267" s="11">
        <f t="shared" si="6"/>
        <v>264</v>
      </c>
      <c r="B267" s="10"/>
      <c r="C267" s="10"/>
      <c r="D267" s="10"/>
      <c r="E267" s="10"/>
      <c r="F267" s="10"/>
    </row>
    <row r="268" spans="1:6" x14ac:dyDescent="0.25">
      <c r="A268" s="11">
        <f t="shared" si="6"/>
        <v>265</v>
      </c>
      <c r="B268" s="10"/>
      <c r="C268" s="10"/>
      <c r="D268" s="10"/>
      <c r="E268" s="10"/>
      <c r="F268" s="10"/>
    </row>
    <row r="269" spans="1:6" x14ac:dyDescent="0.25">
      <c r="A269" s="11">
        <f t="shared" si="6"/>
        <v>266</v>
      </c>
      <c r="B269" s="10"/>
      <c r="C269" s="10"/>
      <c r="D269" s="10"/>
      <c r="E269" s="10"/>
      <c r="F269" s="10"/>
    </row>
    <row r="270" spans="1:6" x14ac:dyDescent="0.25">
      <c r="A270" s="11">
        <f t="shared" si="6"/>
        <v>267</v>
      </c>
      <c r="B270" s="10"/>
      <c r="C270" s="10"/>
      <c r="D270" s="10"/>
      <c r="E270" s="10"/>
      <c r="F270" s="10"/>
    </row>
    <row r="271" spans="1:6" x14ac:dyDescent="0.25">
      <c r="A271" s="11">
        <f t="shared" si="6"/>
        <v>268</v>
      </c>
      <c r="B271" s="10"/>
      <c r="C271" s="10"/>
      <c r="D271" s="10"/>
      <c r="E271" s="10"/>
      <c r="F271" s="10"/>
    </row>
    <row r="272" spans="1:6" x14ac:dyDescent="0.25">
      <c r="A272" s="11">
        <f t="shared" si="6"/>
        <v>269</v>
      </c>
      <c r="B272" s="10"/>
      <c r="C272" s="10"/>
      <c r="D272" s="10"/>
      <c r="E272" s="10"/>
      <c r="F272" s="10"/>
    </row>
    <row r="273" spans="1:6" x14ac:dyDescent="0.25">
      <c r="A273" s="11">
        <f t="shared" si="6"/>
        <v>270</v>
      </c>
      <c r="B273" s="10"/>
      <c r="C273" s="10"/>
      <c r="D273" s="10"/>
      <c r="E273" s="10"/>
      <c r="F273" s="10"/>
    </row>
    <row r="274" spans="1:6" x14ac:dyDescent="0.25">
      <c r="A274" s="11">
        <f t="shared" si="6"/>
        <v>271</v>
      </c>
      <c r="B274" s="10"/>
      <c r="C274" s="10"/>
      <c r="D274" s="10"/>
      <c r="E274" s="10"/>
      <c r="F274" s="10"/>
    </row>
    <row r="275" spans="1:6" x14ac:dyDescent="0.25">
      <c r="A275" s="11">
        <f t="shared" si="6"/>
        <v>272</v>
      </c>
      <c r="B275" s="10"/>
      <c r="C275" s="10"/>
      <c r="D275" s="10"/>
      <c r="E275" s="10"/>
      <c r="F275" s="10"/>
    </row>
    <row r="276" spans="1:6" x14ac:dyDescent="0.25">
      <c r="A276" s="11">
        <f t="shared" si="6"/>
        <v>273</v>
      </c>
      <c r="B276" s="10"/>
      <c r="C276" s="10"/>
      <c r="D276" s="10"/>
      <c r="E276" s="10"/>
      <c r="F276" s="10"/>
    </row>
    <row r="277" spans="1:6" x14ac:dyDescent="0.25">
      <c r="A277" s="11">
        <f t="shared" si="6"/>
        <v>274</v>
      </c>
      <c r="B277" s="10"/>
      <c r="C277" s="10"/>
      <c r="D277" s="10"/>
      <c r="E277" s="10"/>
      <c r="F277" s="10"/>
    </row>
    <row r="278" spans="1:6" x14ac:dyDescent="0.25">
      <c r="A278" s="11">
        <f t="shared" si="6"/>
        <v>275</v>
      </c>
      <c r="B278" s="10"/>
      <c r="C278" s="10"/>
      <c r="D278" s="10"/>
      <c r="E278" s="10"/>
      <c r="F278" s="10"/>
    </row>
    <row r="279" spans="1:6" x14ac:dyDescent="0.25">
      <c r="A279" s="11">
        <f t="shared" si="6"/>
        <v>276</v>
      </c>
      <c r="B279" s="10"/>
      <c r="C279" s="10"/>
      <c r="D279" s="10"/>
      <c r="E279" s="10"/>
      <c r="F279" s="10"/>
    </row>
    <row r="280" spans="1:6" x14ac:dyDescent="0.25">
      <c r="A280" s="11">
        <f t="shared" si="6"/>
        <v>277</v>
      </c>
      <c r="B280" s="10"/>
      <c r="C280" s="10"/>
      <c r="D280" s="10"/>
      <c r="E280" s="10"/>
      <c r="F280" s="10"/>
    </row>
    <row r="281" spans="1:6" x14ac:dyDescent="0.25">
      <c r="A281" s="11">
        <f t="shared" si="6"/>
        <v>278</v>
      </c>
      <c r="B281" s="10"/>
      <c r="C281" s="10"/>
      <c r="D281" s="10"/>
      <c r="E281" s="10"/>
      <c r="F281" s="10"/>
    </row>
    <row r="282" spans="1:6" x14ac:dyDescent="0.25">
      <c r="A282" s="11">
        <f t="shared" si="6"/>
        <v>279</v>
      </c>
      <c r="B282" s="10"/>
      <c r="C282" s="10"/>
      <c r="D282" s="10"/>
      <c r="E282" s="10"/>
      <c r="F282" s="10"/>
    </row>
    <row r="283" spans="1:6" x14ac:dyDescent="0.25">
      <c r="A283" s="11">
        <f t="shared" si="6"/>
        <v>280</v>
      </c>
      <c r="B283" s="10"/>
      <c r="C283" s="10"/>
      <c r="D283" s="10"/>
      <c r="E283" s="10"/>
      <c r="F283" s="10"/>
    </row>
    <row r="284" spans="1:6" x14ac:dyDescent="0.25">
      <c r="A284" s="11">
        <f t="shared" si="6"/>
        <v>281</v>
      </c>
      <c r="B284" s="10"/>
      <c r="C284" s="10"/>
      <c r="D284" s="10"/>
      <c r="E284" s="10"/>
      <c r="F284" s="10"/>
    </row>
    <row r="285" spans="1:6" x14ac:dyDescent="0.25">
      <c r="A285" s="11">
        <f t="shared" si="6"/>
        <v>282</v>
      </c>
      <c r="B285" s="10"/>
      <c r="C285" s="10"/>
      <c r="D285" s="10"/>
      <c r="E285" s="10"/>
      <c r="F285" s="10"/>
    </row>
    <row r="286" spans="1:6" x14ac:dyDescent="0.25">
      <c r="A286" s="11">
        <f t="shared" si="6"/>
        <v>283</v>
      </c>
      <c r="B286" s="10"/>
      <c r="C286" s="10"/>
      <c r="D286" s="10"/>
      <c r="E286" s="10"/>
      <c r="F286" s="10"/>
    </row>
    <row r="287" spans="1:6" x14ac:dyDescent="0.25">
      <c r="A287" s="11">
        <f t="shared" si="6"/>
        <v>284</v>
      </c>
      <c r="B287" s="10"/>
      <c r="C287" s="10"/>
      <c r="D287" s="10"/>
      <c r="E287" s="10"/>
      <c r="F287" s="10"/>
    </row>
    <row r="288" spans="1:6" x14ac:dyDescent="0.25">
      <c r="A288" s="11">
        <f t="shared" si="6"/>
        <v>285</v>
      </c>
      <c r="B288" s="10"/>
      <c r="C288" s="10"/>
      <c r="D288" s="10"/>
      <c r="E288" s="10"/>
      <c r="F288" s="10"/>
    </row>
    <row r="289" spans="1:6" x14ac:dyDescent="0.25">
      <c r="A289" s="11">
        <f t="shared" si="6"/>
        <v>286</v>
      </c>
      <c r="B289" s="10"/>
      <c r="C289" s="10"/>
      <c r="D289" s="10"/>
      <c r="E289" s="10"/>
      <c r="F289" s="10"/>
    </row>
    <row r="290" spans="1:6" x14ac:dyDescent="0.25">
      <c r="A290" s="11">
        <f t="shared" si="6"/>
        <v>287</v>
      </c>
      <c r="B290" s="10"/>
      <c r="C290" s="10"/>
      <c r="D290" s="10"/>
      <c r="E290" s="10"/>
      <c r="F290" s="10"/>
    </row>
    <row r="291" spans="1:6" x14ac:dyDescent="0.25">
      <c r="A291" s="11">
        <f t="shared" si="6"/>
        <v>288</v>
      </c>
      <c r="B291" s="10"/>
      <c r="C291" s="10"/>
      <c r="D291" s="10"/>
      <c r="E291" s="10"/>
      <c r="F291" s="10"/>
    </row>
    <row r="292" spans="1:6" x14ac:dyDescent="0.25">
      <c r="A292" s="11">
        <f t="shared" si="6"/>
        <v>289</v>
      </c>
      <c r="B292" s="10"/>
      <c r="C292" s="10"/>
      <c r="D292" s="10"/>
      <c r="E292" s="10"/>
      <c r="F292" s="10"/>
    </row>
    <row r="293" spans="1:6" x14ac:dyDescent="0.25">
      <c r="A293" s="11">
        <f t="shared" si="6"/>
        <v>290</v>
      </c>
      <c r="B293" s="10"/>
      <c r="C293" s="10"/>
      <c r="D293" s="10"/>
      <c r="E293" s="10"/>
      <c r="F293" s="10"/>
    </row>
    <row r="294" spans="1:6" x14ac:dyDescent="0.25">
      <c r="A294" s="11">
        <f t="shared" si="6"/>
        <v>291</v>
      </c>
      <c r="B294" s="10"/>
      <c r="C294" s="10"/>
      <c r="D294" s="10"/>
      <c r="E294" s="10"/>
      <c r="F294" s="10"/>
    </row>
    <row r="295" spans="1:6" x14ac:dyDescent="0.25">
      <c r="A295" s="11">
        <f t="shared" si="6"/>
        <v>292</v>
      </c>
      <c r="B295" s="10"/>
      <c r="C295" s="10"/>
      <c r="D295" s="10"/>
      <c r="E295" s="10"/>
      <c r="F295" s="10"/>
    </row>
    <row r="296" spans="1:6" x14ac:dyDescent="0.25">
      <c r="A296" s="11">
        <f t="shared" si="6"/>
        <v>293</v>
      </c>
      <c r="B296" s="10"/>
      <c r="C296" s="10"/>
      <c r="D296" s="10"/>
      <c r="E296" s="10"/>
      <c r="F296" s="10"/>
    </row>
    <row r="297" spans="1:6" x14ac:dyDescent="0.25">
      <c r="A297" s="11">
        <f t="shared" si="6"/>
        <v>294</v>
      </c>
      <c r="B297" s="10"/>
      <c r="C297" s="10"/>
      <c r="D297" s="10"/>
      <c r="E297" s="10"/>
      <c r="F297" s="10"/>
    </row>
    <row r="298" spans="1:6" x14ac:dyDescent="0.25">
      <c r="A298" s="11">
        <f t="shared" si="6"/>
        <v>295</v>
      </c>
      <c r="B298" s="10"/>
      <c r="C298" s="10"/>
      <c r="D298" s="10"/>
      <c r="E298" s="10"/>
      <c r="F298" s="10"/>
    </row>
    <row r="299" spans="1:6" x14ac:dyDescent="0.25">
      <c r="A299" s="11">
        <f t="shared" si="6"/>
        <v>296</v>
      </c>
      <c r="B299" s="10"/>
      <c r="C299" s="10"/>
      <c r="D299" s="10"/>
      <c r="E299" s="10"/>
      <c r="F299" s="10"/>
    </row>
    <row r="300" spans="1:6" x14ac:dyDescent="0.25">
      <c r="A300" s="11">
        <f t="shared" si="6"/>
        <v>297</v>
      </c>
      <c r="B300" s="10"/>
      <c r="C300" s="10"/>
      <c r="D300" s="10"/>
      <c r="E300" s="10"/>
      <c r="F300" s="10"/>
    </row>
    <row r="301" spans="1:6" x14ac:dyDescent="0.25">
      <c r="A301" s="11">
        <f t="shared" si="6"/>
        <v>298</v>
      </c>
      <c r="B301" s="10"/>
      <c r="C301" s="10"/>
      <c r="D301" s="10"/>
      <c r="E301" s="10"/>
      <c r="F301" s="10"/>
    </row>
    <row r="302" spans="1:6" x14ac:dyDescent="0.25">
      <c r="A302" s="11">
        <f t="shared" si="6"/>
        <v>299</v>
      </c>
      <c r="B302" s="10"/>
      <c r="C302" s="10"/>
      <c r="D302" s="10"/>
      <c r="E302" s="10"/>
      <c r="F302" s="10"/>
    </row>
    <row r="303" spans="1:6" x14ac:dyDescent="0.25">
      <c r="A303" s="12">
        <f t="shared" si="6"/>
        <v>300</v>
      </c>
      <c r="B303" s="10"/>
      <c r="C303" s="10"/>
      <c r="D303" s="10"/>
      <c r="E303" s="10"/>
      <c r="F303" s="10"/>
    </row>
  </sheetData>
  <mergeCells count="4">
    <mergeCell ref="B2:F2"/>
    <mergeCell ref="I2:O2"/>
    <mergeCell ref="I17:O17"/>
    <mergeCell ref="T1:Y1"/>
  </mergeCells>
  <conditionalFormatting sqref="B5:F28 B30:F53 B29 B55:F78 B54 B80:F103 B79 F79 B105:F303 B104 F104 B4:C4">
    <cfRule type="cellIs" dxfId="255" priority="181" operator="equal">
      <formula>"GL"</formula>
    </cfRule>
    <cfRule type="cellIs" dxfId="254" priority="182" operator="equal">
      <formula>"LO"</formula>
    </cfRule>
    <cfRule type="cellIs" dxfId="253" priority="183" operator="equal">
      <formula>"BE"</formula>
    </cfRule>
    <cfRule type="cellIs" dxfId="252" priority="184" operator="equal">
      <formula>"ST"</formula>
    </cfRule>
    <cfRule type="cellIs" dxfId="251" priority="185" operator="equal">
      <formula>"WA"</formula>
    </cfRule>
    <cfRule type="cellIs" dxfId="250" priority="186" operator="equal">
      <formula>"GR"</formula>
    </cfRule>
    <cfRule type="cellIs" dxfId="249" priority="187" operator="equal">
      <formula>"PL"</formula>
    </cfRule>
    <cfRule type="cellIs" dxfId="248" priority="188" operator="equal">
      <formula>"OR"</formula>
    </cfRule>
    <cfRule type="cellIs" dxfId="247" priority="189" operator="equal">
      <formula>"LE"</formula>
    </cfRule>
    <cfRule type="cellIs" dxfId="246" priority="190" operator="equal">
      <formula>"CH"</formula>
    </cfRule>
  </conditionalFormatting>
  <conditionalFormatting sqref="C29">
    <cfRule type="cellIs" dxfId="245" priority="161" operator="equal">
      <formula>"GL"</formula>
    </cfRule>
    <cfRule type="cellIs" dxfId="244" priority="162" operator="equal">
      <formula>"LO"</formula>
    </cfRule>
    <cfRule type="cellIs" dxfId="243" priority="163" operator="equal">
      <formula>"BE"</formula>
    </cfRule>
    <cfRule type="cellIs" dxfId="242" priority="164" operator="equal">
      <formula>"ST"</formula>
    </cfRule>
    <cfRule type="cellIs" dxfId="241" priority="165" operator="equal">
      <formula>"WA"</formula>
    </cfRule>
    <cfRule type="cellIs" dxfId="240" priority="166" operator="equal">
      <formula>"GR"</formula>
    </cfRule>
    <cfRule type="cellIs" dxfId="239" priority="167" operator="equal">
      <formula>"PL"</formula>
    </cfRule>
    <cfRule type="cellIs" dxfId="238" priority="168" operator="equal">
      <formula>"OR"</formula>
    </cfRule>
    <cfRule type="cellIs" dxfId="237" priority="169" operator="equal">
      <formula>"LE"</formula>
    </cfRule>
    <cfRule type="cellIs" dxfId="236" priority="170" operator="equal">
      <formula>"CH"</formula>
    </cfRule>
  </conditionalFormatting>
  <conditionalFormatting sqref="C54">
    <cfRule type="cellIs" dxfId="235" priority="151" operator="equal">
      <formula>"GL"</formula>
    </cfRule>
    <cfRule type="cellIs" dxfId="234" priority="152" operator="equal">
      <formula>"LO"</formula>
    </cfRule>
    <cfRule type="cellIs" dxfId="233" priority="153" operator="equal">
      <formula>"BE"</formula>
    </cfRule>
    <cfRule type="cellIs" dxfId="232" priority="154" operator="equal">
      <formula>"ST"</formula>
    </cfRule>
    <cfRule type="cellIs" dxfId="231" priority="155" operator="equal">
      <formula>"WA"</formula>
    </cfRule>
    <cfRule type="cellIs" dxfId="230" priority="156" operator="equal">
      <formula>"GR"</formula>
    </cfRule>
    <cfRule type="cellIs" dxfId="229" priority="157" operator="equal">
      <formula>"PL"</formula>
    </cfRule>
    <cfRule type="cellIs" dxfId="228" priority="158" operator="equal">
      <formula>"OR"</formula>
    </cfRule>
    <cfRule type="cellIs" dxfId="227" priority="159" operator="equal">
      <formula>"LE"</formula>
    </cfRule>
    <cfRule type="cellIs" dxfId="226" priority="160" operator="equal">
      <formula>"CH"</formula>
    </cfRule>
  </conditionalFormatting>
  <conditionalFormatting sqref="C79">
    <cfRule type="cellIs" dxfId="225" priority="141" operator="equal">
      <formula>"GL"</formula>
    </cfRule>
    <cfRule type="cellIs" dxfId="224" priority="142" operator="equal">
      <formula>"LO"</formula>
    </cfRule>
    <cfRule type="cellIs" dxfId="223" priority="143" operator="equal">
      <formula>"BE"</formula>
    </cfRule>
    <cfRule type="cellIs" dxfId="222" priority="144" operator="equal">
      <formula>"ST"</formula>
    </cfRule>
    <cfRule type="cellIs" dxfId="221" priority="145" operator="equal">
      <formula>"WA"</formula>
    </cfRule>
    <cfRule type="cellIs" dxfId="220" priority="146" operator="equal">
      <formula>"GR"</formula>
    </cfRule>
    <cfRule type="cellIs" dxfId="219" priority="147" operator="equal">
      <formula>"PL"</formula>
    </cfRule>
    <cfRule type="cellIs" dxfId="218" priority="148" operator="equal">
      <formula>"OR"</formula>
    </cfRule>
    <cfRule type="cellIs" dxfId="217" priority="149" operator="equal">
      <formula>"LE"</formula>
    </cfRule>
    <cfRule type="cellIs" dxfId="216" priority="150" operator="equal">
      <formula>"CH"</formula>
    </cfRule>
  </conditionalFormatting>
  <conditionalFormatting sqref="C104">
    <cfRule type="cellIs" dxfId="215" priority="131" operator="equal">
      <formula>"GL"</formula>
    </cfRule>
    <cfRule type="cellIs" dxfId="214" priority="132" operator="equal">
      <formula>"LO"</formula>
    </cfRule>
    <cfRule type="cellIs" dxfId="213" priority="133" operator="equal">
      <formula>"BE"</formula>
    </cfRule>
    <cfRule type="cellIs" dxfId="212" priority="134" operator="equal">
      <formula>"ST"</formula>
    </cfRule>
    <cfRule type="cellIs" dxfId="211" priority="135" operator="equal">
      <formula>"WA"</formula>
    </cfRule>
    <cfRule type="cellIs" dxfId="210" priority="136" operator="equal">
      <formula>"GR"</formula>
    </cfRule>
    <cfRule type="cellIs" dxfId="209" priority="137" operator="equal">
      <formula>"PL"</formula>
    </cfRule>
    <cfRule type="cellIs" dxfId="208" priority="138" operator="equal">
      <formula>"OR"</formula>
    </cfRule>
    <cfRule type="cellIs" dxfId="207" priority="139" operator="equal">
      <formula>"LE"</formula>
    </cfRule>
    <cfRule type="cellIs" dxfId="206" priority="140" operator="equal">
      <formula>"CH"</formula>
    </cfRule>
  </conditionalFormatting>
  <conditionalFormatting sqref="D4">
    <cfRule type="cellIs" dxfId="205" priority="121" operator="equal">
      <formula>"GL"</formula>
    </cfRule>
    <cfRule type="cellIs" dxfId="204" priority="122" operator="equal">
      <formula>"LO"</formula>
    </cfRule>
    <cfRule type="cellIs" dxfId="203" priority="123" operator="equal">
      <formula>"BE"</formula>
    </cfRule>
    <cfRule type="cellIs" dxfId="202" priority="124" operator="equal">
      <formula>"ST"</formula>
    </cfRule>
    <cfRule type="cellIs" dxfId="201" priority="125" operator="equal">
      <formula>"WA"</formula>
    </cfRule>
    <cfRule type="cellIs" dxfId="200" priority="126" operator="equal">
      <formula>"GR"</formula>
    </cfRule>
    <cfRule type="cellIs" dxfId="199" priority="127" operator="equal">
      <formula>"PL"</formula>
    </cfRule>
    <cfRule type="cellIs" dxfId="198" priority="128" operator="equal">
      <formula>"OR"</formula>
    </cfRule>
    <cfRule type="cellIs" dxfId="197" priority="129" operator="equal">
      <formula>"LE"</formula>
    </cfRule>
    <cfRule type="cellIs" dxfId="196" priority="130" operator="equal">
      <formula>"CH"</formula>
    </cfRule>
  </conditionalFormatting>
  <conditionalFormatting sqref="D29">
    <cfRule type="cellIs" dxfId="195" priority="111" operator="equal">
      <formula>"GL"</formula>
    </cfRule>
    <cfRule type="cellIs" dxfId="194" priority="112" operator="equal">
      <formula>"LO"</formula>
    </cfRule>
    <cfRule type="cellIs" dxfId="193" priority="113" operator="equal">
      <formula>"BE"</formula>
    </cfRule>
    <cfRule type="cellIs" dxfId="192" priority="114" operator="equal">
      <formula>"ST"</formula>
    </cfRule>
    <cfRule type="cellIs" dxfId="191" priority="115" operator="equal">
      <formula>"WA"</formula>
    </cfRule>
    <cfRule type="cellIs" dxfId="190" priority="116" operator="equal">
      <formula>"GR"</formula>
    </cfRule>
    <cfRule type="cellIs" dxfId="189" priority="117" operator="equal">
      <formula>"PL"</formula>
    </cfRule>
    <cfRule type="cellIs" dxfId="188" priority="118" operator="equal">
      <formula>"OR"</formula>
    </cfRule>
    <cfRule type="cellIs" dxfId="187" priority="119" operator="equal">
      <formula>"LE"</formula>
    </cfRule>
    <cfRule type="cellIs" dxfId="186" priority="120" operator="equal">
      <formula>"CH"</formula>
    </cfRule>
  </conditionalFormatting>
  <conditionalFormatting sqref="D54">
    <cfRule type="cellIs" dxfId="185" priority="101" operator="equal">
      <formula>"GL"</formula>
    </cfRule>
    <cfRule type="cellIs" dxfId="184" priority="102" operator="equal">
      <formula>"LO"</formula>
    </cfRule>
    <cfRule type="cellIs" dxfId="183" priority="103" operator="equal">
      <formula>"BE"</formula>
    </cfRule>
    <cfRule type="cellIs" dxfId="182" priority="104" operator="equal">
      <formula>"ST"</formula>
    </cfRule>
    <cfRule type="cellIs" dxfId="181" priority="105" operator="equal">
      <formula>"WA"</formula>
    </cfRule>
    <cfRule type="cellIs" dxfId="180" priority="106" operator="equal">
      <formula>"GR"</formula>
    </cfRule>
    <cfRule type="cellIs" dxfId="179" priority="107" operator="equal">
      <formula>"PL"</formula>
    </cfRule>
    <cfRule type="cellIs" dxfId="178" priority="108" operator="equal">
      <formula>"OR"</formula>
    </cfRule>
    <cfRule type="cellIs" dxfId="177" priority="109" operator="equal">
      <formula>"LE"</formula>
    </cfRule>
    <cfRule type="cellIs" dxfId="176" priority="110" operator="equal">
      <formula>"CH"</formula>
    </cfRule>
  </conditionalFormatting>
  <conditionalFormatting sqref="D79">
    <cfRule type="cellIs" dxfId="175" priority="91" operator="equal">
      <formula>"GL"</formula>
    </cfRule>
    <cfRule type="cellIs" dxfId="174" priority="92" operator="equal">
      <formula>"LO"</formula>
    </cfRule>
    <cfRule type="cellIs" dxfId="173" priority="93" operator="equal">
      <formula>"BE"</formula>
    </cfRule>
    <cfRule type="cellIs" dxfId="172" priority="94" operator="equal">
      <formula>"ST"</formula>
    </cfRule>
    <cfRule type="cellIs" dxfId="171" priority="95" operator="equal">
      <formula>"WA"</formula>
    </cfRule>
    <cfRule type="cellIs" dxfId="170" priority="96" operator="equal">
      <formula>"GR"</formula>
    </cfRule>
    <cfRule type="cellIs" dxfId="169" priority="97" operator="equal">
      <formula>"PL"</formula>
    </cfRule>
    <cfRule type="cellIs" dxfId="168" priority="98" operator="equal">
      <formula>"OR"</formula>
    </cfRule>
    <cfRule type="cellIs" dxfId="167" priority="99" operator="equal">
      <formula>"LE"</formula>
    </cfRule>
    <cfRule type="cellIs" dxfId="166" priority="100" operator="equal">
      <formula>"CH"</formula>
    </cfRule>
  </conditionalFormatting>
  <conditionalFormatting sqref="D104">
    <cfRule type="cellIs" dxfId="165" priority="81" operator="equal">
      <formula>"GL"</formula>
    </cfRule>
    <cfRule type="cellIs" dxfId="164" priority="82" operator="equal">
      <formula>"LO"</formula>
    </cfRule>
    <cfRule type="cellIs" dxfId="163" priority="83" operator="equal">
      <formula>"BE"</formula>
    </cfRule>
    <cfRule type="cellIs" dxfId="162" priority="84" operator="equal">
      <formula>"ST"</formula>
    </cfRule>
    <cfRule type="cellIs" dxfId="161" priority="85" operator="equal">
      <formula>"WA"</formula>
    </cfRule>
    <cfRule type="cellIs" dxfId="160" priority="86" operator="equal">
      <formula>"GR"</formula>
    </cfRule>
    <cfRule type="cellIs" dxfId="159" priority="87" operator="equal">
      <formula>"PL"</formula>
    </cfRule>
    <cfRule type="cellIs" dxfId="158" priority="88" operator="equal">
      <formula>"OR"</formula>
    </cfRule>
    <cfRule type="cellIs" dxfId="157" priority="89" operator="equal">
      <formula>"LE"</formula>
    </cfRule>
    <cfRule type="cellIs" dxfId="156" priority="90" operator="equal">
      <formula>"CH"</formula>
    </cfRule>
  </conditionalFormatting>
  <conditionalFormatting sqref="E4">
    <cfRule type="cellIs" dxfId="155" priority="71" operator="equal">
      <formula>"GL"</formula>
    </cfRule>
    <cfRule type="cellIs" dxfId="154" priority="72" operator="equal">
      <formula>"LO"</formula>
    </cfRule>
    <cfRule type="cellIs" dxfId="153" priority="73" operator="equal">
      <formula>"BE"</formula>
    </cfRule>
    <cfRule type="cellIs" dxfId="152" priority="74" operator="equal">
      <formula>"ST"</formula>
    </cfRule>
    <cfRule type="cellIs" dxfId="151" priority="75" operator="equal">
      <formula>"WA"</formula>
    </cfRule>
    <cfRule type="cellIs" dxfId="150" priority="76" operator="equal">
      <formula>"GR"</formula>
    </cfRule>
    <cfRule type="cellIs" dxfId="149" priority="77" operator="equal">
      <formula>"PL"</formula>
    </cfRule>
    <cfRule type="cellIs" dxfId="148" priority="78" operator="equal">
      <formula>"OR"</formula>
    </cfRule>
    <cfRule type="cellIs" dxfId="147" priority="79" operator="equal">
      <formula>"LE"</formula>
    </cfRule>
    <cfRule type="cellIs" dxfId="146" priority="80" operator="equal">
      <formula>"CH"</formula>
    </cfRule>
  </conditionalFormatting>
  <conditionalFormatting sqref="E29">
    <cfRule type="cellIs" dxfId="145" priority="61" operator="equal">
      <formula>"GL"</formula>
    </cfRule>
    <cfRule type="cellIs" dxfId="144" priority="62" operator="equal">
      <formula>"LO"</formula>
    </cfRule>
    <cfRule type="cellIs" dxfId="143" priority="63" operator="equal">
      <formula>"BE"</formula>
    </cfRule>
    <cfRule type="cellIs" dxfId="142" priority="64" operator="equal">
      <formula>"ST"</formula>
    </cfRule>
    <cfRule type="cellIs" dxfId="141" priority="65" operator="equal">
      <formula>"WA"</formula>
    </cfRule>
    <cfRule type="cellIs" dxfId="140" priority="66" operator="equal">
      <formula>"GR"</formula>
    </cfRule>
    <cfRule type="cellIs" dxfId="139" priority="67" operator="equal">
      <formula>"PL"</formula>
    </cfRule>
    <cfRule type="cellIs" dxfId="138" priority="68" operator="equal">
      <formula>"OR"</formula>
    </cfRule>
    <cfRule type="cellIs" dxfId="137" priority="69" operator="equal">
      <formula>"LE"</formula>
    </cfRule>
    <cfRule type="cellIs" dxfId="136" priority="70" operator="equal">
      <formula>"CH"</formula>
    </cfRule>
  </conditionalFormatting>
  <conditionalFormatting sqref="E54">
    <cfRule type="cellIs" dxfId="135" priority="51" operator="equal">
      <formula>"GL"</formula>
    </cfRule>
    <cfRule type="cellIs" dxfId="134" priority="52" operator="equal">
      <formula>"LO"</formula>
    </cfRule>
    <cfRule type="cellIs" dxfId="133" priority="53" operator="equal">
      <formula>"BE"</formula>
    </cfRule>
    <cfRule type="cellIs" dxfId="132" priority="54" operator="equal">
      <formula>"ST"</formula>
    </cfRule>
    <cfRule type="cellIs" dxfId="131" priority="55" operator="equal">
      <formula>"WA"</formula>
    </cfRule>
    <cfRule type="cellIs" dxfId="130" priority="56" operator="equal">
      <formula>"GR"</formula>
    </cfRule>
    <cfRule type="cellIs" dxfId="129" priority="57" operator="equal">
      <formula>"PL"</formula>
    </cfRule>
    <cfRule type="cellIs" dxfId="128" priority="58" operator="equal">
      <formula>"OR"</formula>
    </cfRule>
    <cfRule type="cellIs" dxfId="127" priority="59" operator="equal">
      <formula>"LE"</formula>
    </cfRule>
    <cfRule type="cellIs" dxfId="126" priority="60" operator="equal">
      <formula>"CH"</formula>
    </cfRule>
  </conditionalFormatting>
  <conditionalFormatting sqref="E79">
    <cfRule type="cellIs" dxfId="125" priority="41" operator="equal">
      <formula>"GL"</formula>
    </cfRule>
    <cfRule type="cellIs" dxfId="124" priority="42" operator="equal">
      <formula>"LO"</formula>
    </cfRule>
    <cfRule type="cellIs" dxfId="123" priority="43" operator="equal">
      <formula>"BE"</formula>
    </cfRule>
    <cfRule type="cellIs" dxfId="122" priority="44" operator="equal">
      <formula>"ST"</formula>
    </cfRule>
    <cfRule type="cellIs" dxfId="121" priority="45" operator="equal">
      <formula>"WA"</formula>
    </cfRule>
    <cfRule type="cellIs" dxfId="120" priority="46" operator="equal">
      <formula>"GR"</formula>
    </cfRule>
    <cfRule type="cellIs" dxfId="119" priority="47" operator="equal">
      <formula>"PL"</formula>
    </cfRule>
    <cfRule type="cellIs" dxfId="118" priority="48" operator="equal">
      <formula>"OR"</formula>
    </cfRule>
    <cfRule type="cellIs" dxfId="117" priority="49" operator="equal">
      <formula>"LE"</formula>
    </cfRule>
    <cfRule type="cellIs" dxfId="116" priority="50" operator="equal">
      <formula>"CH"</formula>
    </cfRule>
  </conditionalFormatting>
  <conditionalFormatting sqref="E104">
    <cfRule type="cellIs" dxfId="115" priority="31" operator="equal">
      <formula>"GL"</formula>
    </cfRule>
    <cfRule type="cellIs" dxfId="114" priority="32" operator="equal">
      <formula>"LO"</formula>
    </cfRule>
    <cfRule type="cellIs" dxfId="113" priority="33" operator="equal">
      <formula>"BE"</formula>
    </cfRule>
    <cfRule type="cellIs" dxfId="112" priority="34" operator="equal">
      <formula>"ST"</formula>
    </cfRule>
    <cfRule type="cellIs" dxfId="111" priority="35" operator="equal">
      <formula>"WA"</formula>
    </cfRule>
    <cfRule type="cellIs" dxfId="110" priority="36" operator="equal">
      <formula>"GR"</formula>
    </cfRule>
    <cfRule type="cellIs" dxfId="109" priority="37" operator="equal">
      <formula>"PL"</formula>
    </cfRule>
    <cfRule type="cellIs" dxfId="108" priority="38" operator="equal">
      <formula>"OR"</formula>
    </cfRule>
    <cfRule type="cellIs" dxfId="107" priority="39" operator="equal">
      <formula>"LE"</formula>
    </cfRule>
    <cfRule type="cellIs" dxfId="106" priority="40" operator="equal">
      <formula>"CH"</formula>
    </cfRule>
  </conditionalFormatting>
  <conditionalFormatting sqref="F4">
    <cfRule type="cellIs" dxfId="105" priority="21" operator="equal">
      <formula>"GL"</formula>
    </cfRule>
    <cfRule type="cellIs" dxfId="104" priority="22" operator="equal">
      <formula>"LO"</formula>
    </cfRule>
    <cfRule type="cellIs" dxfId="103" priority="23" operator="equal">
      <formula>"BE"</formula>
    </cfRule>
    <cfRule type="cellIs" dxfId="102" priority="24" operator="equal">
      <formula>"ST"</formula>
    </cfRule>
    <cfRule type="cellIs" dxfId="101" priority="25" operator="equal">
      <formula>"WA"</formula>
    </cfRule>
    <cfRule type="cellIs" dxfId="100" priority="26" operator="equal">
      <formula>"GR"</formula>
    </cfRule>
    <cfRule type="cellIs" dxfId="99" priority="27" operator="equal">
      <formula>"PL"</formula>
    </cfRule>
    <cfRule type="cellIs" dxfId="98" priority="28" operator="equal">
      <formula>"OR"</formula>
    </cfRule>
    <cfRule type="cellIs" dxfId="97" priority="29" operator="equal">
      <formula>"LE"</formula>
    </cfRule>
    <cfRule type="cellIs" dxfId="96" priority="30" operator="equal">
      <formula>"CH"</formula>
    </cfRule>
  </conditionalFormatting>
  <conditionalFormatting sqref="F29">
    <cfRule type="cellIs" dxfId="95" priority="11" operator="equal">
      <formula>"GL"</formula>
    </cfRule>
    <cfRule type="cellIs" dxfId="94" priority="12" operator="equal">
      <formula>"LO"</formula>
    </cfRule>
    <cfRule type="cellIs" dxfId="93" priority="13" operator="equal">
      <formula>"BE"</formula>
    </cfRule>
    <cfRule type="cellIs" dxfId="92" priority="14" operator="equal">
      <formula>"ST"</formula>
    </cfRule>
    <cfRule type="cellIs" dxfId="91" priority="15" operator="equal">
      <formula>"WA"</formula>
    </cfRule>
    <cfRule type="cellIs" dxfId="90" priority="16" operator="equal">
      <formula>"GR"</formula>
    </cfRule>
    <cfRule type="cellIs" dxfId="89" priority="17" operator="equal">
      <formula>"PL"</formula>
    </cfRule>
    <cfRule type="cellIs" dxfId="88" priority="18" operator="equal">
      <formula>"OR"</formula>
    </cfRule>
    <cfRule type="cellIs" dxfId="87" priority="19" operator="equal">
      <formula>"LE"</formula>
    </cfRule>
    <cfRule type="cellIs" dxfId="86" priority="20" operator="equal">
      <formula>"CH"</formula>
    </cfRule>
  </conditionalFormatting>
  <conditionalFormatting sqref="F54">
    <cfRule type="cellIs" dxfId="85" priority="1" operator="equal">
      <formula>"GL"</formula>
    </cfRule>
    <cfRule type="cellIs" dxfId="84" priority="2" operator="equal">
      <formula>"LO"</formula>
    </cfRule>
    <cfRule type="cellIs" dxfId="83" priority="3" operator="equal">
      <formula>"BE"</formula>
    </cfRule>
    <cfRule type="cellIs" dxfId="82" priority="4" operator="equal">
      <formula>"ST"</formula>
    </cfRule>
    <cfRule type="cellIs" dxfId="81" priority="5" operator="equal">
      <formula>"WA"</formula>
    </cfRule>
    <cfRule type="cellIs" dxfId="80" priority="6" operator="equal">
      <formula>"GR"</formula>
    </cfRule>
    <cfRule type="cellIs" dxfId="79" priority="7" operator="equal">
      <formula>"PL"</formula>
    </cfRule>
    <cfRule type="cellIs" dxfId="78" priority="8" operator="equal">
      <formula>"OR"</formula>
    </cfRule>
    <cfRule type="cellIs" dxfId="77" priority="9" operator="equal">
      <formula>"LE"</formula>
    </cfRule>
    <cfRule type="cellIs" dxfId="76" priority="10" operator="equal">
      <formula>"CH"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9D01-2A31-495E-87A6-E85440F76905}">
  <sheetPr>
    <tabColor theme="9" tint="0.39997558519241921"/>
  </sheetPr>
  <dimension ref="A1:BK170"/>
  <sheetViews>
    <sheetView topLeftCell="A4" workbookViewId="0">
      <selection activeCell="Y4" sqref="Y4"/>
    </sheetView>
    <sheetView workbookViewId="1"/>
  </sheetViews>
  <sheetFormatPr defaultColWidth="9" defaultRowHeight="15" x14ac:dyDescent="0.25"/>
  <cols>
    <col min="1" max="1" width="8.7109375" style="3" customWidth="1"/>
    <col min="2" max="2" width="16.85546875" style="3" bestFit="1" customWidth="1"/>
    <col min="3" max="3" width="16" style="3" bestFit="1" customWidth="1"/>
    <col min="4" max="8" width="7.5703125" style="3" customWidth="1"/>
    <col min="9" max="9" width="11.5703125" style="3" customWidth="1"/>
    <col min="10" max="14" width="3.7109375" style="20" customWidth="1"/>
    <col min="15" max="15" width="9.28515625" style="3" customWidth="1"/>
    <col min="16" max="16" width="12.85546875" style="3" customWidth="1"/>
    <col min="17" max="17" width="10" style="3" customWidth="1"/>
    <col min="18" max="18" width="11.28515625" style="3" customWidth="1"/>
    <col min="19" max="20" width="9.140625" style="3" customWidth="1"/>
    <col min="21" max="22" width="11.5703125" style="3" customWidth="1"/>
    <col min="23" max="28" width="8.7109375" style="54" customWidth="1"/>
    <col min="29" max="30" width="8.7109375" style="3" customWidth="1"/>
    <col min="31" max="63" width="8.7109375" customWidth="1"/>
    <col min="64" max="971" width="8.7109375" style="3" customWidth="1"/>
    <col min="972" max="16384" width="9" style="3"/>
  </cols>
  <sheetData>
    <row r="1" spans="2:28" x14ac:dyDescent="0.25">
      <c r="I1" s="18"/>
      <c r="J1" s="19"/>
      <c r="K1" s="19"/>
      <c r="L1" s="19"/>
      <c r="M1" s="19"/>
      <c r="W1" s="20"/>
      <c r="X1"/>
      <c r="Y1"/>
      <c r="Z1"/>
      <c r="AA1"/>
      <c r="AB1"/>
    </row>
    <row r="2" spans="2:28" x14ac:dyDescent="0.25">
      <c r="I2" s="18"/>
      <c r="J2" s="19"/>
      <c r="K2" s="19"/>
      <c r="L2" s="19"/>
      <c r="M2" s="19"/>
      <c r="W2" s="20"/>
      <c r="X2"/>
      <c r="Y2"/>
      <c r="Z2"/>
      <c r="AA2"/>
      <c r="AB2"/>
    </row>
    <row r="3" spans="2:28" x14ac:dyDescent="0.25">
      <c r="B3" s="21" t="s">
        <v>22</v>
      </c>
      <c r="C3" s="21" t="s">
        <v>23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J3" s="22" t="s">
        <v>24</v>
      </c>
      <c r="K3" s="23"/>
      <c r="L3" s="23"/>
      <c r="M3" s="23"/>
      <c r="N3" s="24"/>
      <c r="O3" s="25" t="s">
        <v>25</v>
      </c>
      <c r="P3" s="7" t="s">
        <v>53</v>
      </c>
      <c r="Q3" s="7" t="s">
        <v>26</v>
      </c>
      <c r="R3" s="7" t="s">
        <v>27</v>
      </c>
      <c r="S3" s="7" t="s">
        <v>28</v>
      </c>
      <c r="T3" s="7" t="s">
        <v>29</v>
      </c>
      <c r="U3" s="26"/>
      <c r="W3" s="7" t="s">
        <v>0</v>
      </c>
      <c r="X3" s="7" t="s">
        <v>1</v>
      </c>
      <c r="Y3" s="7" t="s">
        <v>2</v>
      </c>
      <c r="Z3" s="7" t="s">
        <v>3</v>
      </c>
      <c r="AA3" s="7" t="s">
        <v>4</v>
      </c>
      <c r="AB3" s="7" t="s">
        <v>5</v>
      </c>
    </row>
    <row r="4" spans="2:28" x14ac:dyDescent="0.25">
      <c r="B4" s="15" t="s">
        <v>12</v>
      </c>
      <c r="C4" s="30">
        <v>0</v>
      </c>
      <c r="D4" s="31">
        <f>COUNTIF($X$4:$X$170,C4)</f>
        <v>0</v>
      </c>
      <c r="E4" s="31">
        <f t="shared" ref="E4:E16" si="0">COUNTIF($Y$4:$Y$170,C4)</f>
        <v>2</v>
      </c>
      <c r="F4" s="31">
        <f t="shared" ref="F4:F16" si="1">COUNTIF($Z$4:$Z$170,C4)</f>
        <v>1</v>
      </c>
      <c r="G4" s="31">
        <f t="shared" ref="G4:G16" si="2">COUNTIF($AA$4:$AA$170,C4)</f>
        <v>2</v>
      </c>
      <c r="H4" s="31">
        <f t="shared" ref="H4:H16" si="3">COUNTIF($AB$4:$AB$170,C4)</f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32">
        <f>_xlfn.LET(_xlpm.counts,$D$4:$H$14,_xlpm.symbols,$C$4:$C$14,_xlpm.totals,$D$17:$H$17,
_xlpm.template, "5 Wilds",
_xlfn.LET(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PRODUCT(_xlpm.wilds)
)))</f>
        <v>0</v>
      </c>
      <c r="P4" s="33">
        <f>O4*$D$27</f>
        <v>0</v>
      </c>
      <c r="Q4" s="34">
        <f>O4/$D$18</f>
        <v>0</v>
      </c>
      <c r="R4" s="35" t="e">
        <f>$D$18/P4</f>
        <v>#DIV/0!</v>
      </c>
      <c r="S4" s="33" cm="1">
        <f t="array" ref="S4:S12">Awards!I6:I14</f>
        <v>0</v>
      </c>
      <c r="T4" s="36">
        <f>(S4*P4)/$D$18</f>
        <v>0</v>
      </c>
      <c r="U4" s="37"/>
      <c r="V4" s="38"/>
      <c r="W4" s="39">
        <v>1</v>
      </c>
      <c r="X4" s="40">
        <v>1</v>
      </c>
      <c r="Y4" s="40">
        <v>0</v>
      </c>
      <c r="Z4" s="40">
        <v>0</v>
      </c>
      <c r="AA4" s="40">
        <v>7</v>
      </c>
      <c r="AB4" s="40">
        <v>9</v>
      </c>
    </row>
    <row r="5" spans="2:28" x14ac:dyDescent="0.25">
      <c r="B5" s="15" t="s">
        <v>13</v>
      </c>
      <c r="C5" s="30">
        <v>1</v>
      </c>
      <c r="D5" s="31">
        <f>COUNTIF($X$4:$X$170,C5)</f>
        <v>2</v>
      </c>
      <c r="E5" s="31">
        <f t="shared" si="0"/>
        <v>10</v>
      </c>
      <c r="F5" s="31">
        <f t="shared" si="1"/>
        <v>8</v>
      </c>
      <c r="G5" s="31">
        <f t="shared" si="2"/>
        <v>6</v>
      </c>
      <c r="H5" s="31">
        <f t="shared" si="3"/>
        <v>5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32" cm="1">
        <f t="array" ref="O5">_xlfn.LET(_xlpm.counts,$D$4:$H$14,_xlpm.symbols,$C$4:$C$14,_xlpm.totals,$D$17:$H$17,_xlpm.awards,PayTable,
 _xlpm.template,"5x non wild. Check award, prefer4wilds and prefer3wilds for correct column indexes",
 _xlpm.symbol,J5,
 _xlpm.award,VLOOKUP(J5,_xlpm.awards,7,FALSE),
 _xlfn.LET(
  _xlpm.prefer4wilds,_xlfn.LET(_xlpm.wildAward,VLOOKUP(0,_xlpm.awards,6,FALSE),_xlpm.award&lt;_xlpm.wildAward),
  _xlpm.prefer3wilds,_xlfn.LET(_xlpm.wildAward,VLOOKUP(0,_xlpm.awards,5,FALSE),_xlpm.award&lt;_xlpm.wildAward),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PRODUCT(_xlpm.symbs+_xlpm.wilds)
   -PRODUCT(_xlpm.wilds)
   -IF(_xlpm.prefer4wilds,PRODUCT(_xlpm.wild1,_xlpm.wild2,_xlpm.wild3,_xlpm.wild4,_xlpm.symb5),0)
   -IF(_xlpm.prefer3wilds,PRODUCT(_xlpm.wild1,_xlpm.wild2,_xlpm.wild3,_xlpm.symb4,_xlpm.symb5+_xlpm.wild5),0)
)))</f>
        <v>8640</v>
      </c>
      <c r="P5" s="33">
        <f t="shared" ref="P4:P12" si="4">O5*$D$27</f>
        <v>864000</v>
      </c>
      <c r="Q5" s="34">
        <f t="shared" ref="Q5:Q12" si="5">P5/$D$18</f>
        <v>1.1912974503481342E-4</v>
      </c>
      <c r="R5" s="35">
        <f t="shared" ref="R4:R12" si="6">$D$18/P5</f>
        <v>8394.2091851851856</v>
      </c>
      <c r="S5" s="33">
        <v>100</v>
      </c>
      <c r="T5" s="36">
        <f t="shared" ref="T5:T30" si="7">(S5*P5)/$D$18</f>
        <v>1.1912974503481341E-2</v>
      </c>
      <c r="U5" s="37"/>
      <c r="V5" s="38"/>
      <c r="W5" s="43">
        <v>2</v>
      </c>
      <c r="X5" s="44">
        <v>4</v>
      </c>
      <c r="Y5" s="44">
        <v>7</v>
      </c>
      <c r="Z5" s="44">
        <v>1</v>
      </c>
      <c r="AA5" s="44">
        <v>4</v>
      </c>
      <c r="AB5" s="44">
        <v>4</v>
      </c>
    </row>
    <row r="6" spans="2:28" x14ac:dyDescent="0.25">
      <c r="B6" s="15" t="s">
        <v>14</v>
      </c>
      <c r="C6" s="30">
        <v>2</v>
      </c>
      <c r="D6" s="31">
        <f t="shared" ref="D4:D16" si="8">COUNTIF($X$4:$X$170,C6)</f>
        <v>4</v>
      </c>
      <c r="E6" s="31">
        <f t="shared" si="0"/>
        <v>9</v>
      </c>
      <c r="F6" s="31">
        <f t="shared" si="1"/>
        <v>12</v>
      </c>
      <c r="G6" s="31">
        <f t="shared" si="2"/>
        <v>14</v>
      </c>
      <c r="H6" s="31">
        <f t="shared" si="3"/>
        <v>7</v>
      </c>
      <c r="J6" s="15">
        <v>2</v>
      </c>
      <c r="K6" s="15">
        <v>2</v>
      </c>
      <c r="L6" s="15">
        <v>2</v>
      </c>
      <c r="M6" s="15">
        <v>2</v>
      </c>
      <c r="N6" s="15">
        <v>2</v>
      </c>
      <c r="O6" s="32" cm="1">
        <f t="array" ref="O6">_xlfn.LET(_xlpm.counts,$D$4:$H$14,_xlpm.symbols,$C$4:$C$14,_xlpm.totals,$D$17:$H$17,_xlpm.awards,PayTable,
 _xlpm.template,"5x non wild. Check award, prefer4wilds and prefer3wilds for correct column indexes",
 _xlpm.symbol,J6,
 _xlpm.award,VLOOKUP(J6,_xlpm.awards,7,FALSE),
 _xlfn.LET(
  _xlpm.prefer4wilds,_xlfn.LET(_xlpm.wildAward,VLOOKUP(0,_xlpm.awards,6,FALSE),_xlpm.award&lt;_xlpm.wildAward),
  _xlpm.prefer3wilds,_xlfn.LET(_xlpm.wildAward,VLOOKUP(0,_xlpm.awards,5,FALSE),_xlpm.award&lt;_xlpm.wildAward),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PRODUCT(_xlpm.symbs+_xlpm.wilds)
   -PRODUCT(_xlpm.wilds)
   -IF(_xlpm.prefer4wilds,PRODUCT(_xlpm.wild1,_xlpm.wild2,_xlpm.wild3,_xlpm.wild4,_xlpm.symb5),0)
   -IF(_xlpm.prefer3wilds,PRODUCT(_xlpm.wild1,_xlpm.wild2,_xlpm.wild3,_xlpm.symb4,_xlpm.symb5+_xlpm.wild5),0)
)))</f>
        <v>64064</v>
      </c>
      <c r="P6" s="33">
        <f t="shared" si="4"/>
        <v>6406400</v>
      </c>
      <c r="Q6" s="34">
        <f t="shared" si="5"/>
        <v>8.8332499836924611E-4</v>
      </c>
      <c r="R6" s="35">
        <f t="shared" si="6"/>
        <v>1132.0861538461538</v>
      </c>
      <c r="S6" s="33">
        <v>20</v>
      </c>
      <c r="T6" s="36">
        <f t="shared" si="7"/>
        <v>1.7666499967384924E-2</v>
      </c>
      <c r="U6" s="37"/>
      <c r="V6" s="38"/>
      <c r="W6" s="43">
        <v>3</v>
      </c>
      <c r="X6" s="44">
        <v>8</v>
      </c>
      <c r="Y6" s="44">
        <v>2</v>
      </c>
      <c r="Z6" s="44">
        <v>5</v>
      </c>
      <c r="AA6" s="44">
        <v>3</v>
      </c>
      <c r="AB6" s="44">
        <v>1</v>
      </c>
    </row>
    <row r="7" spans="2:28" x14ac:dyDescent="0.25">
      <c r="B7" s="15" t="s">
        <v>15</v>
      </c>
      <c r="C7" s="30">
        <v>3</v>
      </c>
      <c r="D7" s="31">
        <f t="shared" si="8"/>
        <v>6</v>
      </c>
      <c r="E7" s="31">
        <f t="shared" si="0"/>
        <v>10</v>
      </c>
      <c r="F7" s="31">
        <f t="shared" si="1"/>
        <v>11</v>
      </c>
      <c r="G7" s="31">
        <f t="shared" si="2"/>
        <v>15</v>
      </c>
      <c r="H7" s="31">
        <f t="shared" si="3"/>
        <v>8</v>
      </c>
      <c r="J7" s="15">
        <v>3</v>
      </c>
      <c r="K7" s="15">
        <v>3</v>
      </c>
      <c r="L7" s="15">
        <v>3</v>
      </c>
      <c r="M7" s="15">
        <v>3</v>
      </c>
      <c r="N7" s="15">
        <v>3</v>
      </c>
      <c r="O7" s="32" cm="1">
        <f t="array" ref="O7">_xlfn.LET(_xlpm.counts,$D$4:$H$14,_xlpm.symbols,$C$4:$C$14,_xlpm.totals,$D$17:$H$17,_xlpm.awards,PayTable,
 _xlpm.template,"5x non wild. Check award, prefer4wilds and prefer3wilds for correct column indexes",
 _xlpm.symbol,J7,
 _xlpm.award,VLOOKUP(J7,_xlpm.awards,7,FALSE),
 _xlfn.LET(
  _xlpm.prefer4wilds,_xlfn.LET(_xlpm.wildAward,VLOOKUP(0,_xlpm.awards,6,FALSE),_xlpm.award&lt;_xlpm.wildAward),
  _xlpm.prefer3wilds,_xlfn.LET(_xlpm.wildAward,VLOOKUP(0,_xlpm.awards,5,FALSE),_xlpm.award&lt;_xlpm.wildAward),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PRODUCT(_xlpm.symbs+_xlpm.wilds)
   -PRODUCT(_xlpm.wilds)
   -IF(_xlpm.prefer4wilds,PRODUCT(_xlpm.wild1,_xlpm.wild2,_xlpm.wild3,_xlpm.wild4,_xlpm.symb5),0)
   -IF(_xlpm.prefer3wilds,PRODUCT(_xlpm.wild1,_xlpm.wild2,_xlpm.wild3,_xlpm.symb4,_xlpm.symb5+_xlpm.wild5),0)
)))</f>
        <v>117504</v>
      </c>
      <c r="P7" s="33">
        <f t="shared" si="4"/>
        <v>11750400</v>
      </c>
      <c r="Q7" s="34">
        <f t="shared" si="5"/>
        <v>1.6201645324734626E-3</v>
      </c>
      <c r="R7" s="35">
        <f t="shared" si="6"/>
        <v>617.22126361655774</v>
      </c>
      <c r="S7" s="33">
        <v>20</v>
      </c>
      <c r="T7" s="36">
        <f t="shared" si="7"/>
        <v>3.240329064946925E-2</v>
      </c>
      <c r="U7" s="37"/>
      <c r="V7" s="38"/>
      <c r="W7" s="43">
        <v>4</v>
      </c>
      <c r="X7" s="44">
        <v>8</v>
      </c>
      <c r="Y7" s="44">
        <v>4</v>
      </c>
      <c r="Z7" s="44">
        <v>6</v>
      </c>
      <c r="AA7" s="44">
        <v>0</v>
      </c>
      <c r="AB7" s="44">
        <v>5</v>
      </c>
    </row>
    <row r="8" spans="2:28" x14ac:dyDescent="0.25">
      <c r="B8" s="15" t="s">
        <v>16</v>
      </c>
      <c r="C8" s="30">
        <v>4</v>
      </c>
      <c r="D8" s="31">
        <f t="shared" si="8"/>
        <v>8</v>
      </c>
      <c r="E8" s="31">
        <f t="shared" si="0"/>
        <v>13</v>
      </c>
      <c r="F8" s="31">
        <f t="shared" si="1"/>
        <v>9</v>
      </c>
      <c r="G8" s="31">
        <f t="shared" si="2"/>
        <v>13</v>
      </c>
      <c r="H8" s="31">
        <f t="shared" si="3"/>
        <v>9</v>
      </c>
      <c r="J8" s="15">
        <v>4</v>
      </c>
      <c r="K8" s="15">
        <v>4</v>
      </c>
      <c r="L8" s="15">
        <v>4</v>
      </c>
      <c r="M8" s="15">
        <v>4</v>
      </c>
      <c r="N8" s="15">
        <v>4</v>
      </c>
      <c r="O8" s="32" cm="1">
        <f t="array" ref="O8">_xlfn.LET(_xlpm.counts,$D$4:$H$14,_xlpm.symbols,$C$4:$C$14,_xlpm.totals,$D$17:$H$17,_xlpm.awards,PayTable,
 _xlpm.template,"5x non wild. Check award, prefer4wilds and prefer3wilds for correct column indexes",
 _xlpm.symbol,J8,
 _xlpm.award,VLOOKUP(J8,_xlpm.awards,7,FALSE),
 _xlfn.LET(
  _xlpm.prefer4wilds,_xlfn.LET(_xlpm.wildAward,VLOOKUP(0,_xlpm.awards,6,FALSE),_xlpm.award&lt;_xlpm.wildAward),
  _xlpm.prefer3wilds,_xlfn.LET(_xlpm.wildAward,VLOOKUP(0,_xlpm.awards,5,FALSE),_xlpm.award&lt;_xlpm.wildAward),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PRODUCT(_xlpm.symbs+_xlpm.wilds)
   -PRODUCT(_xlpm.wilds)
   -IF(_xlpm.prefer4wilds,PRODUCT(_xlpm.wild1,_xlpm.wild2,_xlpm.wild3,_xlpm.wild4,_xlpm.symb5),0)
   -IF(_xlpm.prefer3wilds,PRODUCT(_xlpm.wild1,_xlpm.wild2,_xlpm.wild3,_xlpm.symb4,_xlpm.symb5+_xlpm.wild5),0)
)))</f>
        <v>162000</v>
      </c>
      <c r="P8" s="33">
        <f t="shared" si="4"/>
        <v>16200000</v>
      </c>
      <c r="Q8" s="34">
        <f t="shared" si="5"/>
        <v>2.2336827194027516E-3</v>
      </c>
      <c r="R8" s="35">
        <f t="shared" si="6"/>
        <v>447.6911565432099</v>
      </c>
      <c r="S8" s="33">
        <v>8</v>
      </c>
      <c r="T8" s="36">
        <f t="shared" si="7"/>
        <v>1.7869461755222013E-2</v>
      </c>
      <c r="U8" s="37"/>
      <c r="V8" s="38"/>
      <c r="W8" s="43">
        <v>5</v>
      </c>
      <c r="X8" s="44">
        <v>2</v>
      </c>
      <c r="Y8" s="44">
        <v>3</v>
      </c>
      <c r="Z8" s="44">
        <v>6</v>
      </c>
      <c r="AA8" s="44">
        <v>7</v>
      </c>
      <c r="AB8" s="44">
        <v>8</v>
      </c>
    </row>
    <row r="9" spans="2:28" x14ac:dyDescent="0.25">
      <c r="B9" s="15" t="s">
        <v>17</v>
      </c>
      <c r="C9" s="30">
        <v>5</v>
      </c>
      <c r="D9" s="31">
        <f t="shared" si="8"/>
        <v>8</v>
      </c>
      <c r="E9" s="31">
        <f t="shared" si="0"/>
        <v>18</v>
      </c>
      <c r="F9" s="31">
        <f t="shared" si="1"/>
        <v>16</v>
      </c>
      <c r="G9" s="31">
        <f t="shared" si="2"/>
        <v>15</v>
      </c>
      <c r="H9" s="31">
        <f t="shared" si="3"/>
        <v>10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32" cm="1">
        <f t="array" ref="O9">_xlfn.LET(_xlpm.counts,$D$4:$H$14,_xlpm.symbols,$C$4:$C$14,_xlpm.totals,$D$17:$H$17,_xlpm.awards,PayTable,
 _xlpm.template,"5x non wild. Check award, prefer4wilds and prefer3wilds for correct column indexes",
 _xlpm.symbol,J9,
 _xlpm.award,VLOOKUP(J9,_xlpm.awards,7,FALSE),
 _xlfn.LET(
  _xlpm.prefer4wilds,_xlfn.LET(_xlpm.wildAward,VLOOKUP(0,_xlpm.awards,6,FALSE),_xlpm.award&lt;_xlpm.wildAward),
  _xlpm.prefer3wilds,_xlfn.LET(_xlpm.wildAward,VLOOKUP(0,_xlpm.awards,5,FALSE),_xlpm.award&lt;_xlpm.wildAward),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PRODUCT(_xlpm.symbs+_xlpm.wilds)
   -PRODUCT(_xlpm.wilds)
   -IF(_xlpm.prefer4wilds,PRODUCT(_xlpm.wild1,_xlpm.wild2,_xlpm.wild3,_xlpm.wild4,_xlpm.symb5),0)
   -IF(_xlpm.prefer3wilds,PRODUCT(_xlpm.wild1,_xlpm.wild2,_xlpm.wild3,_xlpm.symb4,_xlpm.symb5+_xlpm.wild5),0)
)))</f>
        <v>462400</v>
      </c>
      <c r="P9" s="33">
        <f t="shared" si="4"/>
        <v>46240000</v>
      </c>
      <c r="Q9" s="34">
        <f t="shared" si="5"/>
        <v>6.3756474657520514E-3</v>
      </c>
      <c r="R9" s="35">
        <f t="shared" si="6"/>
        <v>156.84681522491348</v>
      </c>
      <c r="S9" s="33">
        <v>2</v>
      </c>
      <c r="T9" s="36">
        <f t="shared" si="7"/>
        <v>1.2751294931504103E-2</v>
      </c>
      <c r="U9" s="37"/>
      <c r="V9" s="38"/>
      <c r="W9" s="43">
        <v>6</v>
      </c>
      <c r="X9" s="44">
        <v>6</v>
      </c>
      <c r="Y9" s="44">
        <v>8</v>
      </c>
      <c r="Z9" s="44">
        <v>7</v>
      </c>
      <c r="AA9" s="44">
        <v>7</v>
      </c>
      <c r="AB9" s="44">
        <v>8</v>
      </c>
    </row>
    <row r="10" spans="2:28" x14ac:dyDescent="0.25">
      <c r="B10" s="15" t="s">
        <v>18</v>
      </c>
      <c r="C10" s="30">
        <v>6</v>
      </c>
      <c r="D10" s="31">
        <f t="shared" si="8"/>
        <v>11</v>
      </c>
      <c r="E10" s="31">
        <f t="shared" si="0"/>
        <v>14</v>
      </c>
      <c r="F10" s="31">
        <f t="shared" si="1"/>
        <v>19</v>
      </c>
      <c r="G10" s="31">
        <f t="shared" si="2"/>
        <v>12</v>
      </c>
      <c r="H10" s="31">
        <f t="shared" si="3"/>
        <v>9</v>
      </c>
      <c r="J10" s="15">
        <v>6</v>
      </c>
      <c r="K10" s="15">
        <v>6</v>
      </c>
      <c r="L10" s="15">
        <v>6</v>
      </c>
      <c r="M10" s="15">
        <v>6</v>
      </c>
      <c r="N10" s="15">
        <v>6</v>
      </c>
      <c r="O10" s="32" cm="1">
        <f t="array" ref="O10">_xlfn.LET(_xlpm.counts,$D$4:$H$14,_xlpm.symbols,$C$4:$C$14,_xlpm.totals,$D$17:$H$17,_xlpm.awards,PayTable,
 _xlpm.template,"5x non wild. Check award, prefer4wilds and prefer3wilds for correct column indexes",
 _xlpm.symbol,J10,
 _xlpm.award,VLOOKUP(J10,_xlpm.awards,7,FALSE),
 _xlfn.LET(
  _xlpm.prefer4wilds,_xlfn.LET(_xlpm.wildAward,VLOOKUP(0,_xlpm.awards,6,FALSE),_xlpm.award&lt;_xlpm.wildAward),
  _xlpm.prefer3wilds,_xlfn.LET(_xlpm.wildAward,VLOOKUP(0,_xlpm.awards,5,FALSE),_xlpm.award&lt;_xlpm.wildAward),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PRODUCT(_xlpm.symbs+_xlpm.wilds)
   -PRODUCT(_xlpm.wilds)
   -IF(_xlpm.prefer4wilds,PRODUCT(_xlpm.wild1,_xlpm.wild2,_xlpm.wild3,_xlpm.wild4,_xlpm.symb5),0)
   -IF(_xlpm.prefer3wilds,PRODUCT(_xlpm.wild1,_xlpm.wild2,_xlpm.wild3,_xlpm.symb4,_xlpm.symb5+_xlpm.wild5),0)
)))</f>
        <v>443520</v>
      </c>
      <c r="P10" s="33">
        <f t="shared" si="4"/>
        <v>44352000</v>
      </c>
      <c r="Q10" s="34">
        <f t="shared" si="5"/>
        <v>6.1153269117870885E-3</v>
      </c>
      <c r="R10" s="35">
        <f t="shared" si="6"/>
        <v>163.52355555555556</v>
      </c>
      <c r="S10" s="33">
        <v>2</v>
      </c>
      <c r="T10" s="36">
        <f t="shared" si="7"/>
        <v>1.2230653823574177E-2</v>
      </c>
      <c r="U10" s="37"/>
      <c r="V10" s="38"/>
      <c r="W10" s="43">
        <v>7</v>
      </c>
      <c r="X10" s="44">
        <v>6</v>
      </c>
      <c r="Y10" s="44">
        <v>8</v>
      </c>
      <c r="Z10" s="44">
        <v>7</v>
      </c>
      <c r="AA10" s="44">
        <v>2</v>
      </c>
      <c r="AB10" s="44">
        <v>8</v>
      </c>
    </row>
    <row r="11" spans="2:28" x14ac:dyDescent="0.25">
      <c r="B11" s="15" t="s">
        <v>19</v>
      </c>
      <c r="C11" s="30">
        <v>7</v>
      </c>
      <c r="D11" s="31">
        <f t="shared" si="8"/>
        <v>10</v>
      </c>
      <c r="E11" s="31">
        <f t="shared" si="0"/>
        <v>22</v>
      </c>
      <c r="F11" s="31">
        <f t="shared" si="1"/>
        <v>15</v>
      </c>
      <c r="G11" s="31">
        <f t="shared" si="2"/>
        <v>25</v>
      </c>
      <c r="H11" s="31">
        <f t="shared" si="3"/>
        <v>12</v>
      </c>
      <c r="J11" s="15">
        <v>7</v>
      </c>
      <c r="K11" s="15">
        <v>7</v>
      </c>
      <c r="L11" s="15">
        <v>7</v>
      </c>
      <c r="M11" s="15">
        <v>7</v>
      </c>
      <c r="N11" s="15">
        <v>7</v>
      </c>
      <c r="O11" s="32" cm="1">
        <f t="array" ref="O11">_xlfn.LET(_xlpm.counts,$D$4:$H$14,_xlpm.symbols,$C$4:$C$14,_xlpm.totals,$D$17:$H$17,_xlpm.awards,PayTable,
 _xlpm.template,"5x non wild. Check award, prefer4wilds and prefer3wilds for correct column indexes",
 _xlpm.symbol,J11,
 _xlpm.award,VLOOKUP(J11,_xlpm.awards,7,FALSE),
 _xlfn.LET(
  _xlpm.prefer4wilds,_xlfn.LET(_xlpm.wildAward,VLOOKUP(0,_xlpm.awards,6,FALSE),_xlpm.award&lt;_xlpm.wildAward),
  _xlpm.prefer3wilds,_xlfn.LET(_xlpm.wildAward,VLOOKUP(0,_xlpm.awards,5,FALSE),_xlpm.award&lt;_xlpm.wildAward),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PRODUCT(_xlpm.symbs+_xlpm.wilds)
   -PRODUCT(_xlpm.wilds)
   -IF(_xlpm.prefer4wilds,PRODUCT(_xlpm.wild1,_xlpm.wild2,_xlpm.wild3,_xlpm.wild4,_xlpm.symb5),0)
   -IF(_xlpm.prefer3wilds,PRODUCT(_xlpm.wild1,_xlpm.wild2,_xlpm.wild3,_xlpm.symb4,_xlpm.symb5+_xlpm.wild5),0)
)))</f>
        <v>1244160</v>
      </c>
      <c r="P11" s="33">
        <f t="shared" si="4"/>
        <v>124416000</v>
      </c>
      <c r="Q11" s="34">
        <f t="shared" si="5"/>
        <v>1.7154683285013132E-2</v>
      </c>
      <c r="R11" s="35">
        <f t="shared" si="6"/>
        <v>58.293119341563788</v>
      </c>
      <c r="S11" s="33">
        <v>2</v>
      </c>
      <c r="T11" s="36">
        <f t="shared" si="7"/>
        <v>3.4309366570026263E-2</v>
      </c>
      <c r="U11" s="37"/>
      <c r="V11" s="38"/>
      <c r="W11" s="43">
        <v>8</v>
      </c>
      <c r="X11" s="44">
        <v>6</v>
      </c>
      <c r="Y11" s="44">
        <v>8</v>
      </c>
      <c r="Z11" s="44">
        <v>2</v>
      </c>
      <c r="AA11" s="44">
        <v>3</v>
      </c>
      <c r="AB11" s="44">
        <v>10</v>
      </c>
    </row>
    <row r="12" spans="2:28" x14ac:dyDescent="0.25">
      <c r="B12" s="15" t="s">
        <v>20</v>
      </c>
      <c r="C12" s="30">
        <v>8</v>
      </c>
      <c r="D12" s="31">
        <f t="shared" si="8"/>
        <v>11</v>
      </c>
      <c r="E12" s="31">
        <f t="shared" si="0"/>
        <v>20</v>
      </c>
      <c r="F12" s="31">
        <f t="shared" si="1"/>
        <v>15</v>
      </c>
      <c r="G12" s="31">
        <f t="shared" si="2"/>
        <v>8</v>
      </c>
      <c r="H12" s="31">
        <f t="shared" si="3"/>
        <v>10</v>
      </c>
      <c r="J12" s="15">
        <v>8</v>
      </c>
      <c r="K12" s="15">
        <v>8</v>
      </c>
      <c r="L12" s="15">
        <v>8</v>
      </c>
      <c r="M12" s="15">
        <v>8</v>
      </c>
      <c r="N12" s="15">
        <v>8</v>
      </c>
      <c r="O12" s="32" cm="1">
        <f t="array" ref="O12">_xlfn.LET(_xlpm.counts,$D$4:$H$14,_xlpm.symbols,$C$4:$C$14,_xlpm.totals,$D$17:$H$17,_xlpm.awards,PayTable,
 _xlpm.template,"5x non wild. Check award, prefer4wilds and prefer3wilds for correct column indexes",
 _xlpm.symbol,J12,
 _xlpm.award,VLOOKUP(J12,_xlpm.awards,7,FALSE),
 _xlfn.LET(
  _xlpm.prefer4wilds,_xlfn.LET(_xlpm.wildAward,VLOOKUP(0,_xlpm.awards,6,FALSE),_xlpm.award&lt;_xlpm.wildAward),
  _xlpm.prefer3wilds,_xlfn.LET(_xlpm.wildAward,VLOOKUP(0,_xlpm.awards,5,FALSE),_xlpm.award&lt;_xlpm.wildAward),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PRODUCT(_xlpm.symbs+_xlpm.wilds)
   -PRODUCT(_xlpm.wilds)
   -IF(_xlpm.prefer4wilds,PRODUCT(_xlpm.wild1,_xlpm.wild2,_xlpm.wild3,_xlpm.wild4,_xlpm.symb5),0)
   -IF(_xlpm.prefer3wilds,PRODUCT(_xlpm.wild1,_xlpm.wild2,_xlpm.wild3,_xlpm.symb4,_xlpm.symb5+_xlpm.wild5),0)
)))</f>
        <v>387200</v>
      </c>
      <c r="P12" s="33">
        <f t="shared" si="4"/>
        <v>38720000</v>
      </c>
      <c r="Q12" s="34">
        <f t="shared" si="5"/>
        <v>5.3387774626712679E-3</v>
      </c>
      <c r="R12" s="35">
        <f t="shared" si="6"/>
        <v>187.30879999999999</v>
      </c>
      <c r="S12" s="33">
        <v>2</v>
      </c>
      <c r="T12" s="36">
        <f t="shared" si="7"/>
        <v>1.0677554925342536E-2</v>
      </c>
      <c r="U12" s="37"/>
      <c r="V12" s="38"/>
      <c r="W12" s="43">
        <v>9</v>
      </c>
      <c r="X12" s="44">
        <v>9</v>
      </c>
      <c r="Y12" s="44">
        <v>10</v>
      </c>
      <c r="Z12" s="44">
        <v>10</v>
      </c>
      <c r="AA12" s="44">
        <v>3</v>
      </c>
      <c r="AB12" s="44">
        <v>7</v>
      </c>
    </row>
    <row r="13" spans="2:28" x14ac:dyDescent="0.25">
      <c r="B13" s="15" t="s">
        <v>21</v>
      </c>
      <c r="C13" s="30">
        <v>9</v>
      </c>
      <c r="D13" s="31">
        <f t="shared" si="8"/>
        <v>2</v>
      </c>
      <c r="E13" s="31">
        <f t="shared" si="0"/>
        <v>0</v>
      </c>
      <c r="F13" s="31">
        <f t="shared" si="1"/>
        <v>3</v>
      </c>
      <c r="G13" s="31">
        <f t="shared" si="2"/>
        <v>0</v>
      </c>
      <c r="H13" s="31">
        <f t="shared" si="3"/>
        <v>2</v>
      </c>
      <c r="J13" s="15">
        <v>0</v>
      </c>
      <c r="K13" s="15">
        <v>0</v>
      </c>
      <c r="L13" s="15">
        <v>0</v>
      </c>
      <c r="M13" s="15">
        <v>0</v>
      </c>
      <c r="N13" s="15"/>
      <c r="O13" s="32" cm="1">
        <f t="array" ref="O13">_xlfn.LET(_xlpm.counts,$D$4:$H$14,_xlpm.symbols,$C$4:$C$14,_xlpm.totals,$D$17:$H$17,_xlpm.awards,PayTable,
 _xlpm.template,"4x Wilds. Check award and betterat5 for correct column indexes.",
 _xlpm.award,VLOOKUP(0,_xlpm.awards,6,FALSE),
 _xlfn.LET(
  _xlpm.betterat5,_xlfn._xlws.FILTER(INDEX(_xlpm.awards,0,1),(INDEX(_xlpm.awards,0,7)&gt;=_xlpm.award)*(LEFT(INDEX(_xlpm.awards,0,1),1)&lt;&gt;0)),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PRODUCT(_xlpm.wild1,_xlpm.wild2,_xlpm.wild3,_xlpm.wild4,_xlpm.total5)
  -PRODUCT(_xlpm.wilds)
  -_xlfn.REDUCE(0,_xlpm.betterat5,_xlfn.LAMBDA(_xlpm.sum,_xlpm.symbol,_xlfn.LET(_xlpm.symb5,SUMIF(_xlpm.symbols,_xlpm.symbol&amp;IF(LEN(_xlpm.symbol)=1,"*",""),INDEX(_xlpm.counts,0,5)),_xlpm.sum+PRODUCT(_xlpm.wild1,_xlpm.wild2,_xlpm.wild3,_xlpm.wild4,_xlpm.symb5))))
)))</f>
        <v>0</v>
      </c>
      <c r="P13" s="33">
        <f>O13*$D$27</f>
        <v>0</v>
      </c>
      <c r="Q13" s="34">
        <f>P13/$D$18</f>
        <v>0</v>
      </c>
      <c r="R13" s="35" t="e">
        <f>$D$18/P13</f>
        <v>#DIV/0!</v>
      </c>
      <c r="S13" s="35" cm="1">
        <f t="array" ref="S13:S21">Awards!H6:H14</f>
        <v>0</v>
      </c>
      <c r="T13" s="36">
        <f t="shared" si="7"/>
        <v>0</v>
      </c>
      <c r="U13" s="37"/>
      <c r="V13" s="38"/>
      <c r="W13" s="43">
        <v>10</v>
      </c>
      <c r="X13" s="44">
        <v>7</v>
      </c>
      <c r="Y13" s="44">
        <v>1</v>
      </c>
      <c r="Z13" s="44">
        <v>3</v>
      </c>
      <c r="AA13" s="44">
        <v>3</v>
      </c>
      <c r="AB13" s="44">
        <v>7</v>
      </c>
    </row>
    <row r="14" spans="2:28" x14ac:dyDescent="0.25">
      <c r="B14" s="15" t="s">
        <v>10</v>
      </c>
      <c r="C14" s="30">
        <v>10</v>
      </c>
      <c r="D14" s="31">
        <f t="shared" si="8"/>
        <v>2</v>
      </c>
      <c r="E14" s="31">
        <f t="shared" si="0"/>
        <v>3</v>
      </c>
      <c r="F14" s="31">
        <f t="shared" si="1"/>
        <v>3</v>
      </c>
      <c r="G14" s="31">
        <f t="shared" si="2"/>
        <v>3</v>
      </c>
      <c r="H14" s="31">
        <f t="shared" si="3"/>
        <v>2</v>
      </c>
      <c r="J14" s="15">
        <v>1</v>
      </c>
      <c r="K14" s="15">
        <v>1</v>
      </c>
      <c r="L14" s="15">
        <v>1</v>
      </c>
      <c r="M14" s="15">
        <v>1</v>
      </c>
      <c r="N14" s="15"/>
      <c r="O14" s="32">
        <f>_xlfn.LET(_xlpm.counts,$D$4:$H$14,_xlpm.symbols,$C$4:$C$14,_xlpm.totals,$D$17:$H$17,_xlpm.awards,PayTable,
 _xlpm.template, "4x non-wild. Check award and prefer3wilds for correct column indexes.",
 _xlpm.symbol,J14,
 _xlpm.award,VLOOKUP(J14,_xlpm.awards,6,FALSE),
 _xlfn.LET(
  _xlpm.prefer3wilds,_xlfn.LET(_xlpm.wildAward,VLOOKUP(0,_xlpm.awards,5,FALSE),_xlpm.award&lt;_xlpm.wildAward),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PRODUCT(_xlpm.symb1+_xlpm.wild1,_xlpm.symb2+_xlpm.wild2,_xlpm.symb3+_xlpm.wild3,_xlpm.symb4+_xlpm.wild4,_xlpm.total5)
   -PRODUCT(_xlpm.symb1+_xlpm.wild1,_xlpm.symb2+_xlpm.wild2,_xlpm.symb3+_xlpm.wild3,_xlpm.symb4+_xlpm.wild4,_xlpm.symb5+_xlpm.wild5)
   -PRODUCT(_xlpm.wild1,_xlpm.wild2,_xlpm.wild3,_xlpm.wild4,_xlpm.total5-_xlpm.symb5-_xlpm.wild5)
   -IF(_xlpm.prefer3wilds,PRODUCT(_xlpm.wild1,_xlpm.wild2,_xlpm.wild3,_xlpm.symb4,_xlpm.total5-_xlpm.symb5-_xlpm.wild5),0)
)))</f>
        <v>119232</v>
      </c>
      <c r="P14" s="33">
        <f>O14*$D$27</f>
        <v>11923200</v>
      </c>
      <c r="Q14" s="34">
        <f>P14/$D$18</f>
        <v>1.6439904814804251E-3</v>
      </c>
      <c r="R14" s="35">
        <f>$D$18/P14</f>
        <v>608.27602791196989</v>
      </c>
      <c r="S14" s="35">
        <v>15</v>
      </c>
      <c r="T14" s="36">
        <f t="shared" si="7"/>
        <v>2.4659857222206379E-2</v>
      </c>
      <c r="U14" s="37"/>
      <c r="V14" s="38"/>
      <c r="W14" s="43">
        <v>11</v>
      </c>
      <c r="X14" s="44">
        <v>7</v>
      </c>
      <c r="Y14" s="44">
        <v>1</v>
      </c>
      <c r="Z14" s="44">
        <v>5</v>
      </c>
      <c r="AA14" s="44">
        <v>5</v>
      </c>
      <c r="AB14" s="44">
        <v>6</v>
      </c>
    </row>
    <row r="15" spans="2:28" x14ac:dyDescent="0.25">
      <c r="B15" s="29" t="s">
        <v>37</v>
      </c>
      <c r="C15" s="30" t="s">
        <v>35</v>
      </c>
      <c r="D15" s="31">
        <f t="shared" si="8"/>
        <v>0</v>
      </c>
      <c r="E15" s="31">
        <f t="shared" si="0"/>
        <v>0</v>
      </c>
      <c r="F15" s="31">
        <f t="shared" si="1"/>
        <v>0</v>
      </c>
      <c r="G15" s="31">
        <f t="shared" si="2"/>
        <v>0</v>
      </c>
      <c r="H15" s="31">
        <f t="shared" si="3"/>
        <v>0</v>
      </c>
      <c r="J15" s="15">
        <v>2</v>
      </c>
      <c r="K15" s="15">
        <v>2</v>
      </c>
      <c r="L15" s="15">
        <v>2</v>
      </c>
      <c r="M15" s="15">
        <v>2</v>
      </c>
      <c r="N15" s="15"/>
      <c r="O15" s="32">
        <f>_xlfn.LET(_xlpm.counts,$D$4:$H$14,_xlpm.symbols,$C$4:$C$14,_xlpm.totals,$D$17:$H$17,_xlpm.awards,PayTable,
 _xlpm.template, "4x non-wild. Check award and prefer3wilds for correct column indexes.",
 _xlpm.symbol,J15,
 _xlpm.award,VLOOKUP(J15,_xlpm.awards,6,FALSE),
 _xlfn.LET(
  _xlpm.prefer3wilds,_xlfn.LET(_xlpm.wildAward,VLOOKUP(0,_xlpm.awards,5,FALSE),_xlpm.award&lt;_xlpm.wildAward),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PRODUCT(_xlpm.symb1+_xlpm.wild1,_xlpm.symb2+_xlpm.wild2,_xlpm.symb3+_xlpm.wild3,_xlpm.symb4+_xlpm.wild4,_xlpm.total5)
   -PRODUCT(_xlpm.symb1+_xlpm.wild1,_xlpm.symb2+_xlpm.wild2,_xlpm.symb3+_xlpm.wild3,_xlpm.symb4+_xlpm.wild4,_xlpm.symb5+_xlpm.wild5)
   -PRODUCT(_xlpm.wild1,_xlpm.wild2,_xlpm.wild3,_xlpm.wild4,_xlpm.total5-_xlpm.symb5-_xlpm.wild5)
   -IF(_xlpm.prefer3wilds,PRODUCT(_xlpm.wild1,_xlpm.wild2,_xlpm.wild3,_xlpm.symb4,_xlpm.total5-_xlpm.symb5-_xlpm.wild5),0)
)))</f>
        <v>613184</v>
      </c>
      <c r="P15" s="33">
        <f>O15*$D$27</f>
        <v>61318400</v>
      </c>
      <c r="Q15" s="34">
        <f>P15/$D$18</f>
        <v>8.4546821272484998E-3</v>
      </c>
      <c r="R15" s="35">
        <f>$D$18/P15</f>
        <v>118.27765786452353</v>
      </c>
      <c r="S15" s="35">
        <v>5</v>
      </c>
      <c r="T15" s="36">
        <f t="shared" si="7"/>
        <v>4.2273410636242494E-2</v>
      </c>
      <c r="U15" s="37"/>
      <c r="V15" s="38"/>
      <c r="W15" s="43">
        <v>12</v>
      </c>
      <c r="X15" s="44">
        <v>8</v>
      </c>
      <c r="Y15" s="44">
        <v>7</v>
      </c>
      <c r="Z15" s="44">
        <v>5</v>
      </c>
      <c r="AA15" s="44">
        <v>5</v>
      </c>
      <c r="AB15" s="44">
        <v>2</v>
      </c>
    </row>
    <row r="16" spans="2:28" x14ac:dyDescent="0.25">
      <c r="B16" s="29" t="s">
        <v>38</v>
      </c>
      <c r="C16" s="30" t="s">
        <v>36</v>
      </c>
      <c r="D16" s="31">
        <f t="shared" si="8"/>
        <v>0</v>
      </c>
      <c r="E16" s="31">
        <f t="shared" si="0"/>
        <v>0</v>
      </c>
      <c r="F16" s="31">
        <f t="shared" si="1"/>
        <v>0</v>
      </c>
      <c r="G16" s="31">
        <f t="shared" si="2"/>
        <v>0</v>
      </c>
      <c r="H16" s="31">
        <f t="shared" si="3"/>
        <v>0</v>
      </c>
      <c r="J16" s="15">
        <v>3</v>
      </c>
      <c r="K16" s="15">
        <v>3</v>
      </c>
      <c r="L16" s="15">
        <v>3</v>
      </c>
      <c r="M16" s="15">
        <v>3</v>
      </c>
      <c r="N16" s="15"/>
      <c r="O16" s="32">
        <f>_xlfn.LET(_xlpm.counts,$D$4:$H$14,_xlpm.symbols,$C$4:$C$14,_xlpm.totals,$D$17:$H$17,_xlpm.awards,PayTable,
 _xlpm.template, "4x non-wild. Check award and prefer3wilds for correct column indexes.",
 _xlpm.symbol,J16,
 _xlpm.award,VLOOKUP(J16,_xlpm.awards,6,FALSE),
 _xlfn.LET(
  _xlpm.prefer3wilds,_xlfn.LET(_xlpm.wildAward,VLOOKUP(0,_xlpm.awards,5,FALSE),_xlpm.award&lt;_xlpm.wildAward),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PRODUCT(_xlpm.symb1+_xlpm.wild1,_xlpm.symb2+_xlpm.wild2,_xlpm.symb3+_xlpm.wild3,_xlpm.symb4+_xlpm.wild4,_xlpm.total5)
   -PRODUCT(_xlpm.symb1+_xlpm.wild1,_xlpm.symb2+_xlpm.wild2,_xlpm.symb3+_xlpm.wild3,_xlpm.symb4+_xlpm.wild4,_xlpm.symb5+_xlpm.wild5)
   -PRODUCT(_xlpm.wild1,_xlpm.wild2,_xlpm.wild3,_xlpm.wild4,_xlpm.total5-_xlpm.symb5-_xlpm.wild5)
   -IF(_xlpm.prefer3wilds,PRODUCT(_xlpm.wild1,_xlpm.wild2,_xlpm.wild3,_xlpm.symb4,_xlpm.total5-_xlpm.symb5-_xlpm.wild5),0)
)))</f>
        <v>969408</v>
      </c>
      <c r="P16" s="33">
        <f>O16*$D$27</f>
        <v>96940800</v>
      </c>
      <c r="Q16" s="34">
        <f>P16/$D$18</f>
        <v>1.3366357392906066E-2</v>
      </c>
      <c r="R16" s="35">
        <f>$D$18/P16</f>
        <v>74.814698620188821</v>
      </c>
      <c r="S16" s="35">
        <v>5</v>
      </c>
      <c r="T16" s="36">
        <f t="shared" si="7"/>
        <v>6.6831786964530321E-2</v>
      </c>
      <c r="U16" s="37"/>
      <c r="V16" s="38"/>
      <c r="W16" s="43">
        <v>13</v>
      </c>
      <c r="X16" s="44">
        <v>4</v>
      </c>
      <c r="Y16" s="44">
        <v>7</v>
      </c>
      <c r="Z16" s="44">
        <v>5</v>
      </c>
      <c r="AA16" s="44">
        <v>10</v>
      </c>
      <c r="AB16" s="44">
        <v>2</v>
      </c>
    </row>
    <row r="17" spans="2:28" x14ac:dyDescent="0.25">
      <c r="C17" s="21" t="s">
        <v>39</v>
      </c>
      <c r="D17" s="45">
        <f>IF(SUM(D4:D16)=597-COUNTIF(X$4:X$600,""),SUM(D4:D16),"ERROR")</f>
        <v>64</v>
      </c>
      <c r="E17" s="45">
        <f>IF(SUM(E4:E16)=597-COUNTIF(Y$4:Y$600,""),SUM(E4:E16),"ERROR")</f>
        <v>121</v>
      </c>
      <c r="F17" s="45">
        <f>IF(SUM(F4:F16)=597-COUNTIF(Z$4:Z$600,""),SUM(F4:F16),"ERROR")</f>
        <v>112</v>
      </c>
      <c r="G17" s="45">
        <f>IF(SUM(G4:G16)=597-COUNTIF(AA$4:AA$600,""),SUM(G4:G16),"ERROR")</f>
        <v>113</v>
      </c>
      <c r="H17" s="45">
        <f>IF(SUM(H4:H16)=597-COUNTIF(AB$4:AB$600,""),SUM(H4:H16),"ERROR")</f>
        <v>74</v>
      </c>
      <c r="J17" s="15">
        <v>4</v>
      </c>
      <c r="K17" s="15">
        <v>4</v>
      </c>
      <c r="L17" s="15">
        <v>4</v>
      </c>
      <c r="M17" s="15">
        <v>4</v>
      </c>
      <c r="N17" s="15"/>
      <c r="O17" s="32">
        <f>_xlfn.LET(_xlpm.counts,$D$4:$H$14,_xlpm.symbols,$C$4:$C$14,_xlpm.totals,$D$17:$H$17,_xlpm.awards,PayTable,
 _xlpm.template, "4x non-wild. Check award and prefer3wilds for correct column indexes.",
 _xlpm.symbol,J17,
 _xlpm.award,VLOOKUP(J17,_xlpm.awards,6,FALSE),
 _xlfn.LET(
  _xlpm.prefer3wilds,_xlfn.LET(_xlpm.wildAward,VLOOKUP(0,_xlpm.awards,5,FALSE),_xlpm.award&lt;_xlpm.wildAward),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PRODUCT(_xlpm.symb1+_xlpm.wild1,_xlpm.symb2+_xlpm.wild2,_xlpm.symb3+_xlpm.wild3,_xlpm.symb4+_xlpm.wild4,_xlpm.total5)
   -PRODUCT(_xlpm.symb1+_xlpm.wild1,_xlpm.symb2+_xlpm.wild2,_xlpm.symb3+_xlpm.wild3,_xlpm.symb4+_xlpm.wild4,_xlpm.symb5+_xlpm.wild5)
   -PRODUCT(_xlpm.wild1,_xlpm.wild2,_xlpm.wild3,_xlpm.wild4,_xlpm.total5-_xlpm.symb5-_xlpm.wild5)
   -IF(_xlpm.prefer3wilds,PRODUCT(_xlpm.wild1,_xlpm.wild2,_xlpm.wild3,_xlpm.symb4,_xlpm.total5-_xlpm.symb5-_xlpm.wild5),0)
)))</f>
        <v>1170000</v>
      </c>
      <c r="P17" s="33">
        <f>O17*$D$27</f>
        <v>117000000</v>
      </c>
      <c r="Q17" s="34">
        <f>P17/$D$18</f>
        <v>1.6132152973464316E-2</v>
      </c>
      <c r="R17" s="35">
        <f>$D$18/P17</f>
        <v>61.988006290598292</v>
      </c>
      <c r="S17" s="35">
        <v>2</v>
      </c>
      <c r="T17" s="36">
        <f t="shared" si="7"/>
        <v>3.2264305946928633E-2</v>
      </c>
      <c r="U17" s="37"/>
      <c r="V17" s="38"/>
      <c r="W17" s="43">
        <v>14</v>
      </c>
      <c r="X17" s="44">
        <v>4</v>
      </c>
      <c r="Y17" s="44">
        <v>7</v>
      </c>
      <c r="Z17" s="44">
        <v>6</v>
      </c>
      <c r="AA17" s="44">
        <v>4</v>
      </c>
      <c r="AB17" s="44">
        <v>3</v>
      </c>
    </row>
    <row r="18" spans="2:28" x14ac:dyDescent="0.25">
      <c r="C18" s="46" t="s">
        <v>40</v>
      </c>
      <c r="D18" s="47">
        <f>PRODUCT(D17:H17)</f>
        <v>7252596736</v>
      </c>
      <c r="E18" s="48"/>
      <c r="F18" s="48"/>
      <c r="G18" s="48"/>
      <c r="H18" s="49"/>
      <c r="J18" s="15">
        <v>5</v>
      </c>
      <c r="K18" s="15">
        <v>5</v>
      </c>
      <c r="L18" s="15">
        <v>5</v>
      </c>
      <c r="M18" s="15">
        <v>5</v>
      </c>
      <c r="N18" s="15"/>
      <c r="O18" s="32">
        <f>_xlfn.LET(_xlpm.counts,$D$4:$H$14,_xlpm.symbols,$C$4:$C$14,_xlpm.totals,$D$17:$H$17,_xlpm.awards,PayTable,
 _xlpm.template, "4x non-wild. Check award and prefer3wilds for correct column indexes.",
 _xlpm.symbol,J18,
 _xlpm.award,VLOOKUP(J18,_xlpm.awards,6,FALSE),
 _xlfn.LET(
  _xlpm.prefer3wilds,_xlfn.LET(_xlpm.wildAward,VLOOKUP(0,_xlpm.awards,5,FALSE),_xlpm.award&lt;_xlpm.wildAward),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PRODUCT(_xlpm.symb1+_xlpm.wild1,_xlpm.symb2+_xlpm.wild2,_xlpm.symb3+_xlpm.wild3,_xlpm.symb4+_xlpm.wild4,_xlpm.total5)
   -PRODUCT(_xlpm.symb1+_xlpm.wild1,_xlpm.symb2+_xlpm.wild2,_xlpm.symb3+_xlpm.wild3,_xlpm.symb4+_xlpm.wild4,_xlpm.symb5+_xlpm.wild5)
   -PRODUCT(_xlpm.wild1,_xlpm.wild2,_xlpm.wild3,_xlpm.wild4,_xlpm.total5-_xlpm.symb5-_xlpm.wild5)
   -IF(_xlpm.prefer3wilds,PRODUCT(_xlpm.wild1,_xlpm.wild2,_xlpm.wild3,_xlpm.symb4,_xlpm.total5-_xlpm.symb5-_xlpm.wild5),0)
)))</f>
        <v>2959360</v>
      </c>
      <c r="P18" s="33">
        <f>O18*$D$27</f>
        <v>295936000</v>
      </c>
      <c r="Q18" s="34">
        <f>P18/$D$18</f>
        <v>4.080414378081313E-2</v>
      </c>
      <c r="R18" s="35">
        <f>$D$18/P18</f>
        <v>24.507314878892732</v>
      </c>
      <c r="S18" s="35">
        <v>0.5</v>
      </c>
      <c r="T18" s="36">
        <f t="shared" si="7"/>
        <v>2.0402071890406565E-2</v>
      </c>
      <c r="U18" s="37"/>
      <c r="V18" s="38"/>
      <c r="W18" s="43">
        <v>15</v>
      </c>
      <c r="X18" s="44">
        <v>3</v>
      </c>
      <c r="Y18" s="44">
        <v>6</v>
      </c>
      <c r="Z18" s="44">
        <v>6</v>
      </c>
      <c r="AA18" s="44">
        <v>7</v>
      </c>
      <c r="AB18" s="44">
        <v>4</v>
      </c>
    </row>
    <row r="19" spans="2:28" x14ac:dyDescent="0.25">
      <c r="J19" s="15">
        <v>6</v>
      </c>
      <c r="K19" s="15">
        <v>6</v>
      </c>
      <c r="L19" s="15">
        <v>6</v>
      </c>
      <c r="M19" s="15">
        <v>6</v>
      </c>
      <c r="N19" s="15"/>
      <c r="O19" s="32">
        <f>_xlfn.LET(_xlpm.counts,$D$4:$H$14,_xlpm.symbols,$C$4:$C$14,_xlpm.totals,$D$17:$H$17,_xlpm.awards,PayTable,
 _xlpm.template, "4x non-wild. Check award and prefer3wilds for correct column indexes.",
 _xlpm.symbol,J19,
 _xlpm.award,VLOOKUP(J19,_xlpm.awards,6,FALSE),
 _xlfn.LET(
  _xlpm.prefer3wilds,_xlfn.LET(_xlpm.wildAward,VLOOKUP(0,_xlpm.awards,5,FALSE),_xlpm.award&lt;_xlpm.wildAward),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PRODUCT(_xlpm.symb1+_xlpm.wild1,_xlpm.symb2+_xlpm.wild2,_xlpm.symb3+_xlpm.wild3,_xlpm.symb4+_xlpm.wild4,_xlpm.total5)
   -PRODUCT(_xlpm.symb1+_xlpm.wild1,_xlpm.symb2+_xlpm.wild2,_xlpm.symb3+_xlpm.wild3,_xlpm.symb4+_xlpm.wild4,_xlpm.symb5+_xlpm.wild5)
   -PRODUCT(_xlpm.wild1,_xlpm.wild2,_xlpm.wild3,_xlpm.wild4,_xlpm.total5-_xlpm.symb5-_xlpm.wild5)
   -IF(_xlpm.prefer3wilds,PRODUCT(_xlpm.wild1,_xlpm.wild2,_xlpm.wild3,_xlpm.symb4,_xlpm.total5-_xlpm.symb5-_xlpm.wild5),0)
)))</f>
        <v>3203200</v>
      </c>
      <c r="P19" s="33">
        <f>O19*$D$27</f>
        <v>320320000</v>
      </c>
      <c r="Q19" s="34">
        <f>P19/$D$18</f>
        <v>4.4166249918462311E-2</v>
      </c>
      <c r="R19" s="35">
        <f>$D$18/P19</f>
        <v>22.641723076923078</v>
      </c>
      <c r="S19" s="35">
        <v>0.5</v>
      </c>
      <c r="T19" s="36">
        <f t="shared" si="7"/>
        <v>2.2083124959231155E-2</v>
      </c>
      <c r="U19" s="37"/>
      <c r="V19" s="38"/>
      <c r="W19" s="43">
        <v>16</v>
      </c>
      <c r="X19" s="44">
        <v>3</v>
      </c>
      <c r="Y19" s="44">
        <v>6</v>
      </c>
      <c r="Z19" s="44">
        <v>9</v>
      </c>
      <c r="AA19" s="44">
        <v>6</v>
      </c>
      <c r="AB19" s="44">
        <v>5</v>
      </c>
    </row>
    <row r="20" spans="2:28" x14ac:dyDescent="0.25">
      <c r="B20" s="22" t="s">
        <v>41</v>
      </c>
      <c r="C20" s="24"/>
      <c r="J20" s="15">
        <v>7</v>
      </c>
      <c r="K20" s="15">
        <v>7</v>
      </c>
      <c r="L20" s="15">
        <v>7</v>
      </c>
      <c r="M20" s="15">
        <v>7</v>
      </c>
      <c r="N20" s="15"/>
      <c r="O20" s="32">
        <f>_xlfn.LET(_xlpm.counts,$D$4:$H$14,_xlpm.symbols,$C$4:$C$14,_xlpm.totals,$D$17:$H$17,_xlpm.awards,PayTable,
 _xlpm.template, "4x non-wild. Check award and prefer3wilds for correct column indexes.",
 _xlpm.symbol,J20,
 _xlpm.award,VLOOKUP(J20,_xlpm.awards,6,FALSE),
 _xlfn.LET(
  _xlpm.prefer3wilds,_xlfn.LET(_xlpm.wildAward,VLOOKUP(0,_xlpm.awards,5,FALSE),_xlpm.award&lt;_xlpm.wildAward),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PRODUCT(_xlpm.symb1+_xlpm.wild1,_xlpm.symb2+_xlpm.wild2,_xlpm.symb3+_xlpm.wild3,_xlpm.symb4+_xlpm.wild4,_xlpm.total5)
   -PRODUCT(_xlpm.symb1+_xlpm.wild1,_xlpm.symb2+_xlpm.wild2,_xlpm.symb3+_xlpm.wild3,_xlpm.symb4+_xlpm.wild4,_xlpm.symb5+_xlpm.wild5)
   -PRODUCT(_xlpm.wild1,_xlpm.wild2,_xlpm.wild3,_xlpm.wild4,_xlpm.total5-_xlpm.symb5-_xlpm.wild5)
   -IF(_xlpm.prefer3wilds,PRODUCT(_xlpm.wild1,_xlpm.wild2,_xlpm.wild3,_xlpm.symb4,_xlpm.total5-_xlpm.symb5-_xlpm.wild5),0)
)))</f>
        <v>6428160</v>
      </c>
      <c r="P20" s="33">
        <f>O20*$D$27</f>
        <v>642816000</v>
      </c>
      <c r="Q20" s="34">
        <f>P20/$D$18</f>
        <v>8.863253030590118E-2</v>
      </c>
      <c r="R20" s="35">
        <f>$D$18/P20</f>
        <v>11.282539227399443</v>
      </c>
      <c r="S20" s="35">
        <v>0.5</v>
      </c>
      <c r="T20" s="36">
        <f t="shared" si="7"/>
        <v>4.431626515295059E-2</v>
      </c>
      <c r="U20" s="37"/>
      <c r="V20" s="38"/>
      <c r="W20" s="43">
        <v>17</v>
      </c>
      <c r="X20" s="44">
        <v>5</v>
      </c>
      <c r="Y20" s="44">
        <v>5</v>
      </c>
      <c r="Z20" s="44">
        <v>4</v>
      </c>
      <c r="AA20" s="44">
        <v>6</v>
      </c>
      <c r="AB20" s="44">
        <v>5</v>
      </c>
    </row>
    <row r="21" spans="2:28" x14ac:dyDescent="0.25">
      <c r="B21" s="50" t="s">
        <v>35</v>
      </c>
      <c r="C21" s="51" cm="1">
        <f t="array" ref="C21">numRows*SUM(D15:H15/$D$17:$H$17)</f>
        <v>0</v>
      </c>
      <c r="D21" s="52"/>
      <c r="E21" s="52"/>
      <c r="F21" s="52"/>
      <c r="G21" s="52"/>
      <c r="H21" s="52"/>
      <c r="J21" s="15">
        <v>8</v>
      </c>
      <c r="K21" s="15">
        <v>8</v>
      </c>
      <c r="L21" s="15">
        <v>8</v>
      </c>
      <c r="M21" s="15">
        <v>8</v>
      </c>
      <c r="N21" s="15"/>
      <c r="O21" s="32">
        <f>_xlfn.LET(_xlpm.counts,$D$4:$H$14,_xlpm.symbols,$C$4:$C$14,_xlpm.totals,$D$17:$H$17,_xlpm.awards,PayTable,
 _xlpm.template, "4x non-wild. Check award and prefer3wilds for correct column indexes.",
 _xlpm.symbol,J21,
 _xlpm.award,VLOOKUP(J21,_xlpm.awards,6,FALSE),
 _xlfn.LET(
  _xlpm.prefer3wilds,_xlfn.LET(_xlpm.wildAward,VLOOKUP(0,_xlpm.awards,5,FALSE),_xlpm.award&lt;_xlpm.wildAward),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PRODUCT(_xlpm.symb1+_xlpm.wild1,_xlpm.symb2+_xlpm.wild2,_xlpm.symb3+_xlpm.wild3,_xlpm.symb4+_xlpm.wild4,_xlpm.total5)
   -PRODUCT(_xlpm.symb1+_xlpm.wild1,_xlpm.symb2+_xlpm.wild2,_xlpm.symb3+_xlpm.wild3,_xlpm.symb4+_xlpm.wild4,_xlpm.symb5+_xlpm.wild5)
   -PRODUCT(_xlpm.wild1,_xlpm.wild2,_xlpm.wild3,_xlpm.wild4,_xlpm.total5-_xlpm.symb5-_xlpm.wild5)
   -IF(_xlpm.prefer3wilds,PRODUCT(_xlpm.wild1,_xlpm.wild2,_xlpm.wild3,_xlpm.symb4,_xlpm.total5-_xlpm.symb5-_xlpm.wild5),0)
)))</f>
        <v>2478080</v>
      </c>
      <c r="P21" s="33">
        <f>O21*$D$27</f>
        <v>247808000</v>
      </c>
      <c r="Q21" s="34">
        <f>P21/$D$18</f>
        <v>3.4168175761096112E-2</v>
      </c>
      <c r="R21" s="35">
        <f>$D$18/P21</f>
        <v>29.266999999999999</v>
      </c>
      <c r="S21" s="35">
        <v>0.5</v>
      </c>
      <c r="T21" s="36">
        <f t="shared" si="7"/>
        <v>1.7084087880548056E-2</v>
      </c>
      <c r="U21" s="37"/>
      <c r="V21" s="38"/>
      <c r="W21" s="43">
        <v>18</v>
      </c>
      <c r="X21" s="44">
        <v>5</v>
      </c>
      <c r="Y21" s="44">
        <v>5</v>
      </c>
      <c r="Z21" s="44">
        <v>4</v>
      </c>
      <c r="AA21" s="44">
        <v>6</v>
      </c>
      <c r="AB21" s="44">
        <v>5</v>
      </c>
    </row>
    <row r="22" spans="2:28" x14ac:dyDescent="0.25">
      <c r="B22" s="50" t="s">
        <v>36</v>
      </c>
      <c r="C22" s="51" cm="1">
        <f t="array" ref="C22">numRows*SUM(D16:H16/$D$17:$H$17)</f>
        <v>0</v>
      </c>
      <c r="D22" s="52"/>
      <c r="E22" s="52"/>
      <c r="F22" s="52"/>
      <c r="G22" s="52"/>
      <c r="J22" s="15">
        <v>0</v>
      </c>
      <c r="K22" s="15">
        <v>0</v>
      </c>
      <c r="L22" s="15">
        <v>0</v>
      </c>
      <c r="M22" s="15"/>
      <c r="N22" s="15"/>
      <c r="O22" s="32">
        <f>_xlfn.LET(_xlpm.counts,$D$4:$H$16,_xlpm.symbols,$C$4:$C$16,_xlpm.totals,$D$17:$H$17,_xlpm.awards,PayTable,
 _xlpm.template,"3x Wilds. Check award, betterat4 and betterat5 for correct column indexes.",
 _xlpm.award,VLOOKUP(0,_xlpm.awards,5,FALSE),
 _xlfn.LET(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PRODUCT(_xlpm.wild1,_xlpm.wild2,_xlpm.wild3,_xlpm.total4,_xlpm.total5)
  -PRODUCT(_xlpm.wild1,_xlpm.wild2,_xlpm.wild3,_xlpm.wild4,_xlpm.total5)
)))</f>
        <v>0</v>
      </c>
      <c r="P22" s="33">
        <f>O22*$D$27</f>
        <v>0</v>
      </c>
      <c r="Q22" s="34">
        <f>P22/$D$18</f>
        <v>0</v>
      </c>
      <c r="R22" s="35" t="e">
        <f>$D$18/P22</f>
        <v>#DIV/0!</v>
      </c>
      <c r="S22" s="35" cm="1">
        <f t="array" ref="S22:S30">Awards!G6:G14</f>
        <v>0</v>
      </c>
      <c r="T22" s="36">
        <f t="shared" si="7"/>
        <v>0</v>
      </c>
      <c r="U22" s="37"/>
      <c r="V22" s="38"/>
      <c r="W22" s="43">
        <v>19</v>
      </c>
      <c r="X22" s="44">
        <v>5</v>
      </c>
      <c r="Y22" s="44">
        <v>5</v>
      </c>
      <c r="Z22" s="44">
        <v>3</v>
      </c>
      <c r="AA22" s="44">
        <v>8</v>
      </c>
      <c r="AB22" s="44">
        <v>4</v>
      </c>
    </row>
    <row r="23" spans="2:28" x14ac:dyDescent="0.25">
      <c r="D23" s="52"/>
      <c r="E23" s="52"/>
      <c r="F23" s="52"/>
      <c r="G23" s="52"/>
      <c r="J23" s="15">
        <v>1</v>
      </c>
      <c r="K23" s="15">
        <v>1</v>
      </c>
      <c r="L23" s="15">
        <v>1</v>
      </c>
      <c r="M23" s="15"/>
      <c r="N23" s="15"/>
      <c r="O23" s="32">
        <f>_xlfn.LET(_xlpm.counts,$D$4:$H$14,_xlpm.symbols,$C$4:$C$14,_xlpm.totals,$D$17:$H$17,
 _xlpm.template, "3x non-wild.",
 _xlpm.symbol,J23,
 _xlfn.LET(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PRODUCT(_xlpm.symb1+_xlpm.wild1,_xlpm.symb2+_xlpm.wild2,_xlpm.symb3+_xlpm.wild3,_xlpm.total4,_xlpm.total5)
   -PRODUCT(_xlpm.symb1+_xlpm.wild1,_xlpm.symb2+_xlpm.wild2,_xlpm.symb3+_xlpm.wild3,_xlpm.symb4+_xlpm.wild4,_xlpm.total5)
   -PRODUCT(_xlpm.wild1,_xlpm.wild2,_xlpm.wild3,_xlpm.total4-_xlpm.symb4-_xlpm.wild4,_xlpm.total5)
)))</f>
        <v>1678320</v>
      </c>
      <c r="P23" s="33">
        <f>O23*$D$27</f>
        <v>167832000</v>
      </c>
      <c r="Q23" s="34">
        <f>P23/$D$18</f>
        <v>2.3140952973012507E-2</v>
      </c>
      <c r="R23" s="35">
        <f>$D$18/P23</f>
        <v>43.213432098765431</v>
      </c>
      <c r="S23" s="35">
        <v>1.5</v>
      </c>
      <c r="T23" s="36">
        <f t="shared" si="7"/>
        <v>3.4711429459518758E-2</v>
      </c>
      <c r="U23" s="37"/>
      <c r="V23" s="38"/>
      <c r="W23" s="43">
        <v>20</v>
      </c>
      <c r="X23" s="44">
        <v>10</v>
      </c>
      <c r="Y23" s="44">
        <v>5</v>
      </c>
      <c r="Z23" s="44">
        <v>8</v>
      </c>
      <c r="AA23" s="44">
        <v>8</v>
      </c>
      <c r="AB23" s="44">
        <v>3</v>
      </c>
    </row>
    <row r="24" spans="2:28" x14ac:dyDescent="0.25">
      <c r="D24" s="52"/>
      <c r="E24" s="52"/>
      <c r="F24" s="52"/>
      <c r="G24" s="52"/>
      <c r="J24" s="15">
        <v>2</v>
      </c>
      <c r="K24" s="15">
        <v>2</v>
      </c>
      <c r="L24" s="15">
        <v>2</v>
      </c>
      <c r="M24" s="15"/>
      <c r="N24" s="15"/>
      <c r="O24" s="32">
        <f>_xlfn.LET(_xlpm.counts,$D$4:$H$14,_xlpm.symbols,$C$4:$C$14,_xlpm.totals,$D$17:$H$17,
 _xlpm.template, "3x non-wild.",
 _xlpm.symbol,J24,
 _xlfn.LET(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PRODUCT(_xlpm.symb1+_xlpm.wild1,_xlpm.symb2+_xlpm.wild2,_xlpm.symb3+_xlpm.wild3,_xlpm.total4,_xlpm.total5)
   -PRODUCT(_xlpm.symb1+_xlpm.wild1,_xlpm.symb2+_xlpm.wild2,_xlpm.symb3+_xlpm.wild3,_xlpm.symb4+_xlpm.wild4,_xlpm.total5)
   -PRODUCT(_xlpm.wild1,_xlpm.wild2,_xlpm.wild3,_xlpm.total4-_xlpm.symb4-_xlpm.wild4,_xlpm.total5)
)))</f>
        <v>4105816</v>
      </c>
      <c r="P24" s="33">
        <f>O24*$D$27</f>
        <v>410581600</v>
      </c>
      <c r="Q24" s="34">
        <f>P24/$D$18</f>
        <v>5.661166819905758E-2</v>
      </c>
      <c r="R24" s="35">
        <f>$D$18/P24</f>
        <v>17.664203013481362</v>
      </c>
      <c r="S24" s="35">
        <v>1</v>
      </c>
      <c r="T24" s="36">
        <f t="shared" si="7"/>
        <v>5.661166819905758E-2</v>
      </c>
      <c r="U24" s="37"/>
      <c r="V24" s="38"/>
      <c r="W24" s="43">
        <v>21</v>
      </c>
      <c r="X24" s="44">
        <v>8</v>
      </c>
      <c r="Y24" s="44">
        <v>8</v>
      </c>
      <c r="Z24" s="44">
        <v>8</v>
      </c>
      <c r="AA24" s="44">
        <v>8</v>
      </c>
      <c r="AB24" s="44">
        <v>3</v>
      </c>
    </row>
    <row r="25" spans="2:28" x14ac:dyDescent="0.25">
      <c r="J25" s="15">
        <v>3</v>
      </c>
      <c r="K25" s="15">
        <v>3</v>
      </c>
      <c r="L25" s="15">
        <v>3</v>
      </c>
      <c r="M25" s="15"/>
      <c r="N25" s="15"/>
      <c r="O25" s="32">
        <f>_xlfn.LET(_xlpm.counts,$D$4:$H$14,_xlpm.symbols,$C$4:$C$14,_xlpm.totals,$D$17:$H$17,
 _xlpm.template, "3x non-wild.",
 _xlpm.symbol,J25,
 _xlfn.LET(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PRODUCT(_xlpm.symb1+_xlpm.wild1,_xlpm.symb2+_xlpm.wild2,_xlpm.symb3+_xlpm.wild3,_xlpm.total4,_xlpm.total5)
   -PRODUCT(_xlpm.symb1+_xlpm.wild1,_xlpm.symb2+_xlpm.wild2,_xlpm.symb3+_xlpm.wild3,_xlpm.symb4+_xlpm.wild4,_xlpm.total5)
   -PRODUCT(_xlpm.wild1,_xlpm.wild2,_xlpm.wild3,_xlpm.total4-_xlpm.symb4-_xlpm.wild4,_xlpm.total5)
)))</f>
        <v>6137856</v>
      </c>
      <c r="P25" s="33">
        <f>O25*$D$27</f>
        <v>613785600</v>
      </c>
      <c r="Q25" s="34">
        <f>P25/$D$18</f>
        <v>8.462977087273145E-2</v>
      </c>
      <c r="R25" s="35">
        <f>$D$18/P25</f>
        <v>11.816172839506173</v>
      </c>
      <c r="S25" s="35">
        <v>1</v>
      </c>
      <c r="T25" s="36">
        <f t="shared" si="7"/>
        <v>8.462977087273145E-2</v>
      </c>
      <c r="U25" s="37"/>
      <c r="V25" s="38"/>
      <c r="W25" s="43">
        <v>22</v>
      </c>
      <c r="X25" s="44">
        <v>8</v>
      </c>
      <c r="Y25" s="44">
        <v>8</v>
      </c>
      <c r="Z25" s="44">
        <v>8</v>
      </c>
      <c r="AA25" s="44">
        <v>2</v>
      </c>
      <c r="AB25" s="44">
        <v>8</v>
      </c>
    </row>
    <row r="26" spans="2:28" x14ac:dyDescent="0.25">
      <c r="C26" s="21" t="s">
        <v>42</v>
      </c>
      <c r="D26" s="53">
        <f>T35</f>
        <v>0</v>
      </c>
      <c r="J26" s="15">
        <v>4</v>
      </c>
      <c r="K26" s="15">
        <v>4</v>
      </c>
      <c r="L26" s="15">
        <v>4</v>
      </c>
      <c r="M26" s="15"/>
      <c r="N26" s="15"/>
      <c r="O26" s="32">
        <f>_xlfn.LET(_xlpm.counts,$D$4:$H$14,_xlpm.symbols,$C$4:$C$14,_xlpm.totals,$D$17:$H$17,
 _xlpm.template, "3x non-wild.",
 _xlpm.symbol,J26,
 _xlfn.LET(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PRODUCT(_xlpm.symb1+_xlpm.wild1,_xlpm.symb2+_xlpm.wild2,_xlpm.symb3+_xlpm.wild3,_xlpm.total4,_xlpm.total5)
   -PRODUCT(_xlpm.symb1+_xlpm.wild1,_xlpm.symb2+_xlpm.wild2,_xlpm.symb3+_xlpm.wild3,_xlpm.symb4+_xlpm.wild4,_xlpm.total5)
   -PRODUCT(_xlpm.wild1,_xlpm.wild2,_xlpm.wild3,_xlpm.total4-_xlpm.symb4-_xlpm.wild4,_xlpm.total5)
)))</f>
        <v>8702400</v>
      </c>
      <c r="P26" s="33">
        <f>O26*$D$27</f>
        <v>870240000</v>
      </c>
      <c r="Q26" s="34">
        <f>P26/$D$18</f>
        <v>0.11999012652673151</v>
      </c>
      <c r="R26" s="35">
        <f>$D$18/P26</f>
        <v>8.3340190476190479</v>
      </c>
      <c r="S26" s="35">
        <v>0.5</v>
      </c>
      <c r="T26" s="36">
        <f t="shared" si="7"/>
        <v>5.9995063263365754E-2</v>
      </c>
      <c r="U26" s="37"/>
      <c r="V26" s="38"/>
      <c r="W26" s="43">
        <v>23</v>
      </c>
      <c r="X26" s="44">
        <v>4</v>
      </c>
      <c r="Y26" s="44">
        <v>2</v>
      </c>
      <c r="Z26" s="44">
        <v>2</v>
      </c>
      <c r="AA26" s="44">
        <v>2</v>
      </c>
      <c r="AB26" s="44">
        <v>7</v>
      </c>
    </row>
    <row r="27" spans="2:28" x14ac:dyDescent="0.25">
      <c r="C27" s="21" t="s">
        <v>43</v>
      </c>
      <c r="D27" s="50">
        <v>100</v>
      </c>
      <c r="J27" s="15">
        <v>5</v>
      </c>
      <c r="K27" s="15">
        <v>5</v>
      </c>
      <c r="L27" s="15">
        <v>5</v>
      </c>
      <c r="M27" s="15"/>
      <c r="N27" s="15"/>
      <c r="O27" s="32">
        <f>_xlfn.LET(_xlpm.counts,$D$4:$H$14,_xlpm.symbols,$C$4:$C$14,_xlpm.totals,$D$17:$H$17,
 _xlpm.template, "3x non-wild.",
 _xlpm.symbol,J27,
 _xlfn.LET(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PRODUCT(_xlpm.symb1+_xlpm.wild1,_xlpm.symb2+_xlpm.wild2,_xlpm.symb3+_xlpm.wild3,_xlpm.total4,_xlpm.total5)
   -PRODUCT(_xlpm.symb1+_xlpm.wild1,_xlpm.symb2+_xlpm.wild2,_xlpm.symb3+_xlpm.wild3,_xlpm.symb4+_xlpm.wild4,_xlpm.total5)
   -PRODUCT(_xlpm.wild1,_xlpm.wild2,_xlpm.wild3,_xlpm.total4-_xlpm.symb4-_xlpm.wild4,_xlpm.total5)
)))</f>
        <v>19322880</v>
      </c>
      <c r="P27" s="33">
        <f>O27*$D$27</f>
        <v>1932288000</v>
      </c>
      <c r="Q27" s="34">
        <f>P27/$D$18</f>
        <v>0.26642705645119164</v>
      </c>
      <c r="R27" s="35">
        <f>$D$18/P27</f>
        <v>3.7533725490196077</v>
      </c>
      <c r="S27" s="35">
        <v>0.2</v>
      </c>
      <c r="T27" s="36">
        <f t="shared" si="7"/>
        <v>5.3285411290238324E-2</v>
      </c>
      <c r="U27" s="37"/>
      <c r="V27" s="38"/>
      <c r="W27" s="43">
        <v>24</v>
      </c>
      <c r="X27" s="44">
        <v>2</v>
      </c>
      <c r="Y27" s="44">
        <v>3</v>
      </c>
      <c r="Z27" s="44">
        <v>2</v>
      </c>
      <c r="AA27" s="44">
        <v>3</v>
      </c>
      <c r="AB27" s="44">
        <v>7</v>
      </c>
    </row>
    <row r="28" spans="2:28" x14ac:dyDescent="0.25">
      <c r="J28" s="15">
        <v>6</v>
      </c>
      <c r="K28" s="15">
        <v>6</v>
      </c>
      <c r="L28" s="15">
        <v>6</v>
      </c>
      <c r="M28" s="15"/>
      <c r="N28" s="15"/>
      <c r="O28" s="32">
        <f>_xlfn.LET(_xlpm.counts,$D$4:$H$14,_xlpm.symbols,$C$4:$C$14,_xlpm.totals,$D$17:$H$17,
 _xlpm.template, "3x non-wild.",
 _xlpm.symbol,J28,
 _xlfn.LET(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PRODUCT(_xlpm.symb1+_xlpm.wild1,_xlpm.symb2+_xlpm.wild2,_xlpm.symb3+_xlpm.wild3,_xlpm.total4,_xlpm.total5)
   -PRODUCT(_xlpm.symb1+_xlpm.wild1,_xlpm.symb2+_xlpm.wild2,_xlpm.symb3+_xlpm.wild3,_xlpm.symb4+_xlpm.wild4,_xlpm.total5)
   -PRODUCT(_xlpm.wild1,_xlpm.wild2,_xlpm.wild3,_xlpm.total4-_xlpm.symb4-_xlpm.wild4,_xlpm.total5)
)))</f>
        <v>25787520</v>
      </c>
      <c r="P28" s="33">
        <f>O28*$D$27</f>
        <v>2578752000</v>
      </c>
      <c r="Q28" s="34">
        <f>P28/$D$18</f>
        <v>0.35556257901390642</v>
      </c>
      <c r="R28" s="35">
        <f>$D$18/P28</f>
        <v>2.8124444444444445</v>
      </c>
      <c r="S28" s="35">
        <v>0.2</v>
      </c>
      <c r="T28" s="36">
        <f t="shared" si="7"/>
        <v>7.1112515802781287E-2</v>
      </c>
      <c r="U28" s="37"/>
      <c r="V28" s="38"/>
      <c r="W28" s="43">
        <v>25</v>
      </c>
      <c r="X28" s="44">
        <v>6</v>
      </c>
      <c r="Y28" s="44">
        <v>1</v>
      </c>
      <c r="Z28" s="44">
        <v>2</v>
      </c>
      <c r="AA28" s="44">
        <v>7</v>
      </c>
      <c r="AB28" s="44">
        <v>7</v>
      </c>
    </row>
    <row r="29" spans="2:28" x14ac:dyDescent="0.25">
      <c r="C29" s="54"/>
      <c r="D29" s="54"/>
      <c r="J29" s="15">
        <v>7</v>
      </c>
      <c r="K29" s="15">
        <v>7</v>
      </c>
      <c r="L29" s="15">
        <v>7</v>
      </c>
      <c r="M29" s="15"/>
      <c r="N29" s="15"/>
      <c r="O29" s="32">
        <f>_xlfn.LET(_xlpm.counts,$D$4:$H$14,_xlpm.symbols,$C$4:$C$14,_xlpm.totals,$D$17:$H$17,
 _xlpm.template, "3x non-wild.",
 _xlpm.symbol,J29,
 _xlfn.LET(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PRODUCT(_xlpm.symb1+_xlpm.wild1,_xlpm.symb2+_xlpm.wild2,_xlpm.symb3+_xlpm.wild3,_xlpm.total4,_xlpm.total5)
   -PRODUCT(_xlpm.symb1+_xlpm.wild1,_xlpm.symb2+_xlpm.wild2,_xlpm.symb3+_xlpm.wild3,_xlpm.symb4+_xlpm.wild4,_xlpm.total5)
   -PRODUCT(_xlpm.wild1,_xlpm.wild2,_xlpm.wild3,_xlpm.total4-_xlpm.symb4-_xlpm.wild4,_xlpm.total5)
)))</f>
        <v>24437760</v>
      </c>
      <c r="P29" s="33">
        <f>O29*$D$27</f>
        <v>2443776000</v>
      </c>
      <c r="Q29" s="34">
        <f>P29/$D$18</f>
        <v>0.33695186551180117</v>
      </c>
      <c r="R29" s="35">
        <f>$D$18/P29</f>
        <v>2.9677829457364342</v>
      </c>
      <c r="S29" s="35">
        <v>0.2</v>
      </c>
      <c r="T29" s="36">
        <f t="shared" si="7"/>
        <v>6.7390373102360235E-2</v>
      </c>
      <c r="U29" s="37"/>
      <c r="V29" s="38"/>
      <c r="W29" s="43">
        <v>26</v>
      </c>
      <c r="X29" s="44">
        <v>6</v>
      </c>
      <c r="Y29" s="44">
        <v>7</v>
      </c>
      <c r="Z29" s="44">
        <v>7</v>
      </c>
      <c r="AA29" s="44">
        <v>7</v>
      </c>
      <c r="AB29" s="44">
        <v>7</v>
      </c>
    </row>
    <row r="30" spans="2:28" x14ac:dyDescent="0.25">
      <c r="C30" s="54"/>
      <c r="D30" s="54"/>
      <c r="E30" s="54"/>
      <c r="F30" s="54"/>
      <c r="G30" s="54"/>
      <c r="H30" s="54"/>
      <c r="J30" s="15">
        <v>8</v>
      </c>
      <c r="K30" s="15">
        <v>8</v>
      </c>
      <c r="L30" s="15">
        <v>8</v>
      </c>
      <c r="M30" s="15"/>
      <c r="N30" s="15"/>
      <c r="O30" s="32">
        <f>_xlfn.LET(_xlpm.counts,$D$4:$H$14,_xlpm.symbols,$C$4:$C$14,_xlpm.totals,$D$17:$H$17,
 _xlpm.template, "3x non-wild.",
 _xlpm.symbol,J30,
 _xlfn.LET(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PRODUCT(_xlpm.symb1+_xlpm.wild1,_xlpm.symb2+_xlpm.wild2,_xlpm.symb3+_xlpm.wild3,_xlpm.total4,_xlpm.total5)
   -PRODUCT(_xlpm.symb1+_xlpm.wild1,_xlpm.symb2+_xlpm.wild2,_xlpm.symb3+_xlpm.wild3,_xlpm.symb4+_xlpm.wild4,_xlpm.total5)
   -PRODUCT(_xlpm.wild1,_xlpm.wild2,_xlpm.wild3,_xlpm.total4-_xlpm.symb4-_xlpm.wild4,_xlpm.total5)
)))</f>
        <v>29512384</v>
      </c>
      <c r="P30" s="33">
        <f>O30*$D$27</f>
        <v>2951238400</v>
      </c>
      <c r="Q30" s="34">
        <f>P30/$D$18</f>
        <v>0.40692161820480405</v>
      </c>
      <c r="R30" s="35">
        <f>$D$18/P30</f>
        <v>2.4574757281553397</v>
      </c>
      <c r="S30" s="35">
        <v>0.2</v>
      </c>
      <c r="T30" s="36">
        <f t="shared" si="7"/>
        <v>8.1384323640960807E-2</v>
      </c>
      <c r="U30" s="37"/>
      <c r="V30" s="38"/>
      <c r="W30" s="43">
        <v>27</v>
      </c>
      <c r="X30" s="44">
        <v>7</v>
      </c>
      <c r="Y30" s="44">
        <v>4</v>
      </c>
      <c r="Z30" s="44">
        <v>7</v>
      </c>
      <c r="AA30" s="44">
        <v>10</v>
      </c>
      <c r="AB30" s="44">
        <v>1</v>
      </c>
    </row>
    <row r="31" spans="2:28" x14ac:dyDescent="0.25">
      <c r="C31" s="54"/>
      <c r="D31" s="54"/>
      <c r="E31" s="54"/>
      <c r="F31" s="54"/>
      <c r="G31" s="54"/>
      <c r="H31" s="54"/>
      <c r="J31" s="15">
        <v>0</v>
      </c>
      <c r="K31" s="15">
        <v>0</v>
      </c>
      <c r="L31" s="15"/>
      <c r="M31" s="15"/>
      <c r="N31" s="15"/>
      <c r="O31" s="32">
        <f>_xlfn.LET(_xlpm.counts,$D$4:$H$16,_xlpm.symbols,$C$4:$C$16,_xlpm.totals,$D$17:$H$17,_xlpm.awards,PayTable,
 _xlpm.template,"2x Wilds. Check award, betterat4 and betterat5 for correct column indexes.",
 _xlpm.award,VLOOKUP(0,_xlpm.awards,5,FALSE),
 _xlfn.LET(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PRODUCT(_xlpm.wild1,_xlpm.wild2,_xlpm.total3,_xlpm.total4,_xlpm.total5)
  -PRODUCT(_xlpm.wild1,_xlpm.wild2,_xlpm.wild3,_xlpm.total4,_xlpm.total5)
)))</f>
        <v>0</v>
      </c>
      <c r="P31" s="33">
        <f>O31*$D$27</f>
        <v>0</v>
      </c>
      <c r="Q31" s="34">
        <f>P31/$D$18</f>
        <v>0</v>
      </c>
      <c r="R31" s="35" t="e">
        <f>$D$18/P31</f>
        <v>#DIV/0!</v>
      </c>
      <c r="S31" s="35" cm="1">
        <f t="array" ref="S31:S32">Awards!F6:F7</f>
        <v>0</v>
      </c>
      <c r="T31" s="36">
        <f t="shared" ref="T31:T32" si="9">(S31*P31)/$D$18</f>
        <v>0</v>
      </c>
      <c r="U31" s="37"/>
      <c r="V31" s="38"/>
      <c r="W31" s="43">
        <v>28</v>
      </c>
      <c r="X31" s="44">
        <v>7</v>
      </c>
      <c r="Y31" s="44">
        <v>4</v>
      </c>
      <c r="Z31" s="44">
        <v>8</v>
      </c>
      <c r="AA31" s="44">
        <v>5</v>
      </c>
      <c r="AB31" s="44">
        <v>1</v>
      </c>
    </row>
    <row r="32" spans="2:28" x14ac:dyDescent="0.25">
      <c r="B32" s="54"/>
      <c r="C32" s="54"/>
      <c r="D32" s="54"/>
      <c r="E32" s="54"/>
      <c r="F32" s="54"/>
      <c r="G32" s="54"/>
      <c r="H32" s="54"/>
      <c r="I32"/>
      <c r="J32" s="15">
        <v>1</v>
      </c>
      <c r="K32" s="15">
        <v>1</v>
      </c>
      <c r="L32" s="15"/>
      <c r="M32" s="15"/>
      <c r="N32" s="15"/>
      <c r="O32" s="32">
        <f>_xlfn.LET(_xlpm.counts,$D$4:$H$14,_xlpm.symbols,$C$4:$C$14,_xlpm.totals,$D$17:$H$17,
 _xlpm.template, "2x non-wild.",
 _xlpm.symbol,J32,
 _xlfn.LET(
  _xlpm.wild1,SUMIF(_xlpm.symbols,0,INDEX(_xlpm.counts,0,1)),
  _xlpm.wild2,SUMIF(_xlpm.symbols,0,INDEX(_xlpm.counts,0,2)),
  _xlpm.wild3,SUMIF(_xlpm.symbols,0,INDEX(_xlpm.counts,0,3)),
  _xlpm.wild4,SUMIF(_xlpm.symbols,0,INDEX(_xlpm.counts,0,4)),
  _xlpm.wild5,SUMIF(_xlpm.symbols,0,INDEX(_xlpm.counts,0,5)),
  _xlpm.symb1,SUMIF(_xlpm.symbols,_xlpm.symbol,INDEX(_xlpm.counts,0,1)),
  _xlpm.symb2,SUMIF(_xlpm.symbols,_xlpm.symbol,INDEX(_xlpm.counts,0,2)),
  _xlpm.symb3,SUMIF(_xlpm.symbols,_xlpm.symbol,INDEX(_xlpm.counts,0,3)),
  _xlpm.symb4,SUMIF(_xlpm.symbols,_xlpm.symbol,INDEX(_xlpm.counts,0,4)),
  _xlpm.symb5,SUMIF(_xlpm.symbols,_xlpm.symbol,INDEX(_xlpm.counts,0,5)),
  _xlpm.total1,INDEX(_xlpm.totals,1),
  _xlpm.total2,INDEX(_xlpm.totals,2),
  _xlpm.total3,INDEX(_xlpm.totals,3),
  _xlpm.total4,INDEX(_xlpm.totals,4),
  _xlpm.total5,INDEX(_xlpm.totals,5),
  _xlfn.LET(
    _xlpm.wilds,CHOOSE({1,2,3,4,5},_xlpm.wild1,_xlpm.wild2,_xlpm.wild3,_xlpm.wild4,_xlpm.wild5),
    _xlpm.symbs,CHOOSE({1,2,3,4,5},_xlpm.symb1,_xlpm.symb2,_xlpm.symb3,_xlpm.symb4,_xlpm.symb5),
    PRODUCT(_xlpm.symb1+_xlpm.wild1,_xlpm.symb2+_xlpm.wild2,_xlpm.total3,_xlpm.total4,_xlpm.total5)
   -PRODUCT(_xlpm.symb1+_xlpm.wild1,_xlpm.symb2+_xlpm.wild2,_xlpm.symb3+_xlpm.wild3,_xlpm.total4,_xlpm.total5)
   -PRODUCT(_xlpm.wild1,_xlpm.wild2,_xlpm.total4-_xlpm.symb4-_xlpm.wild4,_xlpm.total5,_xlpm.total5)
)))</f>
        <v>20670864</v>
      </c>
      <c r="P32" s="33">
        <f>O32*$D$27</f>
        <v>2067086400</v>
      </c>
      <c r="Q32" s="34">
        <f>P32/$D$18</f>
        <v>0.28501328217237309</v>
      </c>
      <c r="R32" s="35">
        <f>$D$18/P32</f>
        <v>3.508608414239482</v>
      </c>
      <c r="S32" s="90">
        <v>0.2</v>
      </c>
      <c r="T32" s="36">
        <f t="shared" si="9"/>
        <v>5.7002656434474615E-2</v>
      </c>
      <c r="U32"/>
      <c r="V32" s="38"/>
      <c r="W32" s="43">
        <v>29</v>
      </c>
      <c r="X32" s="44">
        <v>7</v>
      </c>
      <c r="Y32" s="44">
        <v>4</v>
      </c>
      <c r="Z32" s="44">
        <v>8</v>
      </c>
      <c r="AA32" s="44">
        <v>2</v>
      </c>
      <c r="AB32" s="44">
        <v>4</v>
      </c>
    </row>
    <row r="33" spans="1:28" x14ac:dyDescent="0.25">
      <c r="C33" s="54"/>
      <c r="D33" s="54"/>
      <c r="E33" s="54"/>
      <c r="F33" s="54"/>
      <c r="I33"/>
      <c r="J33"/>
      <c r="K33"/>
      <c r="L33"/>
      <c r="M33"/>
      <c r="N33"/>
      <c r="O33"/>
      <c r="P33"/>
      <c r="Q33"/>
      <c r="R33"/>
      <c r="S33"/>
      <c r="T33" s="89">
        <f>SUM(T4:T32)</f>
        <v>0.98585921984453784</v>
      </c>
      <c r="U33"/>
      <c r="V33" s="38"/>
      <c r="W33" s="43">
        <v>30</v>
      </c>
      <c r="X33" s="44">
        <v>5</v>
      </c>
      <c r="Y33" s="44">
        <v>5</v>
      </c>
      <c r="Z33" s="44">
        <v>5</v>
      </c>
      <c r="AA33" s="44">
        <v>7</v>
      </c>
      <c r="AB33" s="44">
        <v>6</v>
      </c>
    </row>
    <row r="34" spans="1:28" x14ac:dyDescent="0.25">
      <c r="A34" s="54"/>
      <c r="B34" s="54"/>
      <c r="C34" s="54"/>
      <c r="D34" s="54"/>
      <c r="E34" s="54"/>
      <c r="F34" s="54"/>
      <c r="I34"/>
      <c r="J34"/>
      <c r="K34"/>
      <c r="L34"/>
      <c r="M34"/>
      <c r="N34"/>
      <c r="O34"/>
      <c r="P34"/>
      <c r="Q34"/>
      <c r="R34"/>
      <c r="S34"/>
      <c r="T34"/>
      <c r="U34"/>
      <c r="W34" s="43">
        <v>31</v>
      </c>
      <c r="X34" s="44">
        <v>5</v>
      </c>
      <c r="Y34" s="44">
        <v>5</v>
      </c>
      <c r="Z34" s="44">
        <v>1</v>
      </c>
      <c r="AA34" s="44">
        <v>3</v>
      </c>
      <c r="AB34" s="44">
        <v>6</v>
      </c>
    </row>
    <row r="35" spans="1:28" x14ac:dyDescent="0.25">
      <c r="A35" s="54"/>
      <c r="B35" s="54"/>
      <c r="C35" s="54"/>
      <c r="D35" s="54"/>
      <c r="E35" s="54"/>
      <c r="F35" s="54"/>
      <c r="I35"/>
      <c r="J35"/>
      <c r="K35"/>
      <c r="L35"/>
      <c r="M35"/>
      <c r="N35"/>
      <c r="O35"/>
      <c r="P35"/>
      <c r="Q35"/>
      <c r="R35"/>
      <c r="S35"/>
      <c r="T35"/>
      <c r="U35"/>
      <c r="W35" s="43">
        <v>32</v>
      </c>
      <c r="X35" s="44">
        <v>4</v>
      </c>
      <c r="Y35" s="44">
        <v>6</v>
      </c>
      <c r="Z35" s="44">
        <v>1</v>
      </c>
      <c r="AA35" s="44">
        <v>3</v>
      </c>
      <c r="AB35" s="44">
        <v>6</v>
      </c>
    </row>
    <row r="36" spans="1:28" x14ac:dyDescent="0.25">
      <c r="A36" s="54"/>
      <c r="B36" s="54"/>
      <c r="C36" s="54"/>
      <c r="D36" s="54"/>
      <c r="E36" s="54"/>
      <c r="F36" s="54"/>
      <c r="U36" s="55"/>
      <c r="W36" s="43">
        <v>33</v>
      </c>
      <c r="X36" s="44">
        <v>7</v>
      </c>
      <c r="Y36" s="44">
        <v>6</v>
      </c>
      <c r="Z36" s="44">
        <v>6</v>
      </c>
      <c r="AA36" s="44">
        <v>4</v>
      </c>
      <c r="AB36" s="44">
        <v>6</v>
      </c>
    </row>
    <row r="37" spans="1:28" x14ac:dyDescent="0.25">
      <c r="A37" s="54"/>
      <c r="B37" s="54"/>
      <c r="C37" s="54"/>
      <c r="D37" s="54"/>
      <c r="E37" s="54"/>
      <c r="F37" s="54"/>
      <c r="U37" s="55"/>
      <c r="W37" s="43">
        <v>34</v>
      </c>
      <c r="X37" s="44">
        <v>3</v>
      </c>
      <c r="Y37" s="44">
        <v>8</v>
      </c>
      <c r="Z37" s="44">
        <v>6</v>
      </c>
      <c r="AA37" s="44">
        <v>4</v>
      </c>
      <c r="AB37" s="44">
        <v>10</v>
      </c>
    </row>
    <row r="38" spans="1:28" x14ac:dyDescent="0.25">
      <c r="A38" s="54"/>
      <c r="B38" s="54"/>
      <c r="C38" s="54"/>
      <c r="D38" s="54"/>
      <c r="E38" s="54"/>
      <c r="F38" s="54"/>
      <c r="U38" s="55"/>
      <c r="W38" s="43">
        <v>35</v>
      </c>
      <c r="X38" s="44">
        <v>10</v>
      </c>
      <c r="Y38" s="44">
        <v>8</v>
      </c>
      <c r="Z38" s="44">
        <v>6</v>
      </c>
      <c r="AA38" s="44">
        <v>6</v>
      </c>
      <c r="AB38" s="44">
        <v>4</v>
      </c>
    </row>
    <row r="39" spans="1:28" x14ac:dyDescent="0.25">
      <c r="A39" s="54"/>
      <c r="B39" s="54"/>
      <c r="C39" s="54"/>
      <c r="D39" s="54"/>
      <c r="E39" s="54"/>
      <c r="F39" s="54"/>
      <c r="W39" s="43">
        <v>36</v>
      </c>
      <c r="X39" s="44">
        <v>6</v>
      </c>
      <c r="Y39" s="44">
        <v>7</v>
      </c>
      <c r="Z39" s="44">
        <v>7</v>
      </c>
      <c r="AA39" s="44">
        <v>2</v>
      </c>
      <c r="AB39" s="44">
        <v>4</v>
      </c>
    </row>
    <row r="40" spans="1:28" x14ac:dyDescent="0.25">
      <c r="A40" s="54"/>
      <c r="B40" s="54"/>
      <c r="C40" s="54"/>
      <c r="D40" s="54"/>
      <c r="E40" s="54"/>
      <c r="F40" s="54"/>
      <c r="W40" s="43">
        <v>37</v>
      </c>
      <c r="X40" s="44">
        <v>7</v>
      </c>
      <c r="Y40" s="44">
        <v>4</v>
      </c>
      <c r="Z40" s="44">
        <v>3</v>
      </c>
      <c r="AA40" s="44">
        <v>6</v>
      </c>
      <c r="AB40" s="44">
        <v>5</v>
      </c>
    </row>
    <row r="41" spans="1:28" x14ac:dyDescent="0.25">
      <c r="A41" s="54"/>
      <c r="B41" s="54"/>
      <c r="C41" s="54"/>
      <c r="D41" s="54"/>
      <c r="E41" s="54"/>
      <c r="F41" s="54"/>
      <c r="W41" s="43">
        <v>38</v>
      </c>
      <c r="X41" s="44">
        <v>7</v>
      </c>
      <c r="Y41" s="44">
        <v>3</v>
      </c>
      <c r="Z41" s="44">
        <v>3</v>
      </c>
      <c r="AA41" s="44">
        <v>2</v>
      </c>
      <c r="AB41" s="44">
        <v>1</v>
      </c>
    </row>
    <row r="42" spans="1:28" x14ac:dyDescent="0.25">
      <c r="A42" s="54"/>
      <c r="B42" s="54"/>
      <c r="C42" s="54"/>
      <c r="D42" s="54"/>
      <c r="E42" s="54"/>
      <c r="F42" s="54"/>
      <c r="J42" s="28" t="s">
        <v>30</v>
      </c>
      <c r="K42" s="28" t="s">
        <v>31</v>
      </c>
      <c r="L42" s="28" t="s">
        <v>32</v>
      </c>
      <c r="M42" s="28" t="s">
        <v>33</v>
      </c>
      <c r="N42" s="28" t="s">
        <v>34</v>
      </c>
      <c r="O42" s="27" t="s">
        <v>44</v>
      </c>
      <c r="P42" s="27"/>
      <c r="Q42" s="27"/>
      <c r="R42" s="27"/>
      <c r="S42" s="27"/>
      <c r="T42" s="28" t="s">
        <v>45</v>
      </c>
      <c r="U42" s="56"/>
      <c r="W42" s="43">
        <v>39</v>
      </c>
      <c r="X42" s="44">
        <v>1</v>
      </c>
      <c r="Y42" s="44">
        <v>8</v>
      </c>
      <c r="Z42" s="44">
        <v>3</v>
      </c>
      <c r="AA42" s="44">
        <v>2</v>
      </c>
      <c r="AB42" s="44">
        <v>3</v>
      </c>
    </row>
    <row r="43" spans="1:28" x14ac:dyDescent="0.25">
      <c r="A43" s="54"/>
      <c r="B43" s="54"/>
      <c r="C43" s="54"/>
      <c r="D43" s="54"/>
      <c r="E43" s="54"/>
      <c r="F43" s="54"/>
      <c r="J43" s="57" t="str">
        <f t="shared" ref="J43:N48" si="10">IF(J53="X","o","X")</f>
        <v>o</v>
      </c>
      <c r="K43" s="57" t="str">
        <f t="shared" si="10"/>
        <v>o</v>
      </c>
      <c r="L43" s="57" t="str">
        <f t="shared" si="10"/>
        <v>X</v>
      </c>
      <c r="M43" s="57" t="str">
        <f t="shared" si="10"/>
        <v>X</v>
      </c>
      <c r="N43" s="57" t="str">
        <f t="shared" si="10"/>
        <v>o</v>
      </c>
      <c r="O43" s="41">
        <f t="shared" ref="O43:S48" si="11">IF(J43="X",D$14*$H$47,D$17-(D$14*$H$47))</f>
        <v>58</v>
      </c>
      <c r="P43" s="41">
        <f t="shared" si="11"/>
        <v>112</v>
      </c>
      <c r="Q43" s="41">
        <f t="shared" si="11"/>
        <v>9</v>
      </c>
      <c r="R43" s="41">
        <f t="shared" si="11"/>
        <v>9</v>
      </c>
      <c r="S43" s="41">
        <f t="shared" si="11"/>
        <v>68</v>
      </c>
      <c r="T43" s="42">
        <f t="shared" ref="T43:T64" si="12">PRODUCT(O43:S43)</f>
        <v>35779968</v>
      </c>
      <c r="U43" s="58"/>
      <c r="W43" s="43">
        <v>40</v>
      </c>
      <c r="X43" s="44">
        <v>4</v>
      </c>
      <c r="Y43" s="44">
        <v>8</v>
      </c>
      <c r="Z43" s="44">
        <v>5</v>
      </c>
      <c r="AA43" s="44">
        <v>4</v>
      </c>
      <c r="AB43" s="44">
        <v>3</v>
      </c>
    </row>
    <row r="44" spans="1:28" x14ac:dyDescent="0.25">
      <c r="A44" s="54"/>
      <c r="B44" s="54"/>
      <c r="C44" s="54"/>
      <c r="D44" s="54"/>
      <c r="E44" s="54"/>
      <c r="F44" s="54"/>
      <c r="J44" s="57" t="str">
        <f t="shared" si="10"/>
        <v>o</v>
      </c>
      <c r="K44" s="57" t="str">
        <f t="shared" si="10"/>
        <v>X</v>
      </c>
      <c r="L44" s="57" t="str">
        <f t="shared" si="10"/>
        <v>o</v>
      </c>
      <c r="M44" s="57" t="str">
        <f t="shared" si="10"/>
        <v>X</v>
      </c>
      <c r="N44" s="57" t="str">
        <f t="shared" si="10"/>
        <v>o</v>
      </c>
      <c r="O44" s="41">
        <f t="shared" si="11"/>
        <v>58</v>
      </c>
      <c r="P44" s="41">
        <f t="shared" si="11"/>
        <v>9</v>
      </c>
      <c r="Q44" s="41">
        <f t="shared" si="11"/>
        <v>103</v>
      </c>
      <c r="R44" s="41">
        <f t="shared" si="11"/>
        <v>9</v>
      </c>
      <c r="S44" s="41">
        <f t="shared" si="11"/>
        <v>68</v>
      </c>
      <c r="T44" s="42">
        <f t="shared" si="12"/>
        <v>32904792</v>
      </c>
      <c r="U44" s="58"/>
      <c r="W44" s="43">
        <v>41</v>
      </c>
      <c r="X44" s="44">
        <v>8</v>
      </c>
      <c r="Y44" s="44">
        <v>8</v>
      </c>
      <c r="Z44" s="44">
        <v>1</v>
      </c>
      <c r="AA44" s="44">
        <v>4</v>
      </c>
      <c r="AB44" s="44">
        <v>8</v>
      </c>
    </row>
    <row r="45" spans="1:28" x14ac:dyDescent="0.25">
      <c r="A45" s="54"/>
      <c r="B45" s="54"/>
      <c r="C45" s="54"/>
      <c r="D45" s="54"/>
      <c r="E45" s="54"/>
      <c r="F45" s="54"/>
      <c r="G45" s="59"/>
      <c r="H45" s="59"/>
      <c r="I45" s="60"/>
      <c r="J45" s="57" t="str">
        <f t="shared" si="10"/>
        <v>X</v>
      </c>
      <c r="K45" s="57" t="str">
        <f t="shared" si="10"/>
        <v>o</v>
      </c>
      <c r="L45" s="57" t="str">
        <f t="shared" si="10"/>
        <v>o</v>
      </c>
      <c r="M45" s="57" t="str">
        <f t="shared" si="10"/>
        <v>X</v>
      </c>
      <c r="N45" s="57" t="str">
        <f t="shared" si="10"/>
        <v>o</v>
      </c>
      <c r="O45" s="41">
        <f t="shared" si="11"/>
        <v>6</v>
      </c>
      <c r="P45" s="41">
        <f t="shared" si="11"/>
        <v>112</v>
      </c>
      <c r="Q45" s="41">
        <f t="shared" si="11"/>
        <v>103</v>
      </c>
      <c r="R45" s="41">
        <f t="shared" si="11"/>
        <v>9</v>
      </c>
      <c r="S45" s="41">
        <f t="shared" si="11"/>
        <v>68</v>
      </c>
      <c r="T45" s="42">
        <f t="shared" si="12"/>
        <v>42360192</v>
      </c>
      <c r="U45" s="58"/>
      <c r="W45" s="43">
        <v>42</v>
      </c>
      <c r="X45" s="44">
        <v>8</v>
      </c>
      <c r="Y45" s="44">
        <v>1</v>
      </c>
      <c r="Z45" s="44">
        <v>6</v>
      </c>
      <c r="AA45" s="44">
        <v>5</v>
      </c>
      <c r="AB45" s="44">
        <v>8</v>
      </c>
    </row>
    <row r="46" spans="1:28" x14ac:dyDescent="0.25">
      <c r="A46" s="54"/>
      <c r="B46" s="54"/>
      <c r="C46" s="54"/>
      <c r="D46" s="54"/>
      <c r="E46" s="54"/>
      <c r="F46" s="54"/>
      <c r="G46" s="61" t="s">
        <v>46</v>
      </c>
      <c r="H46" s="62">
        <v>5</v>
      </c>
      <c r="I46" s="60"/>
      <c r="J46" s="57" t="str">
        <f t="shared" si="10"/>
        <v>o</v>
      </c>
      <c r="K46" s="57" t="str">
        <f t="shared" si="10"/>
        <v>X</v>
      </c>
      <c r="L46" s="57" t="str">
        <f t="shared" si="10"/>
        <v>X</v>
      </c>
      <c r="M46" s="57" t="str">
        <f t="shared" si="10"/>
        <v>o</v>
      </c>
      <c r="N46" s="57" t="str">
        <f t="shared" si="10"/>
        <v>o</v>
      </c>
      <c r="O46" s="41">
        <f t="shared" si="11"/>
        <v>58</v>
      </c>
      <c r="P46" s="41">
        <f t="shared" si="11"/>
        <v>9</v>
      </c>
      <c r="Q46" s="41">
        <f t="shared" si="11"/>
        <v>9</v>
      </c>
      <c r="R46" s="41">
        <f t="shared" si="11"/>
        <v>104</v>
      </c>
      <c r="S46" s="41">
        <f t="shared" si="11"/>
        <v>68</v>
      </c>
      <c r="T46" s="42">
        <f t="shared" si="12"/>
        <v>33224256</v>
      </c>
      <c r="U46" s="58"/>
      <c r="W46" s="43">
        <v>43</v>
      </c>
      <c r="X46" s="44">
        <v>2</v>
      </c>
      <c r="Y46" s="44">
        <v>2</v>
      </c>
      <c r="Z46" s="44">
        <v>6</v>
      </c>
      <c r="AA46" s="44">
        <v>5</v>
      </c>
      <c r="AB46" s="44">
        <v>6</v>
      </c>
    </row>
    <row r="47" spans="1:28" x14ac:dyDescent="0.25">
      <c r="A47" s="54"/>
      <c r="B47" s="54"/>
      <c r="C47" s="54"/>
      <c r="D47" s="54"/>
      <c r="E47" s="54"/>
      <c r="F47" s="54"/>
      <c r="G47" s="61" t="s">
        <v>47</v>
      </c>
      <c r="H47" s="62">
        <v>3</v>
      </c>
      <c r="I47" s="60"/>
      <c r="J47" s="57" t="str">
        <f t="shared" si="10"/>
        <v>X</v>
      </c>
      <c r="K47" s="57" t="str">
        <f t="shared" si="10"/>
        <v>o</v>
      </c>
      <c r="L47" s="57" t="str">
        <f t="shared" si="10"/>
        <v>X</v>
      </c>
      <c r="M47" s="57" t="str">
        <f t="shared" si="10"/>
        <v>o</v>
      </c>
      <c r="N47" s="57" t="str">
        <f t="shared" si="10"/>
        <v>o</v>
      </c>
      <c r="O47" s="41">
        <f t="shared" si="11"/>
        <v>6</v>
      </c>
      <c r="P47" s="41">
        <f t="shared" si="11"/>
        <v>112</v>
      </c>
      <c r="Q47" s="41">
        <f t="shared" si="11"/>
        <v>9</v>
      </c>
      <c r="R47" s="41">
        <f t="shared" si="11"/>
        <v>104</v>
      </c>
      <c r="S47" s="41">
        <f t="shared" si="11"/>
        <v>68</v>
      </c>
      <c r="T47" s="42">
        <f t="shared" si="12"/>
        <v>42771456</v>
      </c>
      <c r="U47" s="58"/>
      <c r="W47" s="43">
        <v>44</v>
      </c>
      <c r="X47" s="44">
        <v>6</v>
      </c>
      <c r="Y47" s="44">
        <v>2</v>
      </c>
      <c r="Z47" s="44">
        <v>8</v>
      </c>
      <c r="AA47" s="44">
        <v>5</v>
      </c>
      <c r="AB47" s="44">
        <v>6</v>
      </c>
    </row>
    <row r="48" spans="1:28" x14ac:dyDescent="0.25">
      <c r="A48" s="54"/>
      <c r="B48" s="54"/>
      <c r="C48" s="54"/>
      <c r="D48" s="54"/>
      <c r="E48" s="54"/>
      <c r="F48" s="54"/>
      <c r="G48" s="63"/>
      <c r="H48" s="60"/>
      <c r="I48" s="60"/>
      <c r="J48" s="57" t="str">
        <f t="shared" si="10"/>
        <v>X</v>
      </c>
      <c r="K48" s="57" t="str">
        <f t="shared" si="10"/>
        <v>X</v>
      </c>
      <c r="L48" s="57" t="str">
        <f t="shared" si="10"/>
        <v>o</v>
      </c>
      <c r="M48" s="57" t="str">
        <f t="shared" si="10"/>
        <v>o</v>
      </c>
      <c r="N48" s="57" t="str">
        <f t="shared" si="10"/>
        <v>o</v>
      </c>
      <c r="O48" s="41">
        <f t="shared" si="11"/>
        <v>6</v>
      </c>
      <c r="P48" s="41">
        <f t="shared" si="11"/>
        <v>9</v>
      </c>
      <c r="Q48" s="41">
        <f t="shared" si="11"/>
        <v>103</v>
      </c>
      <c r="R48" s="41">
        <f t="shared" si="11"/>
        <v>104</v>
      </c>
      <c r="S48" s="41">
        <f t="shared" si="11"/>
        <v>68</v>
      </c>
      <c r="T48" s="42">
        <f t="shared" si="12"/>
        <v>39334464</v>
      </c>
      <c r="U48" s="64">
        <f>SUM(T43:T48)</f>
        <v>226375128</v>
      </c>
      <c r="W48" s="43">
        <v>45</v>
      </c>
      <c r="X48" s="44">
        <v>6</v>
      </c>
      <c r="Y48" s="44">
        <v>7</v>
      </c>
      <c r="Z48" s="44">
        <v>7</v>
      </c>
      <c r="AA48" s="44">
        <v>3</v>
      </c>
      <c r="AB48" s="44">
        <v>6</v>
      </c>
    </row>
    <row r="49" spans="1:28" x14ac:dyDescent="0.25">
      <c r="A49" s="54"/>
      <c r="B49" s="54"/>
      <c r="C49" s="54"/>
      <c r="D49" s="54"/>
      <c r="E49" s="54"/>
      <c r="F49" s="54"/>
      <c r="G49" s="61" t="s">
        <v>43</v>
      </c>
      <c r="H49" s="62">
        <v>5</v>
      </c>
      <c r="I49" s="60"/>
      <c r="J49" s="57" t="s">
        <v>48</v>
      </c>
      <c r="K49" s="57" t="s">
        <v>48</v>
      </c>
      <c r="L49" s="57" t="s">
        <v>48</v>
      </c>
      <c r="M49" s="65" t="s">
        <v>49</v>
      </c>
      <c r="N49" s="65" t="s">
        <v>49</v>
      </c>
      <c r="O49" s="66">
        <f>IF(J49="X",D$14*$H$47,D$17-(D$14*$H$47))</f>
        <v>6</v>
      </c>
      <c r="P49" s="66">
        <f>IF(K49="X",E$14*$H$47,E$17-(E$14*$H$47))</f>
        <v>9</v>
      </c>
      <c r="Q49" s="66">
        <f>IF(L49="X",F$14*$H$47,F$17-(F$14*$H$47))</f>
        <v>9</v>
      </c>
      <c r="R49" s="66">
        <f>IF(M49="X",G$14*$H$47,G$17-(G$14*$H$47))</f>
        <v>104</v>
      </c>
      <c r="S49" s="66">
        <f>IF(N49="X",H$14*$H$47,H$17-(H$14*$H$47))</f>
        <v>68</v>
      </c>
      <c r="T49" s="67">
        <f>PRODUCT(O49:S49)</f>
        <v>3436992</v>
      </c>
      <c r="U49" s="68"/>
      <c r="W49" s="43">
        <v>46</v>
      </c>
      <c r="X49" s="44">
        <v>6</v>
      </c>
      <c r="Y49" s="44">
        <v>7</v>
      </c>
      <c r="Z49" s="44">
        <v>7</v>
      </c>
      <c r="AA49" s="44">
        <v>3</v>
      </c>
      <c r="AB49" s="44">
        <v>9</v>
      </c>
    </row>
    <row r="50" spans="1:28" x14ac:dyDescent="0.25">
      <c r="A50" s="54"/>
      <c r="B50" s="54"/>
      <c r="C50" s="54"/>
      <c r="D50" s="54"/>
      <c r="E50" s="54"/>
      <c r="F50" s="54"/>
      <c r="G50" s="61" t="s">
        <v>50</v>
      </c>
      <c r="H50" s="62">
        <v>0.2</v>
      </c>
      <c r="I50" s="60"/>
      <c r="J50" s="57" t="s">
        <v>48</v>
      </c>
      <c r="K50" s="57" t="s">
        <v>48</v>
      </c>
      <c r="L50" s="65" t="s">
        <v>49</v>
      </c>
      <c r="M50" s="57" t="s">
        <v>48</v>
      </c>
      <c r="N50" s="65" t="s">
        <v>49</v>
      </c>
      <c r="O50" s="66">
        <f t="shared" ref="O50:S64" si="13">IF(J50="X",D$14*$H$47,D$17-(D$14*$H$47))</f>
        <v>6</v>
      </c>
      <c r="P50" s="66">
        <f t="shared" si="13"/>
        <v>9</v>
      </c>
      <c r="Q50" s="66">
        <f t="shared" si="13"/>
        <v>103</v>
      </c>
      <c r="R50" s="66">
        <f t="shared" si="13"/>
        <v>9</v>
      </c>
      <c r="S50" s="66">
        <f t="shared" si="13"/>
        <v>68</v>
      </c>
      <c r="T50" s="67">
        <f>PRODUCT(O50:S50)</f>
        <v>3403944</v>
      </c>
      <c r="U50" s="68"/>
      <c r="W50" s="43">
        <v>47</v>
      </c>
      <c r="X50" s="44">
        <v>7</v>
      </c>
      <c r="Y50" s="44">
        <v>7</v>
      </c>
      <c r="Z50" s="44">
        <v>10</v>
      </c>
      <c r="AA50" s="44">
        <v>7</v>
      </c>
      <c r="AB50" s="44">
        <v>7</v>
      </c>
    </row>
    <row r="51" spans="1:28" x14ac:dyDescent="0.25">
      <c r="A51" s="54"/>
      <c r="B51" s="54"/>
      <c r="C51" s="54"/>
      <c r="D51" s="54"/>
      <c r="E51" s="54"/>
      <c r="F51" s="54"/>
      <c r="G51" s="61" t="s">
        <v>51</v>
      </c>
      <c r="H51" s="69">
        <f>H49*H50</f>
        <v>1</v>
      </c>
      <c r="I51" s="60"/>
      <c r="J51" s="57" t="s">
        <v>48</v>
      </c>
      <c r="K51" s="65" t="s">
        <v>49</v>
      </c>
      <c r="L51" s="57" t="s">
        <v>48</v>
      </c>
      <c r="M51" s="57" t="s">
        <v>48</v>
      </c>
      <c r="N51" s="65" t="s">
        <v>49</v>
      </c>
      <c r="O51" s="66">
        <f t="shared" si="13"/>
        <v>6</v>
      </c>
      <c r="P51" s="66">
        <f t="shared" si="13"/>
        <v>112</v>
      </c>
      <c r="Q51" s="66">
        <f t="shared" si="13"/>
        <v>9</v>
      </c>
      <c r="R51" s="66">
        <f t="shared" si="13"/>
        <v>9</v>
      </c>
      <c r="S51" s="66">
        <f t="shared" si="13"/>
        <v>68</v>
      </c>
      <c r="T51" s="67">
        <f t="shared" ref="T51:T72" si="14">PRODUCT(O51:S51)</f>
        <v>3701376</v>
      </c>
      <c r="U51" s="68"/>
      <c r="W51" s="43">
        <v>48</v>
      </c>
      <c r="X51" s="44">
        <v>7</v>
      </c>
      <c r="Y51" s="44">
        <v>6</v>
      </c>
      <c r="Z51" s="44">
        <v>2</v>
      </c>
      <c r="AA51" s="44">
        <v>7</v>
      </c>
      <c r="AB51" s="44">
        <v>7</v>
      </c>
    </row>
    <row r="52" spans="1:28" x14ac:dyDescent="0.25">
      <c r="A52" s="54"/>
      <c r="B52" s="54"/>
      <c r="C52" s="54"/>
      <c r="D52" s="54"/>
      <c r="E52" s="54"/>
      <c r="F52" s="54"/>
      <c r="G52" s="59"/>
      <c r="H52" s="59"/>
      <c r="I52" s="60"/>
      <c r="J52" s="65" t="s">
        <v>49</v>
      </c>
      <c r="K52" s="57" t="s">
        <v>48</v>
      </c>
      <c r="L52" s="57" t="s">
        <v>48</v>
      </c>
      <c r="M52" s="57" t="s">
        <v>48</v>
      </c>
      <c r="N52" s="65" t="s">
        <v>49</v>
      </c>
      <c r="O52" s="66">
        <f t="shared" si="13"/>
        <v>58</v>
      </c>
      <c r="P52" s="66">
        <f t="shared" si="13"/>
        <v>9</v>
      </c>
      <c r="Q52" s="66">
        <f t="shared" si="13"/>
        <v>9</v>
      </c>
      <c r="R52" s="66">
        <f t="shared" si="13"/>
        <v>9</v>
      </c>
      <c r="S52" s="66">
        <f t="shared" si="13"/>
        <v>68</v>
      </c>
      <c r="T52" s="67">
        <f t="shared" si="14"/>
        <v>2875176</v>
      </c>
      <c r="U52" s="68"/>
      <c r="W52" s="43">
        <v>49</v>
      </c>
      <c r="X52" s="44">
        <v>9</v>
      </c>
      <c r="Y52" s="44">
        <v>6</v>
      </c>
      <c r="Z52" s="44">
        <v>3</v>
      </c>
      <c r="AA52" s="44">
        <v>7</v>
      </c>
      <c r="AB52" s="44">
        <v>5</v>
      </c>
    </row>
    <row r="53" spans="1:28" x14ac:dyDescent="0.25">
      <c r="A53" s="54"/>
      <c r="B53" s="54"/>
      <c r="C53" s="54"/>
      <c r="D53" s="54"/>
      <c r="E53" s="54"/>
      <c r="F53" s="54"/>
      <c r="G53" s="60"/>
      <c r="H53" s="60"/>
      <c r="I53" s="60"/>
      <c r="J53" s="57" t="s">
        <v>48</v>
      </c>
      <c r="K53" s="57" t="s">
        <v>48</v>
      </c>
      <c r="L53" s="65" t="s">
        <v>49</v>
      </c>
      <c r="M53" s="65" t="s">
        <v>49</v>
      </c>
      <c r="N53" s="57" t="s">
        <v>48</v>
      </c>
      <c r="O53" s="66">
        <f t="shared" si="13"/>
        <v>6</v>
      </c>
      <c r="P53" s="66">
        <f t="shared" si="13"/>
        <v>9</v>
      </c>
      <c r="Q53" s="66">
        <f t="shared" si="13"/>
        <v>103</v>
      </c>
      <c r="R53" s="66">
        <f t="shared" si="13"/>
        <v>104</v>
      </c>
      <c r="S53" s="66">
        <f t="shared" si="13"/>
        <v>6</v>
      </c>
      <c r="T53" s="67">
        <f t="shared" si="14"/>
        <v>3470688</v>
      </c>
      <c r="U53" s="68"/>
      <c r="W53" s="43">
        <v>50</v>
      </c>
      <c r="X53" s="44">
        <v>8</v>
      </c>
      <c r="Y53" s="44">
        <v>5</v>
      </c>
      <c r="Z53" s="44">
        <v>5</v>
      </c>
      <c r="AA53" s="44">
        <v>7</v>
      </c>
      <c r="AB53" s="44">
        <v>5</v>
      </c>
    </row>
    <row r="54" spans="1:28" x14ac:dyDescent="0.25">
      <c r="A54" s="54"/>
      <c r="B54" s="54"/>
      <c r="C54" s="54"/>
      <c r="D54" s="54"/>
      <c r="E54" s="54"/>
      <c r="F54" s="54"/>
      <c r="G54" s="60"/>
      <c r="H54" s="60"/>
      <c r="I54" s="60"/>
      <c r="J54" s="57" t="s">
        <v>48</v>
      </c>
      <c r="K54" s="65" t="s">
        <v>49</v>
      </c>
      <c r="L54" s="57" t="s">
        <v>48</v>
      </c>
      <c r="M54" s="65" t="s">
        <v>49</v>
      </c>
      <c r="N54" s="57" t="s">
        <v>48</v>
      </c>
      <c r="O54" s="66">
        <f t="shared" si="13"/>
        <v>6</v>
      </c>
      <c r="P54" s="66">
        <f t="shared" si="13"/>
        <v>112</v>
      </c>
      <c r="Q54" s="66">
        <f t="shared" si="13"/>
        <v>9</v>
      </c>
      <c r="R54" s="66">
        <f t="shared" si="13"/>
        <v>104</v>
      </c>
      <c r="S54" s="66">
        <f t="shared" si="13"/>
        <v>6</v>
      </c>
      <c r="T54" s="67">
        <f t="shared" si="14"/>
        <v>3773952</v>
      </c>
      <c r="U54" s="68"/>
      <c r="W54" s="43">
        <v>51</v>
      </c>
      <c r="X54" s="44">
        <v>4</v>
      </c>
      <c r="Y54" s="44">
        <v>5</v>
      </c>
      <c r="Z54" s="44">
        <v>5</v>
      </c>
      <c r="AA54" s="44">
        <v>1</v>
      </c>
      <c r="AB54" s="44">
        <v>4</v>
      </c>
    </row>
    <row r="55" spans="1:28" x14ac:dyDescent="0.25">
      <c r="A55" s="54"/>
      <c r="B55" s="54"/>
      <c r="C55" s="54"/>
      <c r="D55" s="54"/>
      <c r="E55" s="54"/>
      <c r="F55" s="54"/>
      <c r="G55" s="60"/>
      <c r="H55" s="60"/>
      <c r="I55" s="60"/>
      <c r="J55" s="65" t="s">
        <v>49</v>
      </c>
      <c r="K55" s="57" t="s">
        <v>48</v>
      </c>
      <c r="L55" s="57" t="s">
        <v>48</v>
      </c>
      <c r="M55" s="65" t="s">
        <v>49</v>
      </c>
      <c r="N55" s="57" t="s">
        <v>48</v>
      </c>
      <c r="O55" s="66">
        <f t="shared" si="13"/>
        <v>58</v>
      </c>
      <c r="P55" s="66">
        <f t="shared" si="13"/>
        <v>9</v>
      </c>
      <c r="Q55" s="66">
        <f t="shared" si="13"/>
        <v>9</v>
      </c>
      <c r="R55" s="66">
        <f t="shared" si="13"/>
        <v>104</v>
      </c>
      <c r="S55" s="66">
        <f t="shared" si="13"/>
        <v>6</v>
      </c>
      <c r="T55" s="67">
        <f t="shared" si="14"/>
        <v>2931552</v>
      </c>
      <c r="U55" s="68"/>
      <c r="W55" s="43">
        <v>52</v>
      </c>
      <c r="X55" s="44">
        <v>3</v>
      </c>
      <c r="Y55" s="44">
        <v>5</v>
      </c>
      <c r="Z55" s="44">
        <v>5</v>
      </c>
      <c r="AA55" s="44">
        <v>1</v>
      </c>
      <c r="AB55" s="44">
        <v>8</v>
      </c>
    </row>
    <row r="56" spans="1:28" x14ac:dyDescent="0.25">
      <c r="A56" s="54"/>
      <c r="B56" s="54"/>
      <c r="C56" s="54"/>
      <c r="D56" s="54"/>
      <c r="E56" s="54"/>
      <c r="F56" s="54"/>
      <c r="G56" s="60"/>
      <c r="H56" s="60"/>
      <c r="I56" s="60"/>
      <c r="J56" s="57" t="s">
        <v>48</v>
      </c>
      <c r="K56" s="65" t="s">
        <v>49</v>
      </c>
      <c r="L56" s="65" t="s">
        <v>49</v>
      </c>
      <c r="M56" s="57" t="s">
        <v>48</v>
      </c>
      <c r="N56" s="57" t="s">
        <v>48</v>
      </c>
      <c r="O56" s="66">
        <f t="shared" si="13"/>
        <v>6</v>
      </c>
      <c r="P56" s="66">
        <f t="shared" si="13"/>
        <v>112</v>
      </c>
      <c r="Q56" s="66">
        <f t="shared" si="13"/>
        <v>103</v>
      </c>
      <c r="R56" s="66">
        <f t="shared" si="13"/>
        <v>9</v>
      </c>
      <c r="S56" s="66">
        <f t="shared" si="13"/>
        <v>6</v>
      </c>
      <c r="T56" s="67">
        <f t="shared" si="14"/>
        <v>3737664</v>
      </c>
      <c r="U56" s="68"/>
      <c r="W56" s="43">
        <v>53</v>
      </c>
      <c r="X56" s="44">
        <v>3</v>
      </c>
      <c r="Y56" s="44">
        <v>5</v>
      </c>
      <c r="Z56" s="44">
        <v>6</v>
      </c>
      <c r="AA56" s="44">
        <v>4</v>
      </c>
      <c r="AB56" s="44">
        <v>2</v>
      </c>
    </row>
    <row r="57" spans="1:28" x14ac:dyDescent="0.25">
      <c r="A57" s="54"/>
      <c r="B57" s="54"/>
      <c r="C57" s="54"/>
      <c r="D57" s="54"/>
      <c r="E57" s="54"/>
      <c r="F57" s="54"/>
      <c r="G57" s="60"/>
      <c r="H57" s="60"/>
      <c r="I57" s="60"/>
      <c r="J57" s="65" t="s">
        <v>49</v>
      </c>
      <c r="K57" s="57" t="s">
        <v>48</v>
      </c>
      <c r="L57" s="65" t="s">
        <v>49</v>
      </c>
      <c r="M57" s="57" t="s">
        <v>48</v>
      </c>
      <c r="N57" s="57" t="s">
        <v>48</v>
      </c>
      <c r="O57" s="66">
        <f t="shared" si="13"/>
        <v>58</v>
      </c>
      <c r="P57" s="66">
        <f t="shared" si="13"/>
        <v>9</v>
      </c>
      <c r="Q57" s="66">
        <f t="shared" si="13"/>
        <v>103</v>
      </c>
      <c r="R57" s="66">
        <f t="shared" si="13"/>
        <v>9</v>
      </c>
      <c r="S57" s="66">
        <f t="shared" si="13"/>
        <v>6</v>
      </c>
      <c r="T57" s="67">
        <f t="shared" si="14"/>
        <v>2903364</v>
      </c>
      <c r="U57" s="68"/>
      <c r="W57" s="43">
        <v>54</v>
      </c>
      <c r="X57" s="44">
        <v>5</v>
      </c>
      <c r="Y57" s="44">
        <v>10</v>
      </c>
      <c r="Z57" s="44">
        <v>6</v>
      </c>
      <c r="AA57" s="44">
        <v>7</v>
      </c>
      <c r="AB57" s="44">
        <v>2</v>
      </c>
    </row>
    <row r="58" spans="1:28" x14ac:dyDescent="0.25">
      <c r="A58" s="54"/>
      <c r="B58" s="54"/>
      <c r="C58" s="54"/>
      <c r="D58" s="54"/>
      <c r="E58" s="54"/>
      <c r="F58" s="54"/>
      <c r="G58" s="60"/>
      <c r="H58" s="60"/>
      <c r="I58" s="60"/>
      <c r="J58" s="65" t="s">
        <v>49</v>
      </c>
      <c r="K58" s="65" t="s">
        <v>49</v>
      </c>
      <c r="L58" s="57" t="s">
        <v>48</v>
      </c>
      <c r="M58" s="57" t="s">
        <v>48</v>
      </c>
      <c r="N58" s="57" t="s">
        <v>48</v>
      </c>
      <c r="O58" s="66">
        <f t="shared" si="13"/>
        <v>58</v>
      </c>
      <c r="P58" s="66">
        <f t="shared" si="13"/>
        <v>112</v>
      </c>
      <c r="Q58" s="66">
        <f t="shared" si="13"/>
        <v>9</v>
      </c>
      <c r="R58" s="66">
        <f t="shared" si="13"/>
        <v>9</v>
      </c>
      <c r="S58" s="66">
        <f t="shared" si="13"/>
        <v>6</v>
      </c>
      <c r="T58" s="67">
        <f t="shared" si="14"/>
        <v>3157056</v>
      </c>
      <c r="U58" s="70">
        <f>SUM(T49:T58)</f>
        <v>33391764</v>
      </c>
      <c r="W58" s="43">
        <v>55</v>
      </c>
      <c r="X58" s="44">
        <v>5</v>
      </c>
      <c r="Y58" s="44">
        <v>7</v>
      </c>
      <c r="Z58" s="44">
        <v>4</v>
      </c>
      <c r="AA58" s="44">
        <v>7</v>
      </c>
      <c r="AB58" s="44">
        <v>2</v>
      </c>
    </row>
    <row r="59" spans="1:28" x14ac:dyDescent="0.25">
      <c r="A59" s="54"/>
      <c r="B59" s="54"/>
      <c r="C59" s="54"/>
      <c r="D59" s="54"/>
      <c r="E59" s="54"/>
      <c r="F59" s="54"/>
      <c r="G59" s="60"/>
      <c r="H59" s="60"/>
      <c r="I59" s="60"/>
      <c r="J59" s="57" t="s">
        <v>48</v>
      </c>
      <c r="K59" s="57" t="s">
        <v>48</v>
      </c>
      <c r="L59" s="57" t="s">
        <v>48</v>
      </c>
      <c r="M59" s="57" t="s">
        <v>48</v>
      </c>
      <c r="N59" s="65" t="s">
        <v>49</v>
      </c>
      <c r="O59" s="71">
        <f t="shared" si="13"/>
        <v>6</v>
      </c>
      <c r="P59" s="71">
        <f t="shared" si="13"/>
        <v>9</v>
      </c>
      <c r="Q59" s="71">
        <f t="shared" si="13"/>
        <v>9</v>
      </c>
      <c r="R59" s="71">
        <f t="shared" si="13"/>
        <v>9</v>
      </c>
      <c r="S59" s="71">
        <f t="shared" si="13"/>
        <v>68</v>
      </c>
      <c r="T59" s="72">
        <f t="shared" si="14"/>
        <v>297432</v>
      </c>
      <c r="U59" s="73"/>
      <c r="W59" s="43">
        <v>56</v>
      </c>
      <c r="X59" s="44">
        <v>5</v>
      </c>
      <c r="Y59" s="44">
        <v>2</v>
      </c>
      <c r="Z59" s="44">
        <v>4</v>
      </c>
      <c r="AA59" s="44">
        <v>7</v>
      </c>
      <c r="AB59" s="44">
        <v>3</v>
      </c>
    </row>
    <row r="60" spans="1:28" x14ac:dyDescent="0.25">
      <c r="A60" s="54"/>
      <c r="B60" s="54"/>
      <c r="C60" s="54"/>
      <c r="D60" s="54"/>
      <c r="E60" s="54"/>
      <c r="F60" s="54"/>
      <c r="G60" s="60"/>
      <c r="H60" s="60"/>
      <c r="I60" s="60"/>
      <c r="J60" s="57" t="s">
        <v>48</v>
      </c>
      <c r="K60" s="57" t="s">
        <v>48</v>
      </c>
      <c r="L60" s="57" t="s">
        <v>48</v>
      </c>
      <c r="M60" s="65" t="s">
        <v>49</v>
      </c>
      <c r="N60" s="57" t="s">
        <v>48</v>
      </c>
      <c r="O60" s="71">
        <f t="shared" si="13"/>
        <v>6</v>
      </c>
      <c r="P60" s="71">
        <f t="shared" si="13"/>
        <v>9</v>
      </c>
      <c r="Q60" s="71">
        <f t="shared" si="13"/>
        <v>9</v>
      </c>
      <c r="R60" s="71">
        <f t="shared" si="13"/>
        <v>104</v>
      </c>
      <c r="S60" s="71">
        <f t="shared" si="13"/>
        <v>6</v>
      </c>
      <c r="T60" s="72">
        <f t="shared" si="14"/>
        <v>303264</v>
      </c>
      <c r="U60" s="73"/>
      <c r="W60" s="43">
        <v>57</v>
      </c>
      <c r="X60" s="44">
        <v>8</v>
      </c>
      <c r="Y60" s="44">
        <v>4</v>
      </c>
      <c r="Z60" s="44">
        <v>3</v>
      </c>
      <c r="AA60" s="44">
        <v>1</v>
      </c>
      <c r="AB60" s="44">
        <v>1</v>
      </c>
    </row>
    <row r="61" spans="1:28" x14ac:dyDescent="0.25">
      <c r="A61" s="54"/>
      <c r="B61" s="54"/>
      <c r="C61" s="54"/>
      <c r="D61" s="54"/>
      <c r="E61" s="54"/>
      <c r="F61" s="54"/>
      <c r="G61" s="60"/>
      <c r="H61" s="60"/>
      <c r="I61" s="60"/>
      <c r="J61" s="57" t="s">
        <v>48</v>
      </c>
      <c r="K61" s="57" t="s">
        <v>48</v>
      </c>
      <c r="L61" s="65" t="s">
        <v>49</v>
      </c>
      <c r="M61" s="57" t="s">
        <v>48</v>
      </c>
      <c r="N61" s="57" t="s">
        <v>48</v>
      </c>
      <c r="O61" s="71">
        <f t="shared" si="13"/>
        <v>6</v>
      </c>
      <c r="P61" s="71">
        <f t="shared" si="13"/>
        <v>9</v>
      </c>
      <c r="Q61" s="71">
        <f t="shared" si="13"/>
        <v>103</v>
      </c>
      <c r="R61" s="71">
        <f t="shared" si="13"/>
        <v>9</v>
      </c>
      <c r="S61" s="71">
        <f t="shared" si="13"/>
        <v>6</v>
      </c>
      <c r="T61" s="72">
        <f t="shared" si="14"/>
        <v>300348</v>
      </c>
      <c r="U61" s="73"/>
      <c r="W61" s="43">
        <v>58</v>
      </c>
      <c r="X61" s="44">
        <v>8</v>
      </c>
      <c r="Y61" s="44">
        <v>3</v>
      </c>
      <c r="Z61" s="44">
        <v>8</v>
      </c>
      <c r="AA61" s="44">
        <v>3</v>
      </c>
      <c r="AB61" s="44">
        <v>8</v>
      </c>
    </row>
    <row r="62" spans="1:28" x14ac:dyDescent="0.25">
      <c r="A62" s="54"/>
      <c r="B62" s="54"/>
      <c r="C62" s="54"/>
      <c r="D62" s="54"/>
      <c r="E62" s="54"/>
      <c r="F62" s="54"/>
      <c r="G62" s="60"/>
      <c r="H62" s="60"/>
      <c r="I62" s="60"/>
      <c r="J62" s="57" t="s">
        <v>48</v>
      </c>
      <c r="K62" s="65" t="s">
        <v>49</v>
      </c>
      <c r="L62" s="57" t="s">
        <v>48</v>
      </c>
      <c r="M62" s="57" t="s">
        <v>48</v>
      </c>
      <c r="N62" s="57" t="s">
        <v>48</v>
      </c>
      <c r="O62" s="71">
        <f t="shared" si="13"/>
        <v>6</v>
      </c>
      <c r="P62" s="71">
        <f t="shared" si="13"/>
        <v>112</v>
      </c>
      <c r="Q62" s="71">
        <f t="shared" si="13"/>
        <v>9</v>
      </c>
      <c r="R62" s="71">
        <f t="shared" si="13"/>
        <v>9</v>
      </c>
      <c r="S62" s="71">
        <f t="shared" si="13"/>
        <v>6</v>
      </c>
      <c r="T62" s="72">
        <f t="shared" si="14"/>
        <v>326592</v>
      </c>
      <c r="U62" s="73"/>
      <c r="W62" s="43">
        <v>59</v>
      </c>
      <c r="X62" s="44">
        <v>8</v>
      </c>
      <c r="Y62" s="44">
        <v>3</v>
      </c>
      <c r="Z62" s="44">
        <v>8</v>
      </c>
      <c r="AA62" s="44">
        <v>4</v>
      </c>
      <c r="AB62" s="44">
        <v>8</v>
      </c>
    </row>
    <row r="63" spans="1:28" x14ac:dyDescent="0.25">
      <c r="A63" s="54"/>
      <c r="B63" s="54"/>
      <c r="C63" s="54"/>
      <c r="D63" s="54"/>
      <c r="E63" s="54"/>
      <c r="F63" s="54"/>
      <c r="J63" s="65" t="s">
        <v>49</v>
      </c>
      <c r="K63" s="57" t="s">
        <v>48</v>
      </c>
      <c r="L63" s="57" t="s">
        <v>48</v>
      </c>
      <c r="M63" s="57" t="s">
        <v>48</v>
      </c>
      <c r="N63" s="57" t="s">
        <v>48</v>
      </c>
      <c r="O63" s="71">
        <f t="shared" si="13"/>
        <v>58</v>
      </c>
      <c r="P63" s="71">
        <f t="shared" si="13"/>
        <v>9</v>
      </c>
      <c r="Q63" s="71">
        <f t="shared" si="13"/>
        <v>9</v>
      </c>
      <c r="R63" s="71">
        <f t="shared" si="13"/>
        <v>9</v>
      </c>
      <c r="S63" s="71">
        <f t="shared" si="13"/>
        <v>6</v>
      </c>
      <c r="T63" s="72">
        <f t="shared" si="14"/>
        <v>253692</v>
      </c>
      <c r="U63" s="73">
        <f>SUM(T59:T63)</f>
        <v>1481328</v>
      </c>
      <c r="W63" s="43">
        <v>60</v>
      </c>
      <c r="X63" s="44">
        <v>4</v>
      </c>
      <c r="Y63" s="44">
        <v>8</v>
      </c>
      <c r="Z63" s="44">
        <v>8</v>
      </c>
      <c r="AA63" s="44">
        <v>6</v>
      </c>
      <c r="AB63" s="44">
        <v>8</v>
      </c>
    </row>
    <row r="64" spans="1:28" x14ac:dyDescent="0.25">
      <c r="A64" s="54"/>
      <c r="B64" s="54"/>
      <c r="C64" s="54"/>
      <c r="D64" s="54"/>
      <c r="E64" s="54"/>
      <c r="F64" s="54"/>
      <c r="J64" s="57" t="s">
        <v>48</v>
      </c>
      <c r="K64" s="57" t="s">
        <v>48</v>
      </c>
      <c r="L64" s="57" t="s">
        <v>48</v>
      </c>
      <c r="M64" s="57" t="s">
        <v>48</v>
      </c>
      <c r="N64" s="57" t="s">
        <v>48</v>
      </c>
      <c r="O64" s="74">
        <f>IF(J64="X",D$14*$H$47,D$17-(D$14*$H$47))</f>
        <v>6</v>
      </c>
      <c r="P64" s="74">
        <f t="shared" si="13"/>
        <v>9</v>
      </c>
      <c r="Q64" s="74">
        <f t="shared" si="13"/>
        <v>9</v>
      </c>
      <c r="R64" s="74">
        <f t="shared" si="13"/>
        <v>9</v>
      </c>
      <c r="S64" s="74">
        <f t="shared" si="13"/>
        <v>6</v>
      </c>
      <c r="T64" s="75">
        <f t="shared" si="14"/>
        <v>26244</v>
      </c>
      <c r="U64" s="76">
        <f>SUM(T64)</f>
        <v>26244</v>
      </c>
      <c r="W64" s="43">
        <v>61</v>
      </c>
      <c r="X64" s="44">
        <v>2</v>
      </c>
      <c r="Y64" s="44">
        <v>8</v>
      </c>
      <c r="Z64" s="44">
        <v>9</v>
      </c>
      <c r="AA64" s="44">
        <v>1</v>
      </c>
      <c r="AB64" s="44">
        <v>6</v>
      </c>
    </row>
    <row r="65" spans="1:28" x14ac:dyDescent="0.25">
      <c r="A65" s="54"/>
      <c r="B65" s="54"/>
      <c r="C65" s="54"/>
      <c r="D65" s="54"/>
      <c r="E65" s="54"/>
      <c r="F65" s="54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77">
        <f>SUM(U58:U64)</f>
        <v>34899336</v>
      </c>
      <c r="W65" s="43">
        <v>62</v>
      </c>
      <c r="X65" s="44">
        <v>6</v>
      </c>
      <c r="Y65" s="44">
        <v>8</v>
      </c>
      <c r="Z65" s="44">
        <v>2</v>
      </c>
      <c r="AA65" s="44">
        <v>5</v>
      </c>
      <c r="AB65" s="44">
        <v>2</v>
      </c>
    </row>
    <row r="66" spans="1:28" x14ac:dyDescent="0.25">
      <c r="A66" s="54"/>
      <c r="B66" s="54"/>
      <c r="C66" s="54"/>
      <c r="D66" s="54"/>
      <c r="E66" s="54"/>
      <c r="F66" s="54"/>
      <c r="W66" s="43">
        <v>63</v>
      </c>
      <c r="X66" s="44">
        <v>6</v>
      </c>
      <c r="Y66" s="44">
        <v>10</v>
      </c>
      <c r="Z66" s="44">
        <v>2</v>
      </c>
      <c r="AA66" s="44">
        <v>5</v>
      </c>
      <c r="AB66" s="44">
        <v>2</v>
      </c>
    </row>
    <row r="67" spans="1:28" x14ac:dyDescent="0.25">
      <c r="A67" s="54"/>
      <c r="B67" s="54"/>
      <c r="C67" s="54"/>
      <c r="D67" s="54"/>
      <c r="E67" s="54"/>
      <c r="F67" s="54"/>
      <c r="W67" s="43">
        <v>64</v>
      </c>
      <c r="X67" s="44">
        <v>3</v>
      </c>
      <c r="Y67" s="44">
        <v>1</v>
      </c>
      <c r="Z67" s="44">
        <v>2</v>
      </c>
      <c r="AA67" s="44">
        <v>5</v>
      </c>
      <c r="AB67" s="44">
        <v>4</v>
      </c>
    </row>
    <row r="68" spans="1:28" x14ac:dyDescent="0.25">
      <c r="A68" s="54"/>
      <c r="B68" s="54"/>
      <c r="C68" s="54"/>
      <c r="D68" s="54"/>
      <c r="E68" s="54"/>
      <c r="F68" s="54"/>
      <c r="W68" s="43">
        <v>65</v>
      </c>
      <c r="X68" s="44"/>
      <c r="Y68" s="44">
        <v>7</v>
      </c>
      <c r="Z68" s="44">
        <v>6</v>
      </c>
      <c r="AA68" s="44">
        <v>5</v>
      </c>
      <c r="AB68" s="44">
        <v>4</v>
      </c>
    </row>
    <row r="69" spans="1:28" x14ac:dyDescent="0.25">
      <c r="A69" s="54"/>
      <c r="B69" s="54"/>
      <c r="C69" s="54"/>
      <c r="D69" s="54"/>
      <c r="E69" s="54"/>
      <c r="F69" s="54"/>
      <c r="W69" s="43">
        <v>66</v>
      </c>
      <c r="X69" s="44"/>
      <c r="Y69" s="44">
        <v>7</v>
      </c>
      <c r="Z69" s="44">
        <v>6</v>
      </c>
      <c r="AA69" s="44">
        <v>8</v>
      </c>
      <c r="AB69" s="44">
        <v>5</v>
      </c>
    </row>
    <row r="70" spans="1:28" x14ac:dyDescent="0.25">
      <c r="A70" s="54"/>
      <c r="B70" s="54"/>
      <c r="C70" s="54"/>
      <c r="D70" s="54"/>
      <c r="E70" s="54"/>
      <c r="F70" s="54"/>
      <c r="T70" s="78"/>
      <c r="U70" s="78"/>
      <c r="W70" s="43">
        <v>67</v>
      </c>
      <c r="X70" s="44"/>
      <c r="Y70" s="44">
        <v>7</v>
      </c>
      <c r="Z70" s="44">
        <v>6</v>
      </c>
      <c r="AA70" s="44">
        <v>2</v>
      </c>
      <c r="AB70" s="44">
        <v>5</v>
      </c>
    </row>
    <row r="71" spans="1:28" x14ac:dyDescent="0.25">
      <c r="A71" s="54"/>
      <c r="B71" s="54"/>
      <c r="C71" s="54"/>
      <c r="D71" s="54"/>
      <c r="E71" s="54"/>
      <c r="F71" s="54"/>
      <c r="T71" s="78"/>
      <c r="U71" s="78"/>
      <c r="W71" s="43">
        <v>68</v>
      </c>
      <c r="X71" s="44"/>
      <c r="Y71" s="44">
        <v>6</v>
      </c>
      <c r="Z71" s="44">
        <v>6</v>
      </c>
      <c r="AA71" s="44">
        <v>2</v>
      </c>
      <c r="AB71" s="44">
        <v>5</v>
      </c>
    </row>
    <row r="72" spans="1:28" x14ac:dyDescent="0.25">
      <c r="A72" s="54"/>
      <c r="B72" s="54"/>
      <c r="C72" s="54"/>
      <c r="D72" s="54"/>
      <c r="E72" s="54"/>
      <c r="F72" s="54"/>
      <c r="W72" s="43">
        <v>69</v>
      </c>
      <c r="X72" s="44"/>
      <c r="Y72" s="44">
        <v>6</v>
      </c>
      <c r="Z72" s="44">
        <v>2</v>
      </c>
      <c r="AA72" s="44">
        <v>7</v>
      </c>
      <c r="AB72" s="44">
        <v>3</v>
      </c>
    </row>
    <row r="73" spans="1:28" x14ac:dyDescent="0.25">
      <c r="A73" s="54"/>
      <c r="B73" s="54"/>
      <c r="C73" s="54"/>
      <c r="D73" s="54"/>
      <c r="E73" s="54"/>
      <c r="F73" s="54"/>
      <c r="W73" s="43">
        <v>70</v>
      </c>
      <c r="X73" s="44"/>
      <c r="Y73" s="44">
        <v>0</v>
      </c>
      <c r="Z73" s="44">
        <v>4</v>
      </c>
      <c r="AA73" s="44">
        <v>7</v>
      </c>
      <c r="AB73" s="44">
        <v>3</v>
      </c>
    </row>
    <row r="74" spans="1:28" x14ac:dyDescent="0.25">
      <c r="A74" s="54"/>
      <c r="B74" s="54"/>
      <c r="C74" s="54"/>
      <c r="D74" s="54"/>
      <c r="E74" s="54"/>
      <c r="F74" s="54"/>
      <c r="W74" s="43">
        <v>71</v>
      </c>
      <c r="X74" s="44"/>
      <c r="Y74" s="44">
        <v>5</v>
      </c>
      <c r="Z74" s="44">
        <v>4</v>
      </c>
      <c r="AA74" s="44">
        <v>4</v>
      </c>
      <c r="AB74" s="44">
        <v>7</v>
      </c>
    </row>
    <row r="75" spans="1:28" x14ac:dyDescent="0.25">
      <c r="A75" s="54"/>
      <c r="B75" s="54"/>
      <c r="C75" s="54"/>
      <c r="D75" s="54"/>
      <c r="E75" s="54"/>
      <c r="F75" s="54"/>
      <c r="W75" s="43">
        <v>72</v>
      </c>
      <c r="X75" s="44"/>
      <c r="Y75" s="44">
        <v>5</v>
      </c>
      <c r="Z75" s="44">
        <v>5</v>
      </c>
      <c r="AA75" s="44">
        <v>3</v>
      </c>
      <c r="AB75" s="44">
        <v>7</v>
      </c>
    </row>
    <row r="76" spans="1:28" x14ac:dyDescent="0.25">
      <c r="A76" s="54"/>
      <c r="B76" s="54"/>
      <c r="C76" s="54"/>
      <c r="D76" s="54"/>
      <c r="E76" s="54"/>
      <c r="F76" s="54"/>
      <c r="W76" s="43">
        <v>73</v>
      </c>
      <c r="X76" s="44"/>
      <c r="Y76" s="44">
        <v>5</v>
      </c>
      <c r="Z76" s="44">
        <v>5</v>
      </c>
      <c r="AA76" s="44">
        <v>7</v>
      </c>
      <c r="AB76" s="44">
        <v>7</v>
      </c>
    </row>
    <row r="77" spans="1:28" x14ac:dyDescent="0.25">
      <c r="A77" s="54"/>
      <c r="B77" s="54"/>
      <c r="C77" s="54"/>
      <c r="D77" s="54"/>
      <c r="E77" s="54"/>
      <c r="F77" s="54"/>
      <c r="W77" s="43">
        <v>74</v>
      </c>
      <c r="X77" s="44"/>
      <c r="Y77" s="44">
        <v>8</v>
      </c>
      <c r="Z77" s="44">
        <v>5</v>
      </c>
      <c r="AA77" s="44">
        <v>7</v>
      </c>
      <c r="AB77" s="44">
        <v>7</v>
      </c>
    </row>
    <row r="78" spans="1:28" x14ac:dyDescent="0.25">
      <c r="A78" s="54"/>
      <c r="B78" s="54"/>
      <c r="C78" s="54"/>
      <c r="D78" s="54"/>
      <c r="E78" s="54"/>
      <c r="F78" s="54"/>
      <c r="W78" s="43">
        <v>75</v>
      </c>
      <c r="X78" s="44"/>
      <c r="Y78" s="44">
        <v>8</v>
      </c>
      <c r="Z78" s="44">
        <v>3</v>
      </c>
      <c r="AA78" s="44">
        <v>10</v>
      </c>
      <c r="AB78" s="44"/>
    </row>
    <row r="79" spans="1:28" x14ac:dyDescent="0.25">
      <c r="A79" s="54"/>
      <c r="B79" s="54"/>
      <c r="C79" s="54"/>
      <c r="D79" s="54"/>
      <c r="E79" s="54"/>
      <c r="F79" s="54"/>
      <c r="W79" s="43">
        <v>76</v>
      </c>
      <c r="X79" s="44"/>
      <c r="Y79" s="44">
        <v>2</v>
      </c>
      <c r="Z79" s="44">
        <v>3</v>
      </c>
      <c r="AA79" s="44">
        <v>2</v>
      </c>
      <c r="AB79" s="44"/>
    </row>
    <row r="80" spans="1:28" x14ac:dyDescent="0.25">
      <c r="A80" s="54"/>
      <c r="B80" s="54"/>
      <c r="C80" s="54"/>
      <c r="D80" s="54"/>
      <c r="E80" s="54"/>
      <c r="F80" s="54"/>
      <c r="W80" s="43">
        <v>77</v>
      </c>
      <c r="X80" s="44"/>
      <c r="Y80" s="44">
        <v>3</v>
      </c>
      <c r="Z80" s="44">
        <v>7</v>
      </c>
      <c r="AA80" s="44">
        <v>3</v>
      </c>
      <c r="AB80" s="44"/>
    </row>
    <row r="81" spans="1:28" x14ac:dyDescent="0.25">
      <c r="A81" s="54"/>
      <c r="B81" s="54"/>
      <c r="C81" s="54"/>
      <c r="D81" s="54"/>
      <c r="E81" s="54"/>
      <c r="F81" s="54"/>
      <c r="W81" s="43">
        <v>78</v>
      </c>
      <c r="X81" s="44"/>
      <c r="Y81" s="44">
        <v>3</v>
      </c>
      <c r="Z81" s="44">
        <v>7</v>
      </c>
      <c r="AA81" s="44">
        <v>3</v>
      </c>
      <c r="AB81" s="44"/>
    </row>
    <row r="82" spans="1:28" x14ac:dyDescent="0.25">
      <c r="A82" s="54"/>
      <c r="B82" s="54"/>
      <c r="C82" s="54"/>
      <c r="D82" s="54"/>
      <c r="E82" s="54"/>
      <c r="F82" s="54"/>
      <c r="W82" s="43">
        <v>79</v>
      </c>
      <c r="X82" s="44"/>
      <c r="Y82" s="44">
        <v>6</v>
      </c>
      <c r="Z82" s="44">
        <v>7</v>
      </c>
      <c r="AA82" s="44">
        <v>5</v>
      </c>
      <c r="AB82" s="44"/>
    </row>
    <row r="83" spans="1:28" x14ac:dyDescent="0.25">
      <c r="A83" s="54"/>
      <c r="B83" s="54"/>
      <c r="C83" s="54"/>
      <c r="D83" s="54"/>
      <c r="E83" s="54"/>
      <c r="F83" s="54"/>
      <c r="W83" s="43">
        <v>80</v>
      </c>
      <c r="X83" s="44"/>
      <c r="Y83" s="44">
        <v>1</v>
      </c>
      <c r="Z83" s="44">
        <v>7</v>
      </c>
      <c r="AA83" s="44">
        <v>5</v>
      </c>
      <c r="AB83" s="44"/>
    </row>
    <row r="84" spans="1:28" x14ac:dyDescent="0.25">
      <c r="A84" s="54"/>
      <c r="B84" s="54"/>
      <c r="C84" s="54"/>
      <c r="D84" s="54"/>
      <c r="E84" s="54"/>
      <c r="F84" s="54"/>
      <c r="W84" s="43">
        <v>81</v>
      </c>
      <c r="X84" s="44"/>
      <c r="Y84" s="44">
        <v>7</v>
      </c>
      <c r="Z84" s="44">
        <v>1</v>
      </c>
      <c r="AA84" s="44">
        <v>4</v>
      </c>
      <c r="AB84" s="44"/>
    </row>
    <row r="85" spans="1:28" x14ac:dyDescent="0.25">
      <c r="A85" s="54"/>
      <c r="B85" s="54"/>
      <c r="C85" s="54"/>
      <c r="D85" s="54"/>
      <c r="E85" s="54"/>
      <c r="F85" s="54"/>
      <c r="W85" s="43">
        <v>82</v>
      </c>
      <c r="X85" s="44"/>
      <c r="Y85" s="44">
        <v>4</v>
      </c>
      <c r="Z85" s="44">
        <v>1</v>
      </c>
      <c r="AA85" s="44">
        <v>7</v>
      </c>
      <c r="AB85" s="44"/>
    </row>
    <row r="86" spans="1:28" x14ac:dyDescent="0.25">
      <c r="A86" s="54"/>
      <c r="B86" s="54"/>
      <c r="C86" s="54"/>
      <c r="D86" s="54"/>
      <c r="E86" s="54"/>
      <c r="F86" s="54"/>
      <c r="W86" s="43">
        <v>83</v>
      </c>
      <c r="X86" s="44"/>
      <c r="Y86" s="44">
        <v>4</v>
      </c>
      <c r="Z86" s="44">
        <v>4</v>
      </c>
      <c r="AA86" s="44">
        <v>6</v>
      </c>
      <c r="AB86" s="44"/>
    </row>
    <row r="87" spans="1:28" x14ac:dyDescent="0.25">
      <c r="A87" s="54"/>
      <c r="B87" s="54"/>
      <c r="C87" s="54"/>
      <c r="D87" s="54"/>
      <c r="E87" s="54"/>
      <c r="F87" s="54"/>
      <c r="W87" s="43">
        <v>84</v>
      </c>
      <c r="X87" s="44"/>
      <c r="Y87" s="44">
        <v>5</v>
      </c>
      <c r="Z87" s="44">
        <v>5</v>
      </c>
      <c r="AA87" s="44">
        <v>6</v>
      </c>
      <c r="AB87" s="44"/>
    </row>
    <row r="88" spans="1:28" x14ac:dyDescent="0.25">
      <c r="A88" s="54"/>
      <c r="B88" s="54"/>
      <c r="C88" s="54"/>
      <c r="D88" s="54"/>
      <c r="E88" s="54"/>
      <c r="F88" s="54"/>
      <c r="W88" s="43">
        <v>85</v>
      </c>
      <c r="X88" s="44"/>
      <c r="Y88" s="44">
        <v>5</v>
      </c>
      <c r="Z88" s="44">
        <v>6</v>
      </c>
      <c r="AA88" s="44">
        <v>6</v>
      </c>
      <c r="AB88" s="44"/>
    </row>
    <row r="89" spans="1:28" x14ac:dyDescent="0.25">
      <c r="A89" s="54"/>
      <c r="B89" s="54"/>
      <c r="C89" s="54"/>
      <c r="D89" s="54"/>
      <c r="E89" s="54"/>
      <c r="F89" s="54"/>
      <c r="W89" s="43">
        <v>86</v>
      </c>
      <c r="X89" s="44"/>
      <c r="Y89" s="44">
        <v>6</v>
      </c>
      <c r="Z89" s="44">
        <v>6</v>
      </c>
      <c r="AA89" s="44">
        <v>4</v>
      </c>
      <c r="AB89" s="44"/>
    </row>
    <row r="90" spans="1:28" x14ac:dyDescent="0.25">
      <c r="A90" s="54"/>
      <c r="B90" s="54"/>
      <c r="C90" s="54"/>
      <c r="D90" s="54"/>
      <c r="E90" s="54"/>
      <c r="F90" s="54"/>
      <c r="W90" s="43">
        <v>87</v>
      </c>
      <c r="X90" s="44"/>
      <c r="Y90" s="44">
        <v>6</v>
      </c>
      <c r="Z90" s="44">
        <v>7</v>
      </c>
      <c r="AA90" s="44">
        <v>7</v>
      </c>
      <c r="AB90" s="44"/>
    </row>
    <row r="91" spans="1:28" x14ac:dyDescent="0.25">
      <c r="A91" s="54"/>
      <c r="B91" s="54"/>
      <c r="C91" s="54"/>
      <c r="D91" s="54"/>
      <c r="E91" s="54"/>
      <c r="F91" s="54"/>
      <c r="W91" s="43">
        <v>88</v>
      </c>
      <c r="X91" s="44"/>
      <c r="Y91" s="44">
        <v>8</v>
      </c>
      <c r="Z91" s="44">
        <v>7</v>
      </c>
      <c r="AA91" s="44">
        <v>8</v>
      </c>
      <c r="AB91" s="44"/>
    </row>
    <row r="92" spans="1:28" x14ac:dyDescent="0.25">
      <c r="A92" s="54"/>
      <c r="B92" s="54"/>
      <c r="C92" s="54"/>
      <c r="D92" s="54"/>
      <c r="E92" s="54"/>
      <c r="F92" s="54"/>
      <c r="W92" s="43">
        <v>89</v>
      </c>
      <c r="X92" s="44"/>
      <c r="Y92" s="44">
        <v>8</v>
      </c>
      <c r="Z92" s="44">
        <v>2</v>
      </c>
      <c r="AA92" s="44">
        <v>8</v>
      </c>
      <c r="AB92" s="44"/>
    </row>
    <row r="93" spans="1:28" x14ac:dyDescent="0.25">
      <c r="A93" s="54"/>
      <c r="B93" s="54"/>
      <c r="C93" s="54"/>
      <c r="D93" s="54"/>
      <c r="E93" s="54"/>
      <c r="F93" s="54"/>
      <c r="W93" s="43">
        <v>90</v>
      </c>
      <c r="X93" s="44"/>
      <c r="Y93" s="44">
        <v>7</v>
      </c>
      <c r="Z93" s="44">
        <v>10</v>
      </c>
      <c r="AA93" s="44">
        <v>8</v>
      </c>
      <c r="AB93" s="44"/>
    </row>
    <row r="94" spans="1:28" x14ac:dyDescent="0.25">
      <c r="W94" s="43">
        <v>91</v>
      </c>
      <c r="X94" s="44"/>
      <c r="Y94" s="44">
        <v>2</v>
      </c>
      <c r="Z94" s="44">
        <v>3</v>
      </c>
      <c r="AA94" s="44">
        <v>6</v>
      </c>
      <c r="AB94" s="44"/>
    </row>
    <row r="95" spans="1:28" x14ac:dyDescent="0.25">
      <c r="W95" s="43">
        <v>92</v>
      </c>
      <c r="X95" s="44"/>
      <c r="Y95" s="44">
        <v>4</v>
      </c>
      <c r="Z95" s="44">
        <v>5</v>
      </c>
      <c r="AA95" s="44">
        <v>6</v>
      </c>
      <c r="AB95" s="44"/>
    </row>
    <row r="96" spans="1:28" x14ac:dyDescent="0.25">
      <c r="W96" s="43">
        <v>93</v>
      </c>
      <c r="X96" s="44"/>
      <c r="Y96" s="44">
        <v>4</v>
      </c>
      <c r="Z96" s="44">
        <v>5</v>
      </c>
      <c r="AA96" s="44">
        <v>2</v>
      </c>
      <c r="AB96" s="44"/>
    </row>
    <row r="97" spans="23:28" x14ac:dyDescent="0.25">
      <c r="W97" s="43">
        <v>94</v>
      </c>
      <c r="X97" s="44"/>
      <c r="Y97" s="44">
        <v>3</v>
      </c>
      <c r="Z97" s="44">
        <v>5</v>
      </c>
      <c r="AA97" s="44">
        <v>2</v>
      </c>
      <c r="AB97" s="44"/>
    </row>
    <row r="98" spans="23:28" x14ac:dyDescent="0.25">
      <c r="W98" s="43">
        <v>95</v>
      </c>
      <c r="X98" s="44"/>
      <c r="Y98" s="44">
        <v>8</v>
      </c>
      <c r="Z98" s="44">
        <v>6</v>
      </c>
      <c r="AA98" s="44">
        <v>7</v>
      </c>
      <c r="AB98" s="44"/>
    </row>
    <row r="99" spans="23:28" x14ac:dyDescent="0.25">
      <c r="W99" s="43">
        <v>96</v>
      </c>
      <c r="X99" s="44"/>
      <c r="Y99" s="44">
        <v>8</v>
      </c>
      <c r="Z99" s="44">
        <v>6</v>
      </c>
      <c r="AA99" s="44">
        <v>7</v>
      </c>
      <c r="AB99" s="44"/>
    </row>
    <row r="100" spans="23:28" x14ac:dyDescent="0.25">
      <c r="W100" s="43">
        <v>97</v>
      </c>
      <c r="X100" s="43"/>
      <c r="Y100" s="44">
        <v>8</v>
      </c>
      <c r="Z100" s="44">
        <v>9</v>
      </c>
      <c r="AA100" s="43">
        <v>7</v>
      </c>
      <c r="AB100" s="43"/>
    </row>
    <row r="101" spans="23:28" x14ac:dyDescent="0.25">
      <c r="W101" s="43">
        <v>98</v>
      </c>
      <c r="X101" s="43"/>
      <c r="Y101" s="44">
        <v>1</v>
      </c>
      <c r="Z101" s="44">
        <v>4</v>
      </c>
      <c r="AA101" s="43">
        <v>1</v>
      </c>
      <c r="AB101" s="43"/>
    </row>
    <row r="102" spans="23:28" x14ac:dyDescent="0.25">
      <c r="W102" s="43">
        <v>99</v>
      </c>
      <c r="X102" s="79"/>
      <c r="Y102" s="44">
        <v>1</v>
      </c>
      <c r="Z102" s="44">
        <v>4</v>
      </c>
      <c r="AA102" s="79">
        <v>3</v>
      </c>
      <c r="AB102" s="79"/>
    </row>
    <row r="103" spans="23:28" x14ac:dyDescent="0.25">
      <c r="W103" s="43">
        <v>100</v>
      </c>
      <c r="X103" s="79"/>
      <c r="Y103" s="44">
        <v>7</v>
      </c>
      <c r="Z103" s="44">
        <v>3</v>
      </c>
      <c r="AA103" s="79">
        <v>3</v>
      </c>
      <c r="AB103" s="79"/>
    </row>
    <row r="104" spans="23:28" x14ac:dyDescent="0.25">
      <c r="W104" s="43">
        <v>101</v>
      </c>
      <c r="X104" s="79"/>
      <c r="Y104" s="44">
        <v>7</v>
      </c>
      <c r="Z104" s="44">
        <v>8</v>
      </c>
      <c r="AA104" s="79">
        <v>4</v>
      </c>
      <c r="AB104" s="79"/>
    </row>
    <row r="105" spans="23:28" x14ac:dyDescent="0.25">
      <c r="W105" s="43">
        <v>102</v>
      </c>
      <c r="X105" s="79"/>
      <c r="Y105" s="44">
        <v>7</v>
      </c>
      <c r="Z105" s="44">
        <v>8</v>
      </c>
      <c r="AA105" s="79">
        <v>6</v>
      </c>
      <c r="AB105" s="79"/>
    </row>
    <row r="106" spans="23:28" x14ac:dyDescent="0.25">
      <c r="W106" s="43">
        <v>103</v>
      </c>
      <c r="X106" s="79"/>
      <c r="Y106" s="44">
        <v>6</v>
      </c>
      <c r="Z106" s="44">
        <v>8</v>
      </c>
      <c r="AA106" s="79">
        <v>1</v>
      </c>
      <c r="AB106" s="79"/>
    </row>
    <row r="107" spans="23:28" x14ac:dyDescent="0.25">
      <c r="W107" s="43">
        <v>104</v>
      </c>
      <c r="X107" s="79"/>
      <c r="Y107" s="44">
        <v>6</v>
      </c>
      <c r="Z107" s="44">
        <v>2</v>
      </c>
      <c r="AA107" s="79">
        <v>0</v>
      </c>
      <c r="AB107" s="79"/>
    </row>
    <row r="108" spans="23:28" x14ac:dyDescent="0.25">
      <c r="W108" s="43">
        <v>105</v>
      </c>
      <c r="X108" s="79"/>
      <c r="Y108" s="44">
        <v>6</v>
      </c>
      <c r="Z108" s="44">
        <v>2</v>
      </c>
      <c r="AA108" s="79">
        <v>5</v>
      </c>
      <c r="AB108" s="79"/>
    </row>
    <row r="109" spans="23:28" x14ac:dyDescent="0.25">
      <c r="W109" s="43">
        <v>106</v>
      </c>
      <c r="X109" s="79"/>
      <c r="Y109" s="44">
        <v>2</v>
      </c>
      <c r="Z109" s="44">
        <v>7</v>
      </c>
      <c r="AA109" s="79">
        <v>5</v>
      </c>
      <c r="AB109" s="79"/>
    </row>
    <row r="110" spans="23:28" x14ac:dyDescent="0.25">
      <c r="W110" s="43">
        <v>107</v>
      </c>
      <c r="X110" s="79"/>
      <c r="Y110" s="44">
        <v>2</v>
      </c>
      <c r="Z110" s="44">
        <v>7</v>
      </c>
      <c r="AA110" s="79">
        <v>5</v>
      </c>
      <c r="AB110" s="79"/>
    </row>
    <row r="111" spans="23:28" x14ac:dyDescent="0.25">
      <c r="W111" s="43">
        <v>108</v>
      </c>
      <c r="X111" s="79"/>
      <c r="Y111" s="44">
        <v>4</v>
      </c>
      <c r="Z111" s="44">
        <v>8</v>
      </c>
      <c r="AA111" s="79">
        <v>8</v>
      </c>
      <c r="AB111" s="79"/>
    </row>
    <row r="112" spans="23:28" x14ac:dyDescent="0.25">
      <c r="W112" s="43">
        <v>109</v>
      </c>
      <c r="X112" s="79"/>
      <c r="Y112" s="44">
        <v>4</v>
      </c>
      <c r="Z112" s="44">
        <v>8</v>
      </c>
      <c r="AA112" s="79">
        <v>2</v>
      </c>
      <c r="AB112" s="79"/>
    </row>
    <row r="113" spans="23:28" x14ac:dyDescent="0.25">
      <c r="W113" s="43">
        <v>110</v>
      </c>
      <c r="X113" s="79"/>
      <c r="Y113" s="44">
        <v>5</v>
      </c>
      <c r="Z113" s="44">
        <v>8</v>
      </c>
      <c r="AA113" s="79">
        <v>2</v>
      </c>
      <c r="AB113" s="79"/>
    </row>
    <row r="114" spans="23:28" x14ac:dyDescent="0.25">
      <c r="W114" s="43">
        <v>111</v>
      </c>
      <c r="X114" s="79"/>
      <c r="Y114" s="44">
        <v>5</v>
      </c>
      <c r="Z114" s="44">
        <v>1</v>
      </c>
      <c r="AA114" s="79">
        <v>7</v>
      </c>
      <c r="AB114" s="79"/>
    </row>
    <row r="115" spans="23:28" x14ac:dyDescent="0.25">
      <c r="W115" s="43">
        <v>112</v>
      </c>
      <c r="X115" s="79"/>
      <c r="Y115" s="44">
        <v>5</v>
      </c>
      <c r="Z115" s="44">
        <v>1</v>
      </c>
      <c r="AA115" s="79">
        <v>7</v>
      </c>
      <c r="AB115" s="79"/>
    </row>
    <row r="116" spans="23:28" x14ac:dyDescent="0.25">
      <c r="W116" s="43">
        <v>113</v>
      </c>
      <c r="X116" s="79"/>
      <c r="Y116" s="44">
        <v>3</v>
      </c>
      <c r="Z116" s="44"/>
      <c r="AA116" s="79">
        <v>4</v>
      </c>
      <c r="AB116" s="79"/>
    </row>
    <row r="117" spans="23:28" x14ac:dyDescent="0.25">
      <c r="W117" s="43">
        <v>114</v>
      </c>
      <c r="X117" s="79"/>
      <c r="Y117" s="44">
        <v>3</v>
      </c>
      <c r="Z117" s="44"/>
      <c r="AA117" s="79"/>
      <c r="AB117" s="79"/>
    </row>
    <row r="118" spans="23:28" x14ac:dyDescent="0.25">
      <c r="W118" s="43">
        <v>115</v>
      </c>
      <c r="X118" s="79"/>
      <c r="Y118" s="44">
        <v>7</v>
      </c>
      <c r="Z118" s="44"/>
      <c r="AA118" s="79"/>
      <c r="AB118" s="79"/>
    </row>
    <row r="119" spans="23:28" x14ac:dyDescent="0.25">
      <c r="W119" s="43">
        <v>116</v>
      </c>
      <c r="X119" s="79"/>
      <c r="Y119" s="44">
        <v>7</v>
      </c>
      <c r="Z119" s="44"/>
      <c r="AA119" s="79"/>
      <c r="AB119" s="79"/>
    </row>
    <row r="120" spans="23:28" x14ac:dyDescent="0.25">
      <c r="W120" s="43">
        <v>117</v>
      </c>
      <c r="X120" s="79"/>
      <c r="Y120" s="44">
        <v>7</v>
      </c>
      <c r="Z120" s="44"/>
      <c r="AA120" s="79"/>
      <c r="AB120" s="79"/>
    </row>
    <row r="121" spans="23:28" x14ac:dyDescent="0.25">
      <c r="W121" s="43">
        <v>118</v>
      </c>
      <c r="X121" s="79"/>
      <c r="Y121" s="44">
        <v>7</v>
      </c>
      <c r="Z121" s="44"/>
      <c r="AA121" s="79"/>
      <c r="AB121" s="79"/>
    </row>
    <row r="122" spans="23:28" x14ac:dyDescent="0.25">
      <c r="W122" s="43">
        <v>119</v>
      </c>
      <c r="X122" s="79"/>
      <c r="Y122" s="44">
        <v>1</v>
      </c>
      <c r="Z122" s="44"/>
      <c r="AA122" s="79"/>
      <c r="AB122" s="79"/>
    </row>
    <row r="123" spans="23:28" x14ac:dyDescent="0.25">
      <c r="W123" s="43">
        <v>120</v>
      </c>
      <c r="X123" s="79"/>
      <c r="Y123" s="44">
        <v>1</v>
      </c>
      <c r="Z123" s="44"/>
      <c r="AA123" s="79"/>
      <c r="AB123" s="79"/>
    </row>
    <row r="124" spans="23:28" x14ac:dyDescent="0.25">
      <c r="W124" s="43">
        <v>121</v>
      </c>
      <c r="X124" s="79"/>
      <c r="Y124" s="44">
        <v>4</v>
      </c>
      <c r="Z124" s="44"/>
      <c r="AA124" s="79"/>
      <c r="AB124" s="79"/>
    </row>
    <row r="125" spans="23:28" x14ac:dyDescent="0.25">
      <c r="W125" s="43">
        <v>122</v>
      </c>
      <c r="X125" s="79"/>
      <c r="Y125" s="44"/>
      <c r="Z125" s="44"/>
      <c r="AA125" s="79"/>
      <c r="AB125" s="79"/>
    </row>
    <row r="126" spans="23:28" x14ac:dyDescent="0.25">
      <c r="W126" s="43">
        <v>123</v>
      </c>
      <c r="X126" s="79"/>
      <c r="Y126" s="44"/>
      <c r="Z126" s="44"/>
      <c r="AA126" s="79"/>
      <c r="AB126" s="79"/>
    </row>
    <row r="127" spans="23:28" x14ac:dyDescent="0.25">
      <c r="W127" s="43">
        <v>124</v>
      </c>
      <c r="X127" s="79"/>
      <c r="Y127" s="44"/>
      <c r="Z127" s="44"/>
      <c r="AA127" s="79"/>
      <c r="AB127" s="79"/>
    </row>
    <row r="128" spans="23:28" x14ac:dyDescent="0.25">
      <c r="W128" s="43">
        <v>125</v>
      </c>
      <c r="X128" s="79"/>
      <c r="Y128" s="44"/>
      <c r="Z128" s="44"/>
      <c r="AA128" s="79"/>
      <c r="AB128" s="79"/>
    </row>
    <row r="129" spans="23:28" x14ac:dyDescent="0.25">
      <c r="W129" s="43">
        <v>126</v>
      </c>
      <c r="X129" s="79"/>
      <c r="Y129" s="44"/>
      <c r="Z129" s="44"/>
      <c r="AA129" s="79"/>
      <c r="AB129" s="79"/>
    </row>
    <row r="130" spans="23:28" x14ac:dyDescent="0.25">
      <c r="W130" s="43">
        <v>127</v>
      </c>
      <c r="X130" s="79"/>
      <c r="Y130" s="44"/>
      <c r="Z130" s="44"/>
      <c r="AA130" s="79"/>
      <c r="AB130" s="79"/>
    </row>
    <row r="131" spans="23:28" x14ac:dyDescent="0.25">
      <c r="W131" s="43">
        <v>128</v>
      </c>
      <c r="X131" s="79"/>
      <c r="Y131" s="44"/>
      <c r="Z131" s="44"/>
      <c r="AA131" s="79"/>
      <c r="AB131" s="79"/>
    </row>
    <row r="132" spans="23:28" x14ac:dyDescent="0.25">
      <c r="W132" s="43">
        <v>129</v>
      </c>
      <c r="X132" s="79"/>
      <c r="Y132" s="44"/>
      <c r="Z132" s="44"/>
      <c r="AA132" s="79"/>
      <c r="AB132" s="79"/>
    </row>
    <row r="133" spans="23:28" x14ac:dyDescent="0.25">
      <c r="W133" s="43">
        <v>130</v>
      </c>
      <c r="X133" s="79"/>
      <c r="Y133" s="44"/>
      <c r="Z133" s="44"/>
      <c r="AA133" s="79"/>
      <c r="AB133" s="79"/>
    </row>
    <row r="134" spans="23:28" x14ac:dyDescent="0.25">
      <c r="W134" s="43">
        <v>131</v>
      </c>
      <c r="X134" s="79"/>
      <c r="Y134" s="44"/>
      <c r="Z134" s="44"/>
      <c r="AA134" s="79"/>
      <c r="AB134" s="79"/>
    </row>
    <row r="135" spans="23:28" x14ac:dyDescent="0.25">
      <c r="W135" s="43">
        <v>132</v>
      </c>
      <c r="X135" s="79"/>
      <c r="Y135" s="44"/>
      <c r="Z135" s="44"/>
      <c r="AA135" s="79"/>
      <c r="AB135" s="79"/>
    </row>
    <row r="136" spans="23:28" x14ac:dyDescent="0.25">
      <c r="W136" s="43">
        <v>133</v>
      </c>
      <c r="X136" s="79"/>
      <c r="Y136" s="44"/>
      <c r="Z136" s="44"/>
      <c r="AA136" s="79"/>
      <c r="AB136" s="79"/>
    </row>
    <row r="137" spans="23:28" x14ac:dyDescent="0.25">
      <c r="W137" s="43">
        <v>134</v>
      </c>
      <c r="X137" s="79"/>
      <c r="Y137" s="44"/>
      <c r="Z137" s="44"/>
      <c r="AA137" s="79"/>
      <c r="AB137" s="79"/>
    </row>
    <row r="138" spans="23:28" x14ac:dyDescent="0.25">
      <c r="W138" s="43">
        <v>135</v>
      </c>
      <c r="X138" s="79"/>
      <c r="Y138" s="44"/>
      <c r="Z138" s="44"/>
      <c r="AA138" s="79"/>
      <c r="AB138" s="79"/>
    </row>
    <row r="139" spans="23:28" x14ac:dyDescent="0.25">
      <c r="W139" s="43">
        <v>136</v>
      </c>
      <c r="X139" s="79"/>
      <c r="Y139" s="44"/>
      <c r="Z139" s="44"/>
      <c r="AA139" s="79"/>
      <c r="AB139" s="79"/>
    </row>
    <row r="140" spans="23:28" x14ac:dyDescent="0.25">
      <c r="W140" s="43">
        <v>137</v>
      </c>
      <c r="X140" s="79"/>
      <c r="Y140" s="44"/>
      <c r="Z140" s="44"/>
      <c r="AA140" s="79"/>
      <c r="AB140" s="79"/>
    </row>
    <row r="141" spans="23:28" x14ac:dyDescent="0.25">
      <c r="W141" s="43">
        <v>138</v>
      </c>
      <c r="X141" s="79"/>
      <c r="Y141" s="44"/>
      <c r="Z141" s="44"/>
      <c r="AA141" s="79"/>
      <c r="AB141" s="79"/>
    </row>
    <row r="142" spans="23:28" x14ac:dyDescent="0.25">
      <c r="W142" s="43">
        <v>139</v>
      </c>
      <c r="X142" s="79"/>
      <c r="Y142" s="44"/>
      <c r="Z142" s="44"/>
      <c r="AA142" s="79"/>
      <c r="AB142" s="79"/>
    </row>
    <row r="143" spans="23:28" x14ac:dyDescent="0.25">
      <c r="W143" s="43">
        <v>140</v>
      </c>
      <c r="X143" s="79"/>
      <c r="Y143" s="44"/>
      <c r="Z143" s="44"/>
      <c r="AA143" s="79"/>
      <c r="AB143" s="79"/>
    </row>
    <row r="144" spans="23:28" x14ac:dyDescent="0.25">
      <c r="W144" s="43">
        <v>141</v>
      </c>
      <c r="X144" s="79"/>
      <c r="Y144" s="44"/>
      <c r="Z144" s="44"/>
      <c r="AA144" s="79"/>
      <c r="AB144" s="79"/>
    </row>
    <row r="145" spans="23:28" x14ac:dyDescent="0.25">
      <c r="W145" s="43">
        <v>142</v>
      </c>
      <c r="X145" s="79"/>
      <c r="Y145" s="79"/>
      <c r="Z145" s="44"/>
      <c r="AA145" s="79"/>
      <c r="AB145" s="79"/>
    </row>
    <row r="146" spans="23:28" x14ac:dyDescent="0.25">
      <c r="W146" s="43">
        <v>143</v>
      </c>
      <c r="X146" s="79"/>
      <c r="Y146" s="79"/>
      <c r="Z146" s="79"/>
      <c r="AA146" s="79"/>
      <c r="AB146" s="79"/>
    </row>
    <row r="147" spans="23:28" x14ac:dyDescent="0.25">
      <c r="W147" s="43">
        <v>144</v>
      </c>
      <c r="X147" s="79"/>
      <c r="Y147" s="79"/>
      <c r="Z147" s="79"/>
      <c r="AA147" s="79"/>
      <c r="AB147" s="79"/>
    </row>
    <row r="148" spans="23:28" x14ac:dyDescent="0.25">
      <c r="W148" s="43">
        <v>145</v>
      </c>
      <c r="X148" s="79"/>
      <c r="Y148" s="79"/>
      <c r="Z148" s="79"/>
      <c r="AA148" s="79"/>
      <c r="AB148" s="79"/>
    </row>
    <row r="149" spans="23:28" x14ac:dyDescent="0.25">
      <c r="W149" s="43">
        <v>146</v>
      </c>
      <c r="X149" s="79"/>
      <c r="Y149" s="79"/>
      <c r="Z149" s="79"/>
      <c r="AA149" s="79"/>
      <c r="AB149" s="79"/>
    </row>
    <row r="150" spans="23:28" x14ac:dyDescent="0.25">
      <c r="W150" s="43">
        <v>147</v>
      </c>
      <c r="X150" s="79"/>
      <c r="Y150" s="79"/>
      <c r="Z150" s="79"/>
      <c r="AA150" s="79"/>
      <c r="AB150" s="79"/>
    </row>
    <row r="151" spans="23:28" x14ac:dyDescent="0.25">
      <c r="W151" s="43">
        <v>148</v>
      </c>
      <c r="X151" s="79"/>
      <c r="Y151" s="79"/>
      <c r="Z151" s="79"/>
      <c r="AA151" s="79"/>
      <c r="AB151" s="79"/>
    </row>
    <row r="152" spans="23:28" x14ac:dyDescent="0.25">
      <c r="W152" s="43">
        <v>149</v>
      </c>
      <c r="X152" s="79"/>
      <c r="Y152" s="79"/>
      <c r="Z152" s="79"/>
      <c r="AA152" s="79"/>
      <c r="AB152" s="79"/>
    </row>
    <row r="153" spans="23:28" x14ac:dyDescent="0.25">
      <c r="W153" s="43">
        <v>150</v>
      </c>
      <c r="X153" s="79"/>
      <c r="Y153" s="79"/>
      <c r="Z153" s="79"/>
      <c r="AA153" s="79"/>
      <c r="AB153" s="79"/>
    </row>
    <row r="154" spans="23:28" x14ac:dyDescent="0.25">
      <c r="W154" s="43">
        <v>151</v>
      </c>
      <c r="X154" s="79"/>
      <c r="Y154" s="79"/>
      <c r="Z154" s="79"/>
      <c r="AA154" s="79"/>
      <c r="AB154" s="79"/>
    </row>
    <row r="155" spans="23:28" x14ac:dyDescent="0.25">
      <c r="W155" s="43">
        <v>152</v>
      </c>
      <c r="X155" s="79"/>
      <c r="Y155" s="79"/>
      <c r="Z155" s="79"/>
      <c r="AA155" s="79"/>
      <c r="AB155" s="79"/>
    </row>
    <row r="156" spans="23:28" x14ac:dyDescent="0.25">
      <c r="W156" s="43">
        <v>153</v>
      </c>
      <c r="X156" s="79"/>
      <c r="Y156" s="79"/>
      <c r="Z156" s="79"/>
      <c r="AA156" s="79"/>
      <c r="AB156" s="79"/>
    </row>
    <row r="157" spans="23:28" x14ac:dyDescent="0.25">
      <c r="W157" s="43">
        <v>154</v>
      </c>
      <c r="X157" s="79"/>
      <c r="Y157" s="79"/>
      <c r="Z157" s="79"/>
      <c r="AA157" s="79"/>
      <c r="AB157" s="79"/>
    </row>
    <row r="158" spans="23:28" x14ac:dyDescent="0.25">
      <c r="W158" s="43">
        <v>155</v>
      </c>
      <c r="X158" s="79"/>
      <c r="Y158" s="79"/>
      <c r="Z158" s="79"/>
      <c r="AA158" s="79"/>
      <c r="AB158" s="79"/>
    </row>
    <row r="159" spans="23:28" x14ac:dyDescent="0.25">
      <c r="W159" s="43">
        <v>156</v>
      </c>
      <c r="X159" s="79"/>
      <c r="Y159" s="79"/>
      <c r="Z159" s="79"/>
      <c r="AA159" s="79"/>
      <c r="AB159" s="79"/>
    </row>
    <row r="160" spans="23:28" x14ac:dyDescent="0.25">
      <c r="W160" s="43">
        <v>157</v>
      </c>
      <c r="X160" s="79"/>
      <c r="Y160" s="79"/>
      <c r="Z160" s="79"/>
      <c r="AA160" s="79"/>
      <c r="AB160" s="79"/>
    </row>
    <row r="161" spans="23:28" x14ac:dyDescent="0.25">
      <c r="W161" s="43">
        <v>158</v>
      </c>
      <c r="X161" s="79"/>
      <c r="Y161" s="79"/>
      <c r="Z161" s="79"/>
      <c r="AA161" s="79"/>
      <c r="AB161" s="79"/>
    </row>
    <row r="162" spans="23:28" x14ac:dyDescent="0.25">
      <c r="W162" s="43">
        <v>159</v>
      </c>
      <c r="X162" s="79"/>
      <c r="Y162" s="79"/>
      <c r="Z162" s="79"/>
      <c r="AA162" s="79"/>
      <c r="AB162" s="79"/>
    </row>
    <row r="163" spans="23:28" x14ac:dyDescent="0.25">
      <c r="W163" s="43">
        <v>160</v>
      </c>
      <c r="X163" s="79"/>
      <c r="Y163" s="79"/>
      <c r="Z163" s="79"/>
      <c r="AA163" s="79"/>
      <c r="AB163" s="79"/>
    </row>
    <row r="164" spans="23:28" x14ac:dyDescent="0.25">
      <c r="W164" s="43">
        <v>161</v>
      </c>
      <c r="X164" s="79"/>
      <c r="Y164" s="79"/>
      <c r="Z164" s="79"/>
      <c r="AA164" s="79"/>
      <c r="AB164" s="79"/>
    </row>
    <row r="165" spans="23:28" x14ac:dyDescent="0.25">
      <c r="W165" s="43">
        <v>162</v>
      </c>
      <c r="X165" s="79"/>
      <c r="Y165" s="79"/>
      <c r="Z165" s="79"/>
      <c r="AA165" s="79"/>
      <c r="AB165" s="79"/>
    </row>
    <row r="166" spans="23:28" x14ac:dyDescent="0.25">
      <c r="W166" s="43">
        <v>163</v>
      </c>
      <c r="X166" s="79"/>
      <c r="Y166" s="79"/>
      <c r="Z166" s="79"/>
      <c r="AA166" s="79"/>
      <c r="AB166" s="79"/>
    </row>
    <row r="167" spans="23:28" x14ac:dyDescent="0.25">
      <c r="W167" s="43">
        <v>164</v>
      </c>
      <c r="X167" s="79"/>
      <c r="Y167" s="79"/>
      <c r="Z167" s="79"/>
      <c r="AA167" s="79"/>
      <c r="AB167" s="79"/>
    </row>
    <row r="168" spans="23:28" x14ac:dyDescent="0.25">
      <c r="W168" s="43">
        <v>165</v>
      </c>
      <c r="X168" s="79"/>
      <c r="Y168" s="79"/>
      <c r="Z168" s="79"/>
      <c r="AA168" s="79"/>
      <c r="AB168" s="79"/>
    </row>
    <row r="169" spans="23:28" x14ac:dyDescent="0.25">
      <c r="W169" s="43">
        <v>166</v>
      </c>
      <c r="X169" s="79"/>
      <c r="Y169" s="79"/>
      <c r="Z169" s="79"/>
      <c r="AA169" s="79"/>
      <c r="AB169" s="79"/>
    </row>
    <row r="170" spans="23:28" x14ac:dyDescent="0.25">
      <c r="W170" s="80">
        <v>167</v>
      </c>
      <c r="X170" s="81"/>
      <c r="Y170" s="81"/>
      <c r="Z170" s="81"/>
      <c r="AA170" s="81"/>
      <c r="AB170" s="81"/>
    </row>
  </sheetData>
  <mergeCells count="4">
    <mergeCell ref="J3:N3"/>
    <mergeCell ref="D18:H18"/>
    <mergeCell ref="B20:C20"/>
    <mergeCell ref="O42:S42"/>
  </mergeCells>
  <conditionalFormatting sqref="J43:N64">
    <cfRule type="containsText" dxfId="75" priority="12" operator="containsText" text="X">
      <formula>NOT(ISERROR(SEARCH("X",J43)))</formula>
    </cfRule>
    <cfRule type="containsText" dxfId="74" priority="13" operator="containsText" text="X">
      <formula>NOT(ISERROR(SEARCH("X",J43)))</formula>
    </cfRule>
  </conditionalFormatting>
  <conditionalFormatting sqref="V4:V33">
    <cfRule type="colorScale" priority="7">
      <colorScale>
        <cfvo type="num" val="-2E-3"/>
        <cfvo type="num" val="0"/>
        <cfvo type="num" val="2E-3"/>
        <color theme="5" tint="-0.249977111117893"/>
        <color rgb="FF92D050"/>
        <color theme="5" tint="-0.249977111117893"/>
      </colorScale>
    </cfRule>
  </conditionalFormatting>
  <conditionalFormatting sqref="X3:AB170">
    <cfRule type="cellIs" dxfId="73" priority="5" operator="equal">
      <formula>"BN"</formula>
    </cfRule>
  </conditionalFormatting>
  <conditionalFormatting sqref="X3:AB1048576">
    <cfRule type="expression" dxfId="72" priority="1">
      <formula>AND(LEN(X3)&gt;0,X3=0)</formula>
    </cfRule>
    <cfRule type="cellIs" dxfId="71" priority="2" operator="equal">
      <formula>9</formula>
    </cfRule>
    <cfRule type="cellIs" dxfId="70" priority="3" operator="equal">
      <formula>10</formula>
    </cfRule>
  </conditionalFormatting>
  <conditionalFormatting sqref="U4:U31">
    <cfRule type="colorScale" priority="191">
      <colorScale>
        <cfvo type="num" val="500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EE52C-DC59-42E5-BCEF-C8E3F7A27480}">
  <dimension ref="B2:N39"/>
  <sheetViews>
    <sheetView workbookViewId="0">
      <selection activeCell="F7" sqref="F7"/>
    </sheetView>
    <sheetView tabSelected="1" workbookViewId="1">
      <selection activeCell="J23" sqref="J23"/>
    </sheetView>
  </sheetViews>
  <sheetFormatPr defaultColWidth="9" defaultRowHeight="15" x14ac:dyDescent="0.25"/>
  <cols>
    <col min="1" max="1" width="8.7109375" style="3" customWidth="1"/>
    <col min="2" max="2" width="13.42578125" style="3" customWidth="1"/>
    <col min="3" max="4" width="10.5703125" style="3" customWidth="1"/>
    <col min="5" max="9" width="11" style="3" customWidth="1"/>
    <col min="10" max="12" width="8.7109375" style="3" customWidth="1"/>
    <col min="13" max="13" width="10.42578125" style="3" customWidth="1"/>
    <col min="14" max="1018" width="8.7109375" style="3" customWidth="1"/>
    <col min="1019" max="16384" width="9" style="3"/>
  </cols>
  <sheetData>
    <row r="2" spans="2:9" x14ac:dyDescent="0.25">
      <c r="B2"/>
    </row>
    <row r="3" spans="2:9" x14ac:dyDescent="0.25">
      <c r="B3"/>
      <c r="C3" s="82"/>
      <c r="D3" s="82"/>
      <c r="E3" s="82"/>
      <c r="F3" s="82"/>
      <c r="G3" s="82"/>
      <c r="H3" s="82"/>
      <c r="I3" s="82"/>
    </row>
    <row r="4" spans="2:9" x14ac:dyDescent="0.25">
      <c r="B4"/>
      <c r="C4" s="14"/>
      <c r="D4" s="14"/>
      <c r="E4" s="14"/>
      <c r="F4" s="14"/>
      <c r="G4" s="14"/>
      <c r="H4" s="14"/>
      <c r="I4" s="14"/>
    </row>
    <row r="5" spans="2:9" x14ac:dyDescent="0.25">
      <c r="B5"/>
      <c r="C5" s="7" t="s">
        <v>52</v>
      </c>
      <c r="D5" s="7" t="s">
        <v>7</v>
      </c>
      <c r="E5" s="7">
        <v>1</v>
      </c>
      <c r="F5" s="7">
        <v>2</v>
      </c>
      <c r="G5" s="7">
        <v>3</v>
      </c>
      <c r="H5" s="7">
        <v>4</v>
      </c>
      <c r="I5" s="7">
        <v>5</v>
      </c>
    </row>
    <row r="6" spans="2:9" x14ac:dyDescent="0.25">
      <c r="B6"/>
      <c r="C6" s="15">
        <v>0</v>
      </c>
      <c r="D6" s="15" t="s">
        <v>8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</row>
    <row r="7" spans="2:9" x14ac:dyDescent="0.25">
      <c r="B7"/>
      <c r="C7" s="15">
        <v>1</v>
      </c>
      <c r="D7" s="15" t="s">
        <v>9</v>
      </c>
      <c r="E7" s="16">
        <v>0</v>
      </c>
      <c r="F7" s="16">
        <v>0.2</v>
      </c>
      <c r="G7" s="16">
        <v>1.5</v>
      </c>
      <c r="H7" s="16">
        <v>15</v>
      </c>
      <c r="I7" s="16">
        <v>100</v>
      </c>
    </row>
    <row r="8" spans="2:9" x14ac:dyDescent="0.25">
      <c r="B8"/>
      <c r="C8" s="15">
        <v>2</v>
      </c>
      <c r="D8" s="15" t="s">
        <v>9</v>
      </c>
      <c r="E8" s="16">
        <v>0</v>
      </c>
      <c r="F8" s="16">
        <v>0</v>
      </c>
      <c r="G8" s="16">
        <v>1</v>
      </c>
      <c r="H8" s="16">
        <v>5</v>
      </c>
      <c r="I8" s="16">
        <v>20</v>
      </c>
    </row>
    <row r="9" spans="2:9" x14ac:dyDescent="0.25">
      <c r="B9"/>
      <c r="C9" s="15">
        <v>3</v>
      </c>
      <c r="D9" s="15" t="s">
        <v>9</v>
      </c>
      <c r="E9" s="16">
        <v>0</v>
      </c>
      <c r="F9" s="16">
        <v>0</v>
      </c>
      <c r="G9" s="16">
        <v>1</v>
      </c>
      <c r="H9" s="16">
        <v>5</v>
      </c>
      <c r="I9" s="16">
        <v>20</v>
      </c>
    </row>
    <row r="10" spans="2:9" ht="14.45" customHeight="1" x14ac:dyDescent="0.25">
      <c r="B10"/>
      <c r="C10" s="15">
        <v>4</v>
      </c>
      <c r="D10" s="15" t="s">
        <v>9</v>
      </c>
      <c r="E10" s="16">
        <v>0</v>
      </c>
      <c r="F10" s="16">
        <v>0</v>
      </c>
      <c r="G10" s="16">
        <v>0.5</v>
      </c>
      <c r="H10" s="16">
        <v>2</v>
      </c>
      <c r="I10" s="16">
        <v>8</v>
      </c>
    </row>
    <row r="11" spans="2:9" x14ac:dyDescent="0.25">
      <c r="B11"/>
      <c r="C11" s="15">
        <v>5</v>
      </c>
      <c r="D11" s="15" t="s">
        <v>9</v>
      </c>
      <c r="E11" s="16">
        <v>0</v>
      </c>
      <c r="F11" s="16">
        <v>0</v>
      </c>
      <c r="G11" s="16">
        <v>0.2</v>
      </c>
      <c r="H11" s="16">
        <v>0.5</v>
      </c>
      <c r="I11" s="16">
        <v>2</v>
      </c>
    </row>
    <row r="12" spans="2:9" x14ac:dyDescent="0.25">
      <c r="B12"/>
      <c r="C12" s="15">
        <v>6</v>
      </c>
      <c r="D12" s="15" t="s">
        <v>9</v>
      </c>
      <c r="E12" s="16">
        <v>0</v>
      </c>
      <c r="F12" s="16">
        <v>0</v>
      </c>
      <c r="G12" s="16">
        <v>0.2</v>
      </c>
      <c r="H12" s="16">
        <v>0.5</v>
      </c>
      <c r="I12" s="16">
        <v>2</v>
      </c>
    </row>
    <row r="13" spans="2:9" x14ac:dyDescent="0.25">
      <c r="B13"/>
      <c r="C13" s="15">
        <v>7</v>
      </c>
      <c r="D13" s="15" t="s">
        <v>9</v>
      </c>
      <c r="E13" s="16">
        <v>0</v>
      </c>
      <c r="F13" s="16">
        <v>0</v>
      </c>
      <c r="G13" s="16">
        <v>0.2</v>
      </c>
      <c r="H13" s="16">
        <v>0.5</v>
      </c>
      <c r="I13" s="16">
        <v>2</v>
      </c>
    </row>
    <row r="14" spans="2:9" x14ac:dyDescent="0.25">
      <c r="B14"/>
      <c r="C14" s="15">
        <v>8</v>
      </c>
      <c r="D14" s="15" t="s">
        <v>9</v>
      </c>
      <c r="E14" s="16">
        <v>0</v>
      </c>
      <c r="F14" s="16">
        <v>0</v>
      </c>
      <c r="G14" s="16">
        <v>0.2</v>
      </c>
      <c r="H14" s="16">
        <v>0.5</v>
      </c>
      <c r="I14" s="16">
        <v>2</v>
      </c>
    </row>
    <row r="15" spans="2:9" x14ac:dyDescent="0.25">
      <c r="B15"/>
      <c r="C15" s="15">
        <v>9</v>
      </c>
      <c r="D15" s="15" t="s">
        <v>10</v>
      </c>
      <c r="E15" s="16">
        <v>0</v>
      </c>
      <c r="F15" s="16">
        <v>0</v>
      </c>
      <c r="G15" s="16">
        <v>2</v>
      </c>
      <c r="H15" s="16">
        <v>0</v>
      </c>
      <c r="I15" s="16">
        <v>0</v>
      </c>
    </row>
    <row r="16" spans="2:9" ht="14.25" customHeight="1" x14ac:dyDescent="0.25">
      <c r="B16"/>
      <c r="C16" s="15">
        <v>10</v>
      </c>
      <c r="D16" s="15" t="s">
        <v>10</v>
      </c>
      <c r="E16" s="16">
        <v>0</v>
      </c>
      <c r="F16" s="16">
        <v>0</v>
      </c>
      <c r="G16" s="16">
        <v>0.3</v>
      </c>
      <c r="H16" s="16">
        <v>2</v>
      </c>
      <c r="I16" s="16">
        <v>10</v>
      </c>
    </row>
    <row r="17" spans="2:14" ht="14.25" customHeight="1" x14ac:dyDescent="0.25">
      <c r="B17"/>
      <c r="C17"/>
      <c r="D17"/>
      <c r="E17"/>
      <c r="F17"/>
      <c r="G17"/>
      <c r="H17"/>
      <c r="I17"/>
      <c r="J17"/>
      <c r="K17"/>
      <c r="L17"/>
    </row>
    <row r="18" spans="2:14" ht="14.25" customHeight="1" x14ac:dyDescent="0.25">
      <c r="C18"/>
      <c r="D18"/>
      <c r="E18"/>
      <c r="F18"/>
      <c r="G18"/>
      <c r="H18"/>
      <c r="I18"/>
      <c r="J18"/>
      <c r="K18"/>
      <c r="L18"/>
    </row>
    <row r="19" spans="2:14" ht="14.25" customHeight="1" x14ac:dyDescent="0.25">
      <c r="B19" s="86"/>
      <c r="C19"/>
      <c r="D19"/>
      <c r="E19"/>
      <c r="F19"/>
      <c r="G19"/>
      <c r="H19"/>
      <c r="I19"/>
      <c r="J19"/>
      <c r="K19"/>
      <c r="L19"/>
    </row>
    <row r="20" spans="2:14" ht="14.25" customHeight="1" x14ac:dyDescent="0.25">
      <c r="B20" s="86"/>
      <c r="C20"/>
      <c r="D20"/>
      <c r="E20"/>
      <c r="F20"/>
      <c r="G20"/>
      <c r="H20"/>
      <c r="I20"/>
      <c r="J20"/>
      <c r="K20"/>
      <c r="L20"/>
    </row>
    <row r="21" spans="2:14" ht="14.25" customHeight="1" x14ac:dyDescent="0.25">
      <c r="B21" s="86"/>
      <c r="C21"/>
      <c r="D21"/>
      <c r="E21"/>
      <c r="F21"/>
      <c r="G21"/>
      <c r="H21"/>
      <c r="I21"/>
      <c r="J21"/>
      <c r="K21"/>
      <c r="L21"/>
    </row>
    <row r="22" spans="2:14" ht="14.25" customHeight="1" x14ac:dyDescent="0.25">
      <c r="B22" s="86"/>
      <c r="C22"/>
      <c r="D22"/>
      <c r="E22"/>
      <c r="F22"/>
      <c r="G22"/>
      <c r="H22"/>
      <c r="I22"/>
      <c r="J22"/>
      <c r="K22"/>
      <c r="L22"/>
    </row>
    <row r="23" spans="2:14" ht="14.25" customHeight="1" x14ac:dyDescent="0.25">
      <c r="B23" s="86"/>
      <c r="C23"/>
      <c r="D23"/>
      <c r="E23"/>
      <c r="F23"/>
      <c r="G23"/>
      <c r="H23"/>
      <c r="I23"/>
      <c r="J23"/>
      <c r="K23"/>
      <c r="L23"/>
    </row>
    <row r="24" spans="2:14" ht="14.25" customHeight="1" x14ac:dyDescent="0.25">
      <c r="B24" s="86"/>
      <c r="C24" s="87"/>
      <c r="D24" s="87"/>
      <c r="E24" s="87"/>
      <c r="F24" s="87"/>
      <c r="G24" s="88"/>
      <c r="H24" s="87"/>
      <c r="I24" s="87"/>
      <c r="J24" s="87"/>
    </row>
    <row r="25" spans="2:14" ht="14.25" customHeight="1" x14ac:dyDescent="0.25">
      <c r="B25" s="86"/>
      <c r="C25" s="87"/>
      <c r="D25" s="87"/>
      <c r="E25" s="87"/>
      <c r="F25" s="87"/>
      <c r="G25" s="87"/>
      <c r="H25" s="87"/>
      <c r="I25" s="87"/>
      <c r="J25" s="87"/>
    </row>
    <row r="26" spans="2:14" ht="14.25" customHeight="1" x14ac:dyDescent="0.25">
      <c r="B26" s="86"/>
      <c r="C26" s="87"/>
      <c r="D26" s="87"/>
      <c r="E26" s="87"/>
      <c r="F26" s="87"/>
      <c r="G26" s="87"/>
      <c r="H26" s="87"/>
      <c r="I26" s="87"/>
      <c r="J26" s="87"/>
    </row>
    <row r="27" spans="2:14" ht="14.25" customHeight="1" x14ac:dyDescent="0.25">
      <c r="B27" s="86"/>
      <c r="C27" s="87"/>
      <c r="D27" s="87"/>
      <c r="E27" s="87"/>
      <c r="F27" s="87"/>
      <c r="G27" s="87"/>
      <c r="H27" s="87"/>
      <c r="I27" s="87"/>
      <c r="J27" s="87"/>
    </row>
    <row r="28" spans="2:14" ht="14.25" customHeight="1" x14ac:dyDescent="0.25">
      <c r="B28" s="86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</row>
    <row r="29" spans="2:14" x14ac:dyDescent="0.25"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</row>
    <row r="30" spans="2:14" x14ac:dyDescent="0.25"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</row>
    <row r="31" spans="2:14" x14ac:dyDescent="0.25"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</row>
    <row r="32" spans="2:14" x14ac:dyDescent="0.25"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</row>
    <row r="33" spans="2:14" x14ac:dyDescent="0.25"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</row>
    <row r="34" spans="2:14" x14ac:dyDescent="0.25"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</row>
    <row r="35" spans="2:14" x14ac:dyDescent="0.25"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</row>
    <row r="36" spans="2:14" x14ac:dyDescent="0.25"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</row>
    <row r="37" spans="2:14" x14ac:dyDescent="0.25"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</row>
    <row r="38" spans="2:14" x14ac:dyDescent="0.25"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</row>
    <row r="39" spans="2:14" x14ac:dyDescent="0.25"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</row>
  </sheetData>
  <mergeCells count="2">
    <mergeCell ref="C3:I3"/>
    <mergeCell ref="C4:I4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0C54-5E62-426F-B6F9-7013E95C1EDF}">
  <dimension ref="A1:DU249"/>
  <sheetViews>
    <sheetView tabSelected="1" topLeftCell="A25" workbookViewId="0">
      <selection activeCell="B39" sqref="B39"/>
    </sheetView>
    <sheetView workbookViewId="1"/>
  </sheetViews>
  <sheetFormatPr defaultColWidth="9" defaultRowHeight="15" x14ac:dyDescent="0.25"/>
  <cols>
    <col min="1" max="1" width="29.28515625" style="2" customWidth="1"/>
    <col min="2" max="2" width="26" style="2" customWidth="1"/>
    <col min="3" max="3" width="8.7109375" style="2" customWidth="1"/>
    <col min="4" max="4" width="23.140625" style="3" bestFit="1" customWidth="1"/>
    <col min="5" max="5" width="20.42578125" style="3" customWidth="1"/>
    <col min="6" max="6" width="8.7109375" style="3" customWidth="1"/>
    <col min="7" max="125" width="8.7109375" customWidth="1"/>
    <col min="126" max="1078" width="8.7109375" style="2" customWidth="1"/>
    <col min="1079" max="16384" width="9" style="2"/>
  </cols>
  <sheetData>
    <row r="1" spans="1:6" x14ac:dyDescent="0.25">
      <c r="A1" s="91" t="s">
        <v>54</v>
      </c>
      <c r="B1" s="91"/>
      <c r="C1" s="92"/>
      <c r="D1" s="83"/>
    </row>
    <row r="2" spans="1:6" x14ac:dyDescent="0.25">
      <c r="A2" s="93" t="s">
        <v>6</v>
      </c>
      <c r="B2" s="93" t="s">
        <v>69</v>
      </c>
      <c r="C2" s="92"/>
      <c r="D2" s="94" t="s">
        <v>55</v>
      </c>
      <c r="E2" s="94"/>
      <c r="F2" s="95"/>
    </row>
    <row r="3" spans="1:6" x14ac:dyDescent="0.25">
      <c r="A3" s="96" t="s">
        <v>56</v>
      </c>
      <c r="B3" s="97" t="s">
        <v>57</v>
      </c>
      <c r="C3" s="92"/>
      <c r="D3" s="84" t="s">
        <v>6</v>
      </c>
      <c r="E3" s="84" t="s">
        <v>58</v>
      </c>
      <c r="F3" s="95"/>
    </row>
    <row r="4" spans="1:6" x14ac:dyDescent="0.25">
      <c r="A4" s="93" t="s">
        <v>59</v>
      </c>
      <c r="B4" s="93">
        <v>1</v>
      </c>
      <c r="C4" s="92"/>
      <c r="D4" s="84" t="s">
        <v>71</v>
      </c>
      <c r="E4" s="84">
        <v>100</v>
      </c>
      <c r="F4" s="95"/>
    </row>
    <row r="5" spans="1:6" x14ac:dyDescent="0.25">
      <c r="A5" s="93" t="s">
        <v>60</v>
      </c>
      <c r="B5" s="98">
        <v>0.01</v>
      </c>
      <c r="C5" s="92"/>
      <c r="D5"/>
      <c r="E5"/>
      <c r="F5" s="95"/>
    </row>
    <row r="6" spans="1:6" x14ac:dyDescent="0.25">
      <c r="C6" s="92"/>
      <c r="D6"/>
      <c r="E6"/>
      <c r="F6" s="95"/>
    </row>
    <row r="7" spans="1:6" x14ac:dyDescent="0.25">
      <c r="A7" s="91" t="s">
        <v>61</v>
      </c>
      <c r="B7" s="91"/>
      <c r="C7" s="92"/>
      <c r="D7"/>
      <c r="E7"/>
      <c r="F7" s="95"/>
    </row>
    <row r="8" spans="1:6" x14ac:dyDescent="0.25">
      <c r="A8" s="93" t="s">
        <v>62</v>
      </c>
      <c r="B8" s="93" t="s">
        <v>63</v>
      </c>
      <c r="C8" s="92"/>
    </row>
    <row r="9" spans="1:6" x14ac:dyDescent="0.25">
      <c r="A9"/>
      <c r="B9"/>
      <c r="C9" s="92"/>
      <c r="D9" s="99"/>
      <c r="E9" s="99"/>
      <c r="F9" s="99"/>
    </row>
    <row r="10" spans="1:6" x14ac:dyDescent="0.25">
      <c r="A10"/>
      <c r="B10"/>
      <c r="C10" s="92"/>
      <c r="D10"/>
      <c r="E10"/>
      <c r="F10" s="95"/>
    </row>
    <row r="11" spans="1:6" x14ac:dyDescent="0.25">
      <c r="A11"/>
      <c r="B11"/>
      <c r="C11" s="92"/>
      <c r="D11"/>
      <c r="E11"/>
      <c r="F11" s="95"/>
    </row>
    <row r="12" spans="1:6" x14ac:dyDescent="0.25">
      <c r="A12"/>
      <c r="B12"/>
      <c r="C12" s="92"/>
      <c r="D12"/>
      <c r="E12"/>
      <c r="F12" s="95"/>
    </row>
    <row r="13" spans="1:6" x14ac:dyDescent="0.25">
      <c r="A13"/>
      <c r="B13"/>
      <c r="C13" s="92"/>
      <c r="D13"/>
      <c r="E13"/>
      <c r="F13" s="95"/>
    </row>
    <row r="14" spans="1:6" x14ac:dyDescent="0.25">
      <c r="A14"/>
      <c r="B14"/>
      <c r="C14" s="92"/>
      <c r="D14"/>
      <c r="E14"/>
      <c r="F14" s="95"/>
    </row>
    <row r="15" spans="1:6" x14ac:dyDescent="0.25">
      <c r="A15"/>
      <c r="B15"/>
      <c r="C15" s="92"/>
      <c r="D15"/>
      <c r="E15"/>
      <c r="F15" s="95"/>
    </row>
    <row r="16" spans="1:6" x14ac:dyDescent="0.25">
      <c r="A16"/>
      <c r="B16"/>
      <c r="C16" s="92"/>
      <c r="D16"/>
      <c r="E16"/>
    </row>
    <row r="17" spans="1:6" x14ac:dyDescent="0.25">
      <c r="A17"/>
      <c r="B17"/>
      <c r="C17" s="92"/>
      <c r="D17"/>
      <c r="E17"/>
    </row>
    <row r="18" spans="1:6" x14ac:dyDescent="0.25">
      <c r="A18"/>
      <c r="B18"/>
      <c r="C18" s="92"/>
      <c r="D18"/>
      <c r="E18"/>
      <c r="F18" s="102"/>
    </row>
    <row r="19" spans="1:6" x14ac:dyDescent="0.25">
      <c r="A19"/>
      <c r="B19"/>
      <c r="C19" s="92"/>
      <c r="D19"/>
      <c r="E19"/>
      <c r="F19" s="95"/>
    </row>
    <row r="20" spans="1:6" x14ac:dyDescent="0.25">
      <c r="A20"/>
      <c r="B20"/>
      <c r="C20" s="92"/>
      <c r="D20"/>
      <c r="E20"/>
      <c r="F20" s="95"/>
    </row>
    <row r="21" spans="1:6" x14ac:dyDescent="0.25">
      <c r="A21"/>
      <c r="B21"/>
      <c r="C21" s="92"/>
      <c r="D21"/>
      <c r="E21"/>
      <c r="F21" s="95"/>
    </row>
    <row r="22" spans="1:6" x14ac:dyDescent="0.25">
      <c r="A22"/>
      <c r="B22"/>
      <c r="C22" s="92"/>
      <c r="D22"/>
      <c r="E22"/>
      <c r="F22" s="95"/>
    </row>
    <row r="23" spans="1:6" x14ac:dyDescent="0.25">
      <c r="A23"/>
      <c r="B23"/>
      <c r="C23" s="92"/>
      <c r="D23"/>
      <c r="E23"/>
      <c r="F23" s="103"/>
    </row>
    <row r="24" spans="1:6" x14ac:dyDescent="0.25">
      <c r="A24"/>
      <c r="B24"/>
      <c r="C24" s="92"/>
      <c r="D24"/>
      <c r="E24"/>
      <c r="F24" s="103"/>
    </row>
    <row r="25" spans="1:6" x14ac:dyDescent="0.25">
      <c r="A25"/>
      <c r="B25"/>
      <c r="C25" s="92"/>
      <c r="D25"/>
      <c r="E25"/>
      <c r="F25" s="103"/>
    </row>
    <row r="26" spans="1:6" x14ac:dyDescent="0.25">
      <c r="A26"/>
      <c r="B26"/>
      <c r="C26" s="92"/>
      <c r="D26"/>
      <c r="E26"/>
    </row>
    <row r="27" spans="1:6" x14ac:dyDescent="0.25">
      <c r="A27"/>
      <c r="B27"/>
      <c r="C27" s="92"/>
      <c r="D27"/>
      <c r="E27"/>
    </row>
    <row r="28" spans="1:6" x14ac:dyDescent="0.25">
      <c r="A28"/>
      <c r="B28"/>
      <c r="C28" s="92"/>
      <c r="D28"/>
      <c r="E28"/>
    </row>
    <row r="29" spans="1:6" x14ac:dyDescent="0.25">
      <c r="A29" s="92"/>
      <c r="B29" s="92"/>
      <c r="C29" s="92"/>
      <c r="D29"/>
      <c r="E29"/>
    </row>
    <row r="30" spans="1:6" x14ac:dyDescent="0.25">
      <c r="A30" s="100" t="s">
        <v>64</v>
      </c>
      <c r="B30" s="100"/>
      <c r="C30" s="92"/>
      <c r="D30"/>
      <c r="E30"/>
      <c r="F30" s="102"/>
    </row>
    <row r="31" spans="1:6" x14ac:dyDescent="0.25">
      <c r="A31" s="101" t="s">
        <v>63</v>
      </c>
      <c r="B31" s="104">
        <f>[1]Weightings!L7*100</f>
        <v>96.500264537499987</v>
      </c>
      <c r="C31" s="92"/>
      <c r="D31"/>
      <c r="E31"/>
      <c r="F31" s="95"/>
    </row>
    <row r="32" spans="1:6" x14ac:dyDescent="0.25">
      <c r="A32"/>
      <c r="B32"/>
      <c r="D32"/>
      <c r="E32"/>
      <c r="F32" s="95"/>
    </row>
    <row r="33" spans="1:6" x14ac:dyDescent="0.25">
      <c r="A33"/>
      <c r="B33"/>
      <c r="D33"/>
      <c r="E33"/>
      <c r="F33" s="95"/>
    </row>
    <row r="34" spans="1:6" x14ac:dyDescent="0.25">
      <c r="D34"/>
      <c r="E34"/>
      <c r="F34" s="95"/>
    </row>
    <row r="35" spans="1:6" x14ac:dyDescent="0.25">
      <c r="A35" s="100" t="s">
        <v>65</v>
      </c>
      <c r="B35" s="100"/>
      <c r="D35"/>
      <c r="E35"/>
      <c r="F35" s="103"/>
    </row>
    <row r="36" spans="1:6" x14ac:dyDescent="0.25">
      <c r="A36" s="101" t="s">
        <v>66</v>
      </c>
      <c r="B36" s="101">
        <f>'[1]Math Direction'!C7</f>
        <v>5</v>
      </c>
      <c r="D36"/>
      <c r="E36"/>
      <c r="F36" s="99"/>
    </row>
    <row r="37" spans="1:6" x14ac:dyDescent="0.25">
      <c r="A37" s="101" t="s">
        <v>67</v>
      </c>
      <c r="B37" s="101">
        <v>4</v>
      </c>
      <c r="D37"/>
      <c r="E37"/>
      <c r="F37" s="99"/>
    </row>
    <row r="38" spans="1:6" x14ac:dyDescent="0.25">
      <c r="A38" s="101" t="s">
        <v>68</v>
      </c>
      <c r="B38" s="101" t="s">
        <v>75</v>
      </c>
      <c r="D38"/>
      <c r="E38"/>
      <c r="F38" s="99"/>
    </row>
    <row r="39" spans="1:6" x14ac:dyDescent="0.25">
      <c r="A39"/>
      <c r="B39"/>
      <c r="D39"/>
      <c r="E39"/>
      <c r="F39" s="99"/>
    </row>
    <row r="40" spans="1:6" x14ac:dyDescent="0.25">
      <c r="A40"/>
      <c r="B40"/>
      <c r="D40"/>
      <c r="E40"/>
      <c r="F40" s="99"/>
    </row>
    <row r="41" spans="1:6" x14ac:dyDescent="0.25">
      <c r="A41"/>
      <c r="B41"/>
      <c r="D41"/>
      <c r="E41"/>
      <c r="F41" s="99"/>
    </row>
    <row r="42" spans="1:6" x14ac:dyDescent="0.25">
      <c r="A42"/>
      <c r="B42"/>
      <c r="D42"/>
      <c r="E42"/>
      <c r="F42" s="99"/>
    </row>
    <row r="43" spans="1:6" x14ac:dyDescent="0.25">
      <c r="A43"/>
      <c r="B43"/>
      <c r="D43"/>
      <c r="E43"/>
      <c r="F43" s="99"/>
    </row>
    <row r="44" spans="1:6" x14ac:dyDescent="0.25">
      <c r="A44" s="85"/>
      <c r="B44" s="85"/>
      <c r="D44"/>
      <c r="E44"/>
      <c r="F44" s="99"/>
    </row>
    <row r="45" spans="1:6" x14ac:dyDescent="0.25">
      <c r="D45"/>
      <c r="E45"/>
      <c r="F45" s="99"/>
    </row>
    <row r="46" spans="1:6" x14ac:dyDescent="0.25">
      <c r="F46" s="99"/>
    </row>
    <row r="47" spans="1:6" x14ac:dyDescent="0.25">
      <c r="A47"/>
      <c r="B47"/>
      <c r="F47" s="99"/>
    </row>
    <row r="48" spans="1:6" x14ac:dyDescent="0.25">
      <c r="A48"/>
      <c r="B48"/>
      <c r="F48" s="99"/>
    </row>
    <row r="49" spans="1:6" x14ac:dyDescent="0.25">
      <c r="A49"/>
      <c r="B49"/>
      <c r="F49" s="99"/>
    </row>
    <row r="50" spans="1:6" x14ac:dyDescent="0.25">
      <c r="A50"/>
      <c r="B50"/>
      <c r="F50" s="99"/>
    </row>
    <row r="51" spans="1:6" x14ac:dyDescent="0.25">
      <c r="A51" s="99"/>
      <c r="B51" s="99"/>
      <c r="C51" s="99"/>
      <c r="F51" s="99"/>
    </row>
    <row r="52" spans="1:6" x14ac:dyDescent="0.25">
      <c r="A52"/>
      <c r="B52"/>
      <c r="C52"/>
      <c r="D52"/>
      <c r="E52"/>
      <c r="F52" s="99"/>
    </row>
    <row r="53" spans="1:6" x14ac:dyDescent="0.25">
      <c r="A53"/>
      <c r="B53"/>
      <c r="C53"/>
      <c r="D53"/>
      <c r="E53"/>
      <c r="F53" s="99"/>
    </row>
    <row r="54" spans="1:6" x14ac:dyDescent="0.25">
      <c r="A54"/>
      <c r="B54"/>
      <c r="C54"/>
      <c r="D54"/>
      <c r="E54"/>
      <c r="F54" s="99"/>
    </row>
    <row r="55" spans="1:6" x14ac:dyDescent="0.25">
      <c r="A55"/>
      <c r="B55"/>
      <c r="C55"/>
      <c r="D55"/>
      <c r="E55"/>
      <c r="F55" s="99"/>
    </row>
    <row r="56" spans="1:6" x14ac:dyDescent="0.25">
      <c r="A56"/>
      <c r="B56"/>
      <c r="C56"/>
      <c r="D56"/>
      <c r="E56"/>
    </row>
    <row r="57" spans="1:6" x14ac:dyDescent="0.25">
      <c r="A57"/>
      <c r="B57"/>
      <c r="C57"/>
      <c r="D57"/>
      <c r="E57"/>
    </row>
    <row r="58" spans="1:6" x14ac:dyDescent="0.25">
      <c r="A58"/>
      <c r="B58"/>
      <c r="C58"/>
      <c r="D58"/>
      <c r="E58"/>
    </row>
    <row r="59" spans="1:6" x14ac:dyDescent="0.25">
      <c r="A59"/>
      <c r="B59"/>
      <c r="C59"/>
      <c r="D59"/>
      <c r="E59"/>
    </row>
    <row r="60" spans="1:6" x14ac:dyDescent="0.25">
      <c r="A60"/>
      <c r="B60"/>
      <c r="C60"/>
      <c r="D60"/>
      <c r="E60"/>
    </row>
    <row r="61" spans="1:6" x14ac:dyDescent="0.25">
      <c r="A61"/>
      <c r="B61"/>
      <c r="C61"/>
      <c r="D61"/>
      <c r="E61"/>
    </row>
    <row r="62" spans="1:6" x14ac:dyDescent="0.25">
      <c r="A62"/>
      <c r="B62"/>
      <c r="C62"/>
      <c r="D62"/>
      <c r="E62"/>
    </row>
    <row r="63" spans="1:6" x14ac:dyDescent="0.25">
      <c r="A63"/>
      <c r="B63"/>
      <c r="C63"/>
      <c r="D63"/>
      <c r="E63"/>
    </row>
    <row r="64" spans="1:6" x14ac:dyDescent="0.25">
      <c r="A64"/>
      <c r="B64"/>
      <c r="C64"/>
      <c r="D64"/>
      <c r="E64"/>
    </row>
    <row r="65" spans="1:5" x14ac:dyDescent="0.25">
      <c r="A65"/>
      <c r="B65"/>
      <c r="C65"/>
      <c r="D65"/>
      <c r="E65"/>
    </row>
    <row r="66" spans="1:5" x14ac:dyDescent="0.25">
      <c r="A66"/>
      <c r="B66"/>
      <c r="C66"/>
      <c r="D66"/>
      <c r="E66"/>
    </row>
    <row r="67" spans="1:5" x14ac:dyDescent="0.25">
      <c r="A67"/>
      <c r="B67"/>
      <c r="C67"/>
      <c r="D67"/>
      <c r="E67"/>
    </row>
    <row r="68" spans="1:5" x14ac:dyDescent="0.25">
      <c r="A68"/>
      <c r="B68"/>
      <c r="C68"/>
      <c r="D68"/>
      <c r="E68"/>
    </row>
    <row r="69" spans="1:5" x14ac:dyDescent="0.25">
      <c r="A69"/>
      <c r="B69"/>
      <c r="C69"/>
      <c r="D69"/>
      <c r="E69"/>
    </row>
    <row r="70" spans="1:5" x14ac:dyDescent="0.25">
      <c r="A70"/>
      <c r="B70"/>
      <c r="C70"/>
      <c r="D70"/>
      <c r="E70"/>
    </row>
    <row r="71" spans="1:5" x14ac:dyDescent="0.25">
      <c r="A71"/>
      <c r="B71"/>
      <c r="C71"/>
      <c r="D71"/>
      <c r="E71"/>
    </row>
    <row r="72" spans="1:5" x14ac:dyDescent="0.25">
      <c r="A72"/>
      <c r="B72"/>
      <c r="C72"/>
      <c r="D72"/>
      <c r="E72"/>
    </row>
    <row r="73" spans="1:5" x14ac:dyDescent="0.25">
      <c r="A73"/>
      <c r="B73"/>
      <c r="C73"/>
      <c r="D73"/>
      <c r="E73"/>
    </row>
    <row r="74" spans="1:5" x14ac:dyDescent="0.25">
      <c r="A74"/>
      <c r="B74"/>
      <c r="C74"/>
      <c r="D74"/>
      <c r="E74"/>
    </row>
    <row r="75" spans="1:5" x14ac:dyDescent="0.25">
      <c r="A75"/>
      <c r="B75"/>
      <c r="C75"/>
      <c r="D75"/>
      <c r="E75"/>
    </row>
    <row r="76" spans="1:5" x14ac:dyDescent="0.25">
      <c r="A76"/>
      <c r="B76"/>
      <c r="C76"/>
      <c r="D76"/>
      <c r="E76"/>
    </row>
    <row r="77" spans="1:5" x14ac:dyDescent="0.25">
      <c r="A77"/>
      <c r="B77"/>
      <c r="C77"/>
      <c r="D77"/>
      <c r="E77"/>
    </row>
    <row r="78" spans="1:5" x14ac:dyDescent="0.25">
      <c r="A78"/>
      <c r="B78"/>
      <c r="C78"/>
      <c r="D78"/>
      <c r="E78"/>
    </row>
    <row r="79" spans="1:5" x14ac:dyDescent="0.25">
      <c r="A79"/>
      <c r="B79"/>
      <c r="C79"/>
      <c r="D79"/>
      <c r="E79"/>
    </row>
    <row r="80" spans="1:5" x14ac:dyDescent="0.25">
      <c r="A80"/>
      <c r="B80"/>
      <c r="C80"/>
      <c r="D80"/>
      <c r="E80"/>
    </row>
    <row r="81" spans="1:5" x14ac:dyDescent="0.25">
      <c r="A81"/>
      <c r="B81"/>
      <c r="C81"/>
      <c r="D81"/>
      <c r="E81"/>
    </row>
    <row r="82" spans="1:5" x14ac:dyDescent="0.25">
      <c r="A82"/>
      <c r="B82"/>
      <c r="C82"/>
      <c r="D82"/>
      <c r="E82"/>
    </row>
    <row r="83" spans="1:5" x14ac:dyDescent="0.25">
      <c r="A83"/>
      <c r="B83"/>
      <c r="C83"/>
      <c r="D83"/>
      <c r="E83"/>
    </row>
    <row r="84" spans="1:5" x14ac:dyDescent="0.25">
      <c r="A84"/>
      <c r="B84"/>
      <c r="C84"/>
      <c r="D84"/>
      <c r="E84"/>
    </row>
    <row r="85" spans="1:5" x14ac:dyDescent="0.25">
      <c r="A85"/>
      <c r="B85"/>
      <c r="C85"/>
      <c r="D85"/>
      <c r="E85"/>
    </row>
    <row r="86" spans="1:5" x14ac:dyDescent="0.25">
      <c r="A86"/>
      <c r="B86"/>
      <c r="C86"/>
      <c r="D86"/>
      <c r="E86"/>
    </row>
    <row r="87" spans="1:5" x14ac:dyDescent="0.25">
      <c r="A87"/>
      <c r="B87"/>
      <c r="C87"/>
      <c r="D87"/>
      <c r="E87"/>
    </row>
    <row r="88" spans="1:5" x14ac:dyDescent="0.25">
      <c r="A88"/>
      <c r="B88"/>
      <c r="C88"/>
      <c r="D88"/>
      <c r="E88"/>
    </row>
    <row r="89" spans="1:5" x14ac:dyDescent="0.25">
      <c r="A89"/>
      <c r="B89"/>
      <c r="C89"/>
      <c r="D89"/>
      <c r="E89"/>
    </row>
    <row r="90" spans="1:5" x14ac:dyDescent="0.25">
      <c r="A90"/>
      <c r="B90"/>
      <c r="C90"/>
      <c r="D90"/>
      <c r="E90"/>
    </row>
    <row r="91" spans="1:5" x14ac:dyDescent="0.25">
      <c r="A91"/>
      <c r="B91"/>
      <c r="C91"/>
      <c r="D91"/>
      <c r="E91"/>
    </row>
    <row r="92" spans="1:5" x14ac:dyDescent="0.25">
      <c r="A92"/>
      <c r="B92"/>
      <c r="C92"/>
      <c r="D92"/>
      <c r="E92"/>
    </row>
    <row r="93" spans="1:5" x14ac:dyDescent="0.25">
      <c r="A93"/>
      <c r="B93"/>
      <c r="C93"/>
      <c r="D93"/>
      <c r="E93"/>
    </row>
    <row r="94" spans="1:5" x14ac:dyDescent="0.25">
      <c r="A94"/>
      <c r="B94"/>
      <c r="C94"/>
      <c r="D94"/>
      <c r="E94"/>
    </row>
    <row r="95" spans="1:5" x14ac:dyDescent="0.25">
      <c r="A95"/>
      <c r="B95"/>
      <c r="C95"/>
      <c r="D95"/>
      <c r="E95"/>
    </row>
    <row r="96" spans="1:5" x14ac:dyDescent="0.25">
      <c r="A96"/>
      <c r="B96"/>
      <c r="C96"/>
      <c r="D96"/>
      <c r="E96"/>
    </row>
    <row r="97" spans="1:5" x14ac:dyDescent="0.25">
      <c r="A97"/>
      <c r="B97"/>
      <c r="C97"/>
      <c r="D97"/>
      <c r="E97"/>
    </row>
    <row r="98" spans="1:5" x14ac:dyDescent="0.25">
      <c r="A98"/>
      <c r="B98"/>
      <c r="C98"/>
      <c r="D98"/>
      <c r="E98"/>
    </row>
    <row r="99" spans="1:5" x14ac:dyDescent="0.25">
      <c r="A99"/>
      <c r="B99"/>
      <c r="C99"/>
      <c r="D99"/>
      <c r="E99"/>
    </row>
    <row r="100" spans="1:5" x14ac:dyDescent="0.25">
      <c r="A100"/>
      <c r="B100"/>
      <c r="C100"/>
      <c r="D100"/>
      <c r="E100"/>
    </row>
    <row r="101" spans="1:5" x14ac:dyDescent="0.25">
      <c r="A101"/>
      <c r="B101"/>
      <c r="C101"/>
      <c r="D101"/>
      <c r="E101"/>
    </row>
    <row r="102" spans="1:5" x14ac:dyDescent="0.25">
      <c r="A102"/>
      <c r="B102"/>
      <c r="C102"/>
      <c r="D102"/>
      <c r="E102"/>
    </row>
    <row r="103" spans="1:5" x14ac:dyDescent="0.25">
      <c r="A103"/>
      <c r="B103"/>
      <c r="C103"/>
      <c r="D103"/>
      <c r="E103"/>
    </row>
    <row r="104" spans="1:5" x14ac:dyDescent="0.25">
      <c r="A104"/>
      <c r="B104"/>
      <c r="C104"/>
      <c r="D104"/>
      <c r="E104"/>
    </row>
    <row r="105" spans="1:5" x14ac:dyDescent="0.25">
      <c r="A105"/>
      <c r="B105"/>
      <c r="C105"/>
      <c r="D105"/>
      <c r="E105"/>
    </row>
    <row r="106" spans="1:5" x14ac:dyDescent="0.25">
      <c r="A106"/>
      <c r="B106"/>
      <c r="C106"/>
      <c r="D106"/>
      <c r="E106"/>
    </row>
    <row r="107" spans="1:5" x14ac:dyDescent="0.25">
      <c r="A107"/>
      <c r="B107"/>
      <c r="C107"/>
      <c r="D107"/>
      <c r="E107"/>
    </row>
    <row r="108" spans="1:5" x14ac:dyDescent="0.25">
      <c r="A108"/>
      <c r="B108"/>
      <c r="C108"/>
      <c r="D108"/>
      <c r="E108"/>
    </row>
    <row r="109" spans="1:5" x14ac:dyDescent="0.25">
      <c r="A109"/>
      <c r="B109"/>
      <c r="C109"/>
      <c r="D109"/>
      <c r="E109"/>
    </row>
    <row r="110" spans="1:5" x14ac:dyDescent="0.25">
      <c r="A110"/>
      <c r="B110"/>
      <c r="C110"/>
      <c r="D110"/>
      <c r="E110"/>
    </row>
    <row r="111" spans="1:5" x14ac:dyDescent="0.25">
      <c r="A111"/>
      <c r="B111"/>
      <c r="C111"/>
      <c r="D111"/>
      <c r="E111"/>
    </row>
    <row r="112" spans="1:5" x14ac:dyDescent="0.25">
      <c r="A112"/>
      <c r="B112"/>
      <c r="C112"/>
      <c r="D112"/>
      <c r="E112"/>
    </row>
    <row r="113" spans="1:5" x14ac:dyDescent="0.25">
      <c r="A113"/>
      <c r="B113"/>
      <c r="C113"/>
      <c r="D113"/>
      <c r="E113"/>
    </row>
    <row r="114" spans="1:5" x14ac:dyDescent="0.25">
      <c r="A114"/>
      <c r="B114"/>
      <c r="C114"/>
      <c r="D114"/>
      <c r="E114"/>
    </row>
    <row r="115" spans="1:5" x14ac:dyDescent="0.25">
      <c r="A115"/>
      <c r="B115"/>
      <c r="C115"/>
      <c r="D115"/>
      <c r="E115"/>
    </row>
    <row r="116" spans="1:5" x14ac:dyDescent="0.25">
      <c r="A116"/>
      <c r="B116"/>
      <c r="C116"/>
      <c r="D116"/>
      <c r="E116"/>
    </row>
    <row r="117" spans="1:5" x14ac:dyDescent="0.25">
      <c r="A117"/>
      <c r="B117"/>
      <c r="C117"/>
      <c r="D117"/>
      <c r="E117"/>
    </row>
    <row r="118" spans="1:5" x14ac:dyDescent="0.25">
      <c r="A118"/>
      <c r="B118"/>
      <c r="C118"/>
      <c r="D118"/>
      <c r="E118"/>
    </row>
    <row r="119" spans="1:5" x14ac:dyDescent="0.25">
      <c r="A119"/>
      <c r="B119"/>
      <c r="C119"/>
      <c r="D119"/>
      <c r="E119"/>
    </row>
    <row r="120" spans="1:5" x14ac:dyDescent="0.25">
      <c r="A120"/>
      <c r="B120"/>
      <c r="C120"/>
      <c r="D120"/>
      <c r="E120"/>
    </row>
    <row r="121" spans="1:5" x14ac:dyDescent="0.25">
      <c r="A121"/>
      <c r="B121"/>
      <c r="C121"/>
      <c r="D121"/>
      <c r="E121"/>
    </row>
    <row r="122" spans="1:5" x14ac:dyDescent="0.25">
      <c r="A122"/>
      <c r="B122"/>
      <c r="C122"/>
      <c r="D122"/>
      <c r="E122"/>
    </row>
    <row r="123" spans="1:5" x14ac:dyDescent="0.25">
      <c r="A123"/>
      <c r="B123"/>
      <c r="C123"/>
      <c r="D123"/>
      <c r="E123"/>
    </row>
    <row r="124" spans="1:5" x14ac:dyDescent="0.25">
      <c r="A124"/>
      <c r="B124"/>
      <c r="C124"/>
      <c r="D124"/>
      <c r="E124"/>
    </row>
    <row r="125" spans="1:5" x14ac:dyDescent="0.25">
      <c r="A125"/>
      <c r="B125"/>
      <c r="C125"/>
      <c r="D125"/>
      <c r="E125"/>
    </row>
    <row r="126" spans="1:5" x14ac:dyDescent="0.25">
      <c r="A126"/>
      <c r="B126"/>
      <c r="C126"/>
      <c r="D126"/>
      <c r="E126"/>
    </row>
    <row r="127" spans="1:5" x14ac:dyDescent="0.25">
      <c r="A127"/>
      <c r="B127"/>
      <c r="C127"/>
      <c r="D127"/>
      <c r="E127"/>
    </row>
    <row r="128" spans="1:5" x14ac:dyDescent="0.25">
      <c r="A128"/>
      <c r="B128"/>
      <c r="C128"/>
      <c r="D128"/>
      <c r="E128"/>
    </row>
    <row r="129" spans="1:5" x14ac:dyDescent="0.25">
      <c r="A129"/>
      <c r="B129"/>
      <c r="C129"/>
      <c r="D129"/>
      <c r="E129"/>
    </row>
    <row r="130" spans="1:5" x14ac:dyDescent="0.25">
      <c r="A130"/>
      <c r="B130"/>
      <c r="C130"/>
      <c r="D130"/>
      <c r="E130"/>
    </row>
    <row r="131" spans="1:5" x14ac:dyDescent="0.25">
      <c r="A131"/>
      <c r="B131"/>
      <c r="C131"/>
      <c r="D131"/>
      <c r="E131"/>
    </row>
    <row r="132" spans="1:5" x14ac:dyDescent="0.25">
      <c r="A132"/>
      <c r="B132"/>
      <c r="C132"/>
      <c r="D132"/>
      <c r="E132"/>
    </row>
    <row r="133" spans="1:5" x14ac:dyDescent="0.25">
      <c r="A133"/>
      <c r="B133"/>
      <c r="C133"/>
      <c r="D133"/>
      <c r="E133"/>
    </row>
    <row r="134" spans="1:5" x14ac:dyDescent="0.25">
      <c r="A134"/>
      <c r="B134"/>
      <c r="C134"/>
      <c r="D134"/>
      <c r="E134"/>
    </row>
    <row r="135" spans="1:5" x14ac:dyDescent="0.25">
      <c r="A135"/>
      <c r="B135"/>
      <c r="C135"/>
      <c r="D135"/>
      <c r="E135"/>
    </row>
    <row r="136" spans="1:5" x14ac:dyDescent="0.25">
      <c r="A136"/>
      <c r="B136"/>
      <c r="C136"/>
      <c r="D136"/>
      <c r="E136"/>
    </row>
    <row r="137" spans="1:5" x14ac:dyDescent="0.25">
      <c r="A137"/>
      <c r="B137"/>
      <c r="C137"/>
      <c r="D137"/>
      <c r="E137"/>
    </row>
    <row r="138" spans="1:5" x14ac:dyDescent="0.25">
      <c r="A138"/>
      <c r="B138"/>
      <c r="C138"/>
      <c r="D138"/>
      <c r="E138"/>
    </row>
    <row r="139" spans="1:5" x14ac:dyDescent="0.25">
      <c r="A139"/>
      <c r="B139"/>
      <c r="C139"/>
      <c r="D139"/>
      <c r="E139"/>
    </row>
    <row r="140" spans="1:5" x14ac:dyDescent="0.25">
      <c r="A140"/>
      <c r="B140"/>
      <c r="C140"/>
      <c r="D140"/>
      <c r="E140"/>
    </row>
    <row r="141" spans="1:5" x14ac:dyDescent="0.25">
      <c r="A141"/>
      <c r="B141"/>
      <c r="C141"/>
      <c r="D141"/>
      <c r="E141"/>
    </row>
    <row r="142" spans="1:5" x14ac:dyDescent="0.25">
      <c r="A142"/>
      <c r="B142"/>
      <c r="C142"/>
      <c r="D142"/>
      <c r="E142"/>
    </row>
    <row r="143" spans="1:5" x14ac:dyDescent="0.25">
      <c r="A143"/>
      <c r="B143"/>
      <c r="C143"/>
      <c r="D143"/>
      <c r="E143"/>
    </row>
    <row r="144" spans="1:5" x14ac:dyDescent="0.25">
      <c r="A144"/>
      <c r="B144"/>
      <c r="C144"/>
      <c r="D144"/>
      <c r="E144"/>
    </row>
    <row r="145" spans="1:5" x14ac:dyDescent="0.25">
      <c r="A145"/>
      <c r="B145"/>
      <c r="C145"/>
      <c r="D145"/>
      <c r="E145"/>
    </row>
    <row r="146" spans="1:5" x14ac:dyDescent="0.25">
      <c r="A146"/>
      <c r="B146"/>
      <c r="C146"/>
      <c r="D146"/>
      <c r="E146"/>
    </row>
    <row r="147" spans="1:5" x14ac:dyDescent="0.25">
      <c r="A147"/>
      <c r="B147"/>
      <c r="C147"/>
      <c r="D147"/>
      <c r="E147"/>
    </row>
    <row r="148" spans="1:5" x14ac:dyDescent="0.25">
      <c r="A148"/>
      <c r="B148"/>
      <c r="C148"/>
      <c r="D148"/>
      <c r="E148"/>
    </row>
    <row r="149" spans="1:5" x14ac:dyDescent="0.25">
      <c r="A149"/>
      <c r="B149"/>
      <c r="C149"/>
      <c r="D149"/>
      <c r="E149"/>
    </row>
    <row r="150" spans="1:5" x14ac:dyDescent="0.25">
      <c r="A150"/>
      <c r="B150"/>
      <c r="C150"/>
      <c r="D150"/>
      <c r="E150"/>
    </row>
    <row r="151" spans="1:5" x14ac:dyDescent="0.25">
      <c r="A151"/>
      <c r="B151"/>
      <c r="C151"/>
      <c r="D151"/>
      <c r="E151"/>
    </row>
    <row r="152" spans="1:5" x14ac:dyDescent="0.25">
      <c r="A152"/>
      <c r="B152"/>
      <c r="C152"/>
      <c r="D152"/>
      <c r="E152"/>
    </row>
    <row r="153" spans="1:5" x14ac:dyDescent="0.25">
      <c r="A153"/>
      <c r="B153"/>
      <c r="C153"/>
      <c r="D153"/>
      <c r="E153"/>
    </row>
    <row r="154" spans="1:5" x14ac:dyDescent="0.25">
      <c r="A154"/>
      <c r="B154"/>
      <c r="C154"/>
      <c r="D154"/>
      <c r="E154"/>
    </row>
    <row r="155" spans="1:5" x14ac:dyDescent="0.25">
      <c r="A155"/>
      <c r="B155"/>
      <c r="C155"/>
      <c r="D155"/>
      <c r="E155"/>
    </row>
    <row r="156" spans="1:5" x14ac:dyDescent="0.25">
      <c r="A156"/>
      <c r="B156"/>
      <c r="C156"/>
      <c r="D156"/>
      <c r="E156"/>
    </row>
    <row r="157" spans="1:5" x14ac:dyDescent="0.25">
      <c r="A157"/>
      <c r="B157"/>
      <c r="C157"/>
      <c r="D157"/>
      <c r="E157"/>
    </row>
    <row r="158" spans="1:5" x14ac:dyDescent="0.25">
      <c r="A158"/>
      <c r="B158"/>
      <c r="C158"/>
      <c r="D158"/>
      <c r="E158"/>
    </row>
    <row r="159" spans="1:5" x14ac:dyDescent="0.25">
      <c r="A159"/>
      <c r="B159"/>
      <c r="C159"/>
      <c r="D159"/>
      <c r="E159"/>
    </row>
    <row r="160" spans="1:5" x14ac:dyDescent="0.25">
      <c r="A160"/>
      <c r="B160"/>
      <c r="C160"/>
      <c r="D160"/>
      <c r="E160"/>
    </row>
    <row r="161" spans="1:5" x14ac:dyDescent="0.25">
      <c r="A161"/>
      <c r="B161"/>
      <c r="C161"/>
      <c r="D161"/>
      <c r="E161"/>
    </row>
    <row r="162" spans="1:5" x14ac:dyDescent="0.25">
      <c r="A162"/>
      <c r="B162"/>
      <c r="C162"/>
      <c r="D162"/>
      <c r="E162"/>
    </row>
    <row r="163" spans="1:5" x14ac:dyDescent="0.25">
      <c r="A163"/>
      <c r="B163"/>
      <c r="C163"/>
      <c r="D163"/>
      <c r="E163"/>
    </row>
    <row r="164" spans="1:5" x14ac:dyDescent="0.25">
      <c r="A164"/>
      <c r="B164"/>
      <c r="C164"/>
      <c r="D164"/>
      <c r="E164"/>
    </row>
    <row r="165" spans="1:5" x14ac:dyDescent="0.25">
      <c r="A165"/>
      <c r="B165"/>
      <c r="C165"/>
      <c r="D165"/>
      <c r="E165"/>
    </row>
    <row r="166" spans="1:5" x14ac:dyDescent="0.25">
      <c r="A166"/>
      <c r="B166"/>
      <c r="C166"/>
      <c r="D166"/>
      <c r="E166"/>
    </row>
    <row r="167" spans="1:5" x14ac:dyDescent="0.25">
      <c r="A167"/>
      <c r="B167"/>
      <c r="C167"/>
      <c r="D167"/>
      <c r="E167"/>
    </row>
    <row r="168" spans="1:5" x14ac:dyDescent="0.25">
      <c r="A168"/>
      <c r="B168"/>
      <c r="C168"/>
      <c r="D168"/>
      <c r="E168"/>
    </row>
    <row r="169" spans="1:5" x14ac:dyDescent="0.25">
      <c r="A169"/>
      <c r="B169"/>
      <c r="C169"/>
      <c r="D169"/>
      <c r="E169"/>
    </row>
    <row r="170" spans="1:5" x14ac:dyDescent="0.25">
      <c r="A170"/>
      <c r="B170"/>
      <c r="C170"/>
      <c r="D170"/>
      <c r="E170"/>
    </row>
    <row r="171" spans="1:5" x14ac:dyDescent="0.25">
      <c r="A171"/>
      <c r="B171"/>
      <c r="C171"/>
      <c r="D171"/>
      <c r="E171"/>
    </row>
    <row r="172" spans="1:5" x14ac:dyDescent="0.25">
      <c r="A172"/>
      <c r="B172"/>
      <c r="C172"/>
      <c r="D172"/>
      <c r="E172"/>
    </row>
    <row r="173" spans="1:5" x14ac:dyDescent="0.25">
      <c r="A173"/>
      <c r="B173"/>
      <c r="C173"/>
      <c r="D173"/>
      <c r="E173"/>
    </row>
    <row r="174" spans="1:5" x14ac:dyDescent="0.25">
      <c r="A174"/>
      <c r="B174"/>
      <c r="C174"/>
      <c r="D174"/>
      <c r="E174"/>
    </row>
    <row r="175" spans="1:5" x14ac:dyDescent="0.25">
      <c r="A175"/>
      <c r="B175"/>
      <c r="C175"/>
      <c r="D175"/>
      <c r="E175"/>
    </row>
    <row r="176" spans="1:5" x14ac:dyDescent="0.25">
      <c r="A176"/>
      <c r="B176"/>
      <c r="C176"/>
      <c r="D176"/>
      <c r="E176"/>
    </row>
    <row r="177" spans="1:5" x14ac:dyDescent="0.25">
      <c r="A177"/>
      <c r="B177"/>
      <c r="C177"/>
      <c r="D177"/>
      <c r="E177"/>
    </row>
    <row r="178" spans="1:5" x14ac:dyDescent="0.25">
      <c r="A178"/>
      <c r="B178"/>
      <c r="C178"/>
      <c r="D178"/>
      <c r="E178"/>
    </row>
    <row r="179" spans="1:5" x14ac:dyDescent="0.25">
      <c r="A179"/>
      <c r="B179"/>
      <c r="C179"/>
      <c r="D179"/>
      <c r="E179"/>
    </row>
    <row r="180" spans="1:5" x14ac:dyDescent="0.25">
      <c r="A180"/>
      <c r="B180"/>
      <c r="C180"/>
      <c r="D180"/>
      <c r="E180"/>
    </row>
    <row r="181" spans="1:5" x14ac:dyDescent="0.25">
      <c r="A181" s="3"/>
      <c r="B181" s="3"/>
      <c r="C181" s="3"/>
    </row>
    <row r="182" spans="1:5" x14ac:dyDescent="0.25">
      <c r="A182" s="3"/>
      <c r="B182" s="3"/>
      <c r="C182" s="3"/>
    </row>
    <row r="183" spans="1:5" x14ac:dyDescent="0.25">
      <c r="A183" s="3"/>
      <c r="B183" s="3"/>
      <c r="C183" s="3"/>
    </row>
    <row r="184" spans="1:5" x14ac:dyDescent="0.25">
      <c r="A184" s="3"/>
      <c r="B184" s="3"/>
      <c r="C184" s="3"/>
    </row>
    <row r="185" spans="1:5" x14ac:dyDescent="0.25">
      <c r="A185" s="3"/>
      <c r="B185" s="3"/>
      <c r="C185" s="3"/>
    </row>
    <row r="186" spans="1:5" x14ac:dyDescent="0.25">
      <c r="A186" s="3"/>
      <c r="B186" s="3"/>
      <c r="C186" s="3"/>
    </row>
    <row r="187" spans="1:5" x14ac:dyDescent="0.25">
      <c r="A187" s="3"/>
      <c r="B187" s="3"/>
      <c r="C187" s="3"/>
    </row>
    <row r="188" spans="1:5" x14ac:dyDescent="0.25">
      <c r="A188" s="3"/>
      <c r="B188" s="3"/>
      <c r="C188" s="3"/>
    </row>
    <row r="189" spans="1:5" x14ac:dyDescent="0.25">
      <c r="A189" s="3"/>
      <c r="B189" s="3"/>
      <c r="C189" s="3"/>
    </row>
    <row r="190" spans="1:5" x14ac:dyDescent="0.25">
      <c r="A190" s="3"/>
      <c r="B190" s="3"/>
      <c r="C190" s="3"/>
    </row>
    <row r="191" spans="1:5" x14ac:dyDescent="0.25">
      <c r="A191" s="3"/>
      <c r="B191" s="3"/>
      <c r="C191" s="3"/>
    </row>
    <row r="192" spans="1:5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204" spans="1:3" x14ac:dyDescent="0.25">
      <c r="A204" s="3"/>
      <c r="B204" s="3"/>
      <c r="C204" s="3"/>
    </row>
    <row r="205" spans="1:3" x14ac:dyDescent="0.25">
      <c r="A205" s="3"/>
      <c r="B205" s="3"/>
      <c r="C205" s="3"/>
    </row>
    <row r="206" spans="1:3" x14ac:dyDescent="0.25">
      <c r="A206" s="3"/>
      <c r="B206" s="3"/>
      <c r="C206" s="3"/>
    </row>
    <row r="207" spans="1:3" x14ac:dyDescent="0.25">
      <c r="A207" s="3"/>
      <c r="B207" s="3"/>
      <c r="C207" s="3"/>
    </row>
    <row r="208" spans="1:3" x14ac:dyDescent="0.25">
      <c r="A208" s="3"/>
      <c r="B208" s="3"/>
      <c r="C208" s="3"/>
    </row>
    <row r="209" spans="1:3" x14ac:dyDescent="0.25">
      <c r="A209" s="3"/>
      <c r="B209" s="3"/>
      <c r="C209" s="3"/>
    </row>
    <row r="210" spans="1:3" x14ac:dyDescent="0.25">
      <c r="A210" s="3"/>
      <c r="B210" s="3"/>
      <c r="C210" s="3"/>
    </row>
    <row r="211" spans="1:3" x14ac:dyDescent="0.25">
      <c r="A211" s="3"/>
      <c r="B211" s="3"/>
      <c r="C211" s="3"/>
    </row>
    <row r="212" spans="1:3" x14ac:dyDescent="0.25">
      <c r="A212" s="3"/>
      <c r="B212" s="3"/>
      <c r="C212" s="3"/>
    </row>
    <row r="213" spans="1:3" x14ac:dyDescent="0.25">
      <c r="A213" s="3"/>
      <c r="B213" s="3"/>
      <c r="C213" s="3"/>
    </row>
    <row r="214" spans="1:3" x14ac:dyDescent="0.25">
      <c r="A214" s="3"/>
      <c r="B214" s="3"/>
      <c r="C214" s="3"/>
    </row>
    <row r="215" spans="1:3" x14ac:dyDescent="0.25">
      <c r="A215" s="3"/>
      <c r="B215" s="3"/>
      <c r="C215" s="3"/>
    </row>
    <row r="216" spans="1:3" x14ac:dyDescent="0.25">
      <c r="A216" s="3"/>
      <c r="B216" s="3"/>
      <c r="C216" s="3"/>
    </row>
    <row r="217" spans="1:3" x14ac:dyDescent="0.25">
      <c r="A217" s="3"/>
      <c r="B217" s="3"/>
      <c r="C217" s="3"/>
    </row>
    <row r="218" spans="1:3" x14ac:dyDescent="0.25">
      <c r="A218" s="3"/>
      <c r="B218" s="3"/>
      <c r="C218" s="3"/>
    </row>
    <row r="219" spans="1:3" x14ac:dyDescent="0.25">
      <c r="A219" s="3"/>
      <c r="B219" s="3"/>
      <c r="C219" s="3"/>
    </row>
    <row r="220" spans="1:3" x14ac:dyDescent="0.25">
      <c r="A220" s="3"/>
      <c r="B220" s="3"/>
      <c r="C220" s="3"/>
    </row>
    <row r="221" spans="1:3" x14ac:dyDescent="0.25">
      <c r="A221" s="3"/>
      <c r="B221" s="3"/>
      <c r="C221" s="3"/>
    </row>
    <row r="222" spans="1:3" x14ac:dyDescent="0.25">
      <c r="A222" s="3"/>
      <c r="B222" s="3"/>
      <c r="C222" s="3"/>
    </row>
    <row r="223" spans="1:3" x14ac:dyDescent="0.25">
      <c r="A223" s="3"/>
      <c r="B223" s="3"/>
      <c r="C223" s="3"/>
    </row>
    <row r="224" spans="1:3" x14ac:dyDescent="0.25">
      <c r="A224" s="3"/>
      <c r="B224" s="3"/>
      <c r="C224" s="3"/>
    </row>
    <row r="225" spans="1:3" x14ac:dyDescent="0.25">
      <c r="A225" s="3"/>
      <c r="B225" s="3"/>
      <c r="C225" s="3"/>
    </row>
    <row r="226" spans="1:3" x14ac:dyDescent="0.25">
      <c r="A226" s="3"/>
      <c r="B226" s="3"/>
      <c r="C226" s="3"/>
    </row>
    <row r="227" spans="1:3" x14ac:dyDescent="0.25">
      <c r="A227" s="3"/>
      <c r="B227" s="3"/>
      <c r="C227" s="3"/>
    </row>
    <row r="228" spans="1:3" x14ac:dyDescent="0.25">
      <c r="A228" s="3"/>
      <c r="B228" s="3"/>
      <c r="C228" s="3"/>
    </row>
    <row r="229" spans="1:3" x14ac:dyDescent="0.25">
      <c r="A229" s="3"/>
      <c r="B229" s="3"/>
      <c r="C229" s="3"/>
    </row>
    <row r="230" spans="1:3" x14ac:dyDescent="0.25">
      <c r="A230" s="3"/>
      <c r="B230" s="3"/>
      <c r="C230" s="3"/>
    </row>
    <row r="231" spans="1:3" x14ac:dyDescent="0.25">
      <c r="A231" s="3"/>
      <c r="B231" s="3"/>
      <c r="C231" s="3"/>
    </row>
    <row r="232" spans="1:3" x14ac:dyDescent="0.25">
      <c r="A232" s="3"/>
      <c r="B232" s="3"/>
      <c r="C232" s="3"/>
    </row>
    <row r="233" spans="1:3" x14ac:dyDescent="0.25">
      <c r="A233" s="3"/>
      <c r="B233" s="3"/>
      <c r="C233" s="3"/>
    </row>
    <row r="234" spans="1:3" x14ac:dyDescent="0.25">
      <c r="A234" s="3"/>
      <c r="B234" s="3"/>
      <c r="C234" s="3"/>
    </row>
    <row r="235" spans="1:3" x14ac:dyDescent="0.25">
      <c r="A235" s="3"/>
      <c r="B235" s="3"/>
      <c r="C235" s="3"/>
    </row>
    <row r="236" spans="1:3" x14ac:dyDescent="0.25">
      <c r="A236" s="3"/>
      <c r="B236" s="3"/>
      <c r="C236" s="3"/>
    </row>
    <row r="237" spans="1:3" x14ac:dyDescent="0.25">
      <c r="A237" s="3"/>
      <c r="B237" s="3"/>
      <c r="C237" s="3"/>
    </row>
    <row r="238" spans="1:3" x14ac:dyDescent="0.25">
      <c r="A238" s="3"/>
      <c r="B238" s="3"/>
      <c r="C238" s="3"/>
    </row>
    <row r="239" spans="1:3" x14ac:dyDescent="0.25">
      <c r="A239" s="3"/>
      <c r="B239" s="3"/>
      <c r="C239" s="3"/>
    </row>
    <row r="240" spans="1:3" x14ac:dyDescent="0.25">
      <c r="A240" s="3"/>
      <c r="B240" s="3"/>
      <c r="C240" s="3"/>
    </row>
    <row r="241" spans="1:3" x14ac:dyDescent="0.25">
      <c r="A241" s="3"/>
      <c r="B241" s="3"/>
      <c r="C241" s="3"/>
    </row>
    <row r="242" spans="1:3" x14ac:dyDescent="0.25">
      <c r="A242" s="3"/>
      <c r="B242" s="3"/>
      <c r="C242" s="3"/>
    </row>
    <row r="243" spans="1:3" x14ac:dyDescent="0.25">
      <c r="A243" s="3"/>
      <c r="B243" s="3"/>
      <c r="C243" s="3"/>
    </row>
    <row r="244" spans="1:3" x14ac:dyDescent="0.25">
      <c r="A244" s="3"/>
      <c r="B244" s="3"/>
      <c r="C244" s="3"/>
    </row>
    <row r="245" spans="1:3" x14ac:dyDescent="0.25">
      <c r="A245" s="3"/>
      <c r="B245" s="3"/>
      <c r="C245" s="3"/>
    </row>
    <row r="246" spans="1:3" x14ac:dyDescent="0.25">
      <c r="A246" s="3"/>
      <c r="B246" s="3"/>
      <c r="C246" s="3"/>
    </row>
    <row r="247" spans="1:3" x14ac:dyDescent="0.25">
      <c r="A247" s="3"/>
      <c r="B247" s="3"/>
      <c r="C247" s="3"/>
    </row>
    <row r="248" spans="1:3" x14ac:dyDescent="0.25">
      <c r="A248" s="3"/>
      <c r="B248" s="3"/>
      <c r="C248" s="3"/>
    </row>
    <row r="249" spans="1:3" x14ac:dyDescent="0.25">
      <c r="A249" s="3"/>
      <c r="B249" s="3"/>
      <c r="C249" s="3"/>
    </row>
  </sheetData>
  <mergeCells count="5">
    <mergeCell ref="A30:B30"/>
    <mergeCell ref="A35:B35"/>
    <mergeCell ref="A7:B7"/>
    <mergeCell ref="A1:B1"/>
    <mergeCell ref="D2:E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44</vt:i4>
      </vt:variant>
    </vt:vector>
  </HeadingPairs>
  <TitlesOfParts>
    <vt:vector size="48" baseType="lpstr">
      <vt:lpstr>Sheet1</vt:lpstr>
      <vt:lpstr>Base Reels A</vt:lpstr>
      <vt:lpstr>Awards</vt:lpstr>
      <vt:lpstr>Sim Config</vt:lpstr>
      <vt:lpstr>'Base Reels A'!_FilterDatabase_0</vt:lpstr>
      <vt:lpstr>'Base Reels A'!_FilterDatabase_0_0</vt:lpstr>
      <vt:lpstr>'Base Reels A'!_FilterDatabase_0_0_0</vt:lpstr>
      <vt:lpstr>'Base Reels A'!_FilterDatabase_0_0_0_0</vt:lpstr>
      <vt:lpstr>'Base Reels A'!_FilterDatabase_0_0_0_0_0</vt:lpstr>
      <vt:lpstr>'Base Reels A'!_FilterDatabase_0_0_0_0_0_0</vt:lpstr>
      <vt:lpstr>'Base Reels A'!_FilterDatabase_0_0_0_0_0_0_0</vt:lpstr>
      <vt:lpstr>'Base Reels A'!_FilterDatabase_0_0_0_0_0_0_0_0</vt:lpstr>
      <vt:lpstr>'Base Reels A'!_FilterDatabase_0_0_0_0_0_0_0_0_0</vt:lpstr>
      <vt:lpstr>'Base Reels A'!_FilterDatabase_0_0_0_0_0_0_0_0_0_0</vt:lpstr>
      <vt:lpstr>'Base Reels A'!_FilterDatabase_0_0_0_0_0_0_0_0_0_0_0</vt:lpstr>
      <vt:lpstr>'Base Reels A'!_FilterDatabase_0_0_0_0_0_0_0_0_0_0_0_0</vt:lpstr>
      <vt:lpstr>'Base Reels A'!_FilterDatabase_0_0_0_0_0_0_0_0_0_0_0_0_0</vt:lpstr>
      <vt:lpstr>'Base Reels A'!_FilterDatabase_0_0_0_0_0_0_0_0_0_0_0_0_0_0</vt:lpstr>
      <vt:lpstr>'Base Reels A'!_FilterDatabase_0_0_0_0_0_0_0_0_0_0_0_0_0_0_0</vt:lpstr>
      <vt:lpstr>'Base Reels A'!_FilterDatabase_0_0_0_0_0_0_0_0_0_0_0_0_0_0_0_0</vt:lpstr>
      <vt:lpstr>'Base Reels A'!_FilterDatabase_0_0_0_0_0_0_0_0_0_0_0_0_0_0_0_0_0</vt:lpstr>
      <vt:lpstr>'Base Reels A'!_FilterDatabase_0_0_0_0_0_0_0_0_0_0_0_0_0_0_0_0_0_0</vt:lpstr>
      <vt:lpstr>'Base Reels A'!_FilterDatabase_0_0_0_0_0_0_0_0_0_0_0_0_0_0_0_0_0_0_0</vt:lpstr>
      <vt:lpstr>'Base Reels A'!_FilterDatabase_0_0_0_0_0_0_0_0_0_0_0_0_0_0_0_0_0_0_0_0</vt:lpstr>
      <vt:lpstr>'Base Reels A'!_FilterDatabase_0_0_0_0_0_0_0_0_0_0_0_0_0_0_0_0_0_0_0_0_0</vt:lpstr>
      <vt:lpstr>'Base Reels A'!_FilterDatabase_0_0_0_0_0_0_0_0_0_0_0_0_0_0_0_0_0_0_0_0_0_0</vt:lpstr>
      <vt:lpstr>'Base Reels A'!_FilterDatabase_0_0_0_0_0_0_0_0_0_0_0_0_0_0_0_0_0_0_0_0_0_0_0</vt:lpstr>
      <vt:lpstr>'Base Reels A'!_FilterDatabase_0_0_0_0_0_0_0_0_0_0_0_0_0_0_0_0_0_0_0_0_0_0_0_0</vt:lpstr>
      <vt:lpstr>'Base Reels A'!_FilterDatabase_0_0_0_0_0_0_0_0_0_0_0_0_0_0_0_0_0_0_0_0_0_0_0_0_0</vt:lpstr>
      <vt:lpstr>'Base Reels A'!_FilterDatabase_0_0_0_0_0_0_0_0_0_0_0_0_0_0_0_0_0_0_0_0_0_0_0_0_0_0</vt:lpstr>
      <vt:lpstr>'Base Reels A'!_FilterDatabase_0_0_0_0_0_0_0_0_0_0_0_0_0_0_0_0_0_0_0_0_0_0_0_0_0_0_0</vt:lpstr>
      <vt:lpstr>'Base Reels A'!_FilterDatabase_0_0_0_0_0_0_0_0_0_0_0_0_0_0_0_0_0_0_0_0_0_0_0_0_0_0_0_0</vt:lpstr>
      <vt:lpstr>'Base Reels A'!_FilterDatabase_0_0_0_0_0_0_0_0_0_0_0_0_0_0_0_0_0_0_0_0_0_0_0_0_0_0_0_0_0</vt:lpstr>
      <vt:lpstr>'Base Reels A'!_FilterDatabase_0_0_0_0_0_0_0_0_0_0_0_0_0_0_0_0_0_0_0_0_0_0_0_0_0_0_0_0_0_0</vt:lpstr>
      <vt:lpstr>'Base Reels A'!_FilterDatabase_0_0_0_0_0_0_0_0_0_0_0_0_0_0_0_0_0_0_0_0_0_0_0_0_0_0_0_0_0_0_0</vt:lpstr>
      <vt:lpstr>'Base Reels A'!_FilterDatabase_0_0_0_0_0_0_0_0_0_0_0_0_0_0_0_0_0_0_0_0_0_0_0_0_0_0_0_0_0_0_0_0</vt:lpstr>
      <vt:lpstr>'Base Reels A'!_FilterDatabase_0_0_0_0_0_0_0_0_0_0_0_0_0_0_0_0_0_0_0_0_0_0_0_0_0_0_0_0_0_0_0_0_0</vt:lpstr>
      <vt:lpstr>'Base Reels A'!_FilterDatabase_0_0_0_0_0_0_0_0_0_0_0_0_0_0_0_0_0_0_0_0_0_0_0_0_0_0_0_0_0_0_0_0_0_0</vt:lpstr>
      <vt:lpstr>'Base Reels A'!_FilterDatabase_0_0_0_0_0_0_0_0_0_0_0_0_0_0_0_0_0_0_0_0_0_0_0_0_0_0_0_0_0_0_0_0_0_0_0</vt:lpstr>
      <vt:lpstr>'Base Reels A'!_FilterDatabase_0_0_0_0_0_0_0_0_0_0_0_0_0_0_0_0_0_0_0_0_0_0_0_0_0_0_0_0_0_0_0_0_0_0_0_0</vt:lpstr>
      <vt:lpstr>'Base Reels A'!_FilterDatabase_0_0_0_0_0_0_0_0_0_0_0_0_0_0_0_0_0_0_0_0_0_0_0_0_0_0_0_0_0_0_0_0_0_0_0_0_0</vt:lpstr>
      <vt:lpstr>'Base Reels A'!_FilterDatabase_0_0_0_0_0_0_0_0_0_0_0_0_0_0_0_0_0_0_0_0_0_0_0_0_0_0_0_0_0_0_0_0_0_0_0_0_0_0</vt:lpstr>
      <vt:lpstr>'Base Reels A'!_FilterDatabase_0_0_0_0_0_0_0_0_0_0_0_0_0_0_0_0_0_0_0_0_0_0_0_0_0_0_0_0_0_0_0_0_0_0_0_0_0_0_0</vt:lpstr>
      <vt:lpstr>'Base Reels A'!_FilterDatabase_0_0_0_0_0_0_0_0_0_0_0_0_0_0_0_0_0_0_0_0_0_0_0_0_0_0_0_0_0_0_0_0_0_0_0_0_0_0_0_0</vt:lpstr>
      <vt:lpstr>'Base Reels A'!_FilterDatabase_0_0_0_0_0_0_0_0_0_0_0_0_0_0_0_0_0_0_0_0_0_0_0_0_0_0_0_0_0_0_0_0_0_0_0_0_0_0_0_0_0</vt:lpstr>
      <vt:lpstr>'Base Reels A'!_FilterDatabase_0_0_0_0_0_0_0_0_0_0_0_0_0_0_0_0_0_0_0_0_0_0_0_0_0_0_0_0_0_0_0_0_0_0_0_0_0_0_0_0_0_0</vt:lpstr>
      <vt:lpstr>'Base Reels A'!_FilterDatabase_0_0_0_0_0_0_0_0_0_0_0_0_0_0_0_0_0_0_0_0_0_0_0_0_0_0_0_0_0_0_0_0_0_0_0_0_0_0_0_0_0_0_0</vt:lpstr>
      <vt:lpstr>PayTable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Rubinstein</dc:creator>
  <cp:lastModifiedBy>Gabriel Rubinstein</cp:lastModifiedBy>
  <dcterms:created xsi:type="dcterms:W3CDTF">2025-03-07T09:56:25Z</dcterms:created>
  <dcterms:modified xsi:type="dcterms:W3CDTF">2025-03-07T15:14:11Z</dcterms:modified>
</cp:coreProperties>
</file>