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Perez\Documents\"/>
    </mc:Choice>
  </mc:AlternateContent>
  <xr:revisionPtr revIDLastSave="0" documentId="8_{7CC8409E-B8D7-49F4-ABC1-7A2AD27B4979}" xr6:coauthVersionLast="47" xr6:coauthVersionMax="47" xr10:uidLastSave="{00000000-0000-0000-0000-000000000000}"/>
  <bookViews>
    <workbookView xWindow="28680" yWindow="-120" windowWidth="29040" windowHeight="15720" xr2:uid="{B6FBFA32-DC1C-46CB-B6CB-B9623CA11D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M2" i="2" l="1"/>
  <c r="N2" i="2" s="1"/>
  <c r="K2" i="2"/>
  <c r="I2" i="2"/>
  <c r="J2" i="2"/>
  <c r="O2" i="2" l="1"/>
</calcChain>
</file>

<file path=xl/sharedStrings.xml><?xml version="1.0" encoding="utf-8"?>
<sst xmlns="http://schemas.openxmlformats.org/spreadsheetml/2006/main" count="195" uniqueCount="125">
  <si>
    <t xml:space="preserve"> [0.09796402]</t>
  </si>
  <si>
    <t xml:space="preserve">  Clarifier volume    </t>
  </si>
  <si>
    <t xml:space="preserve">  Clarifier 2 volume    </t>
  </si>
  <si>
    <t xml:space="preserve">  A.S. 1-2 volume    </t>
  </si>
  <si>
    <t xml:space="preserve">  A.S. 3-5 volume    </t>
  </si>
  <si>
    <t xml:space="preserve"> Area of PC          </t>
  </si>
  <si>
    <t xml:space="preserve"> Area of SC        </t>
  </si>
  <si>
    <t>Q1</t>
  </si>
  <si>
    <t>Q2</t>
  </si>
  <si>
    <t>Q3</t>
  </si>
  <si>
    <t>Q4</t>
  </si>
  <si>
    <t>Q5</t>
  </si>
  <si>
    <t>Q6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</si>
  <si>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</si>
  <si>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</si>
  <si>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</si>
  <si>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</si>
  <si>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</si>
  <si>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</si>
  <si>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</si>
  <si>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</si>
  <si>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</si>
  <si>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</si>
  <si>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</si>
  <si>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</si>
  <si>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SCH_1</t>
  </si>
  <si>
    <t>SCH_2</t>
  </si>
  <si>
    <t>SCH_3</t>
  </si>
  <si>
    <t>GCH_3</t>
  </si>
  <si>
    <t>SCH_4</t>
  </si>
  <si>
    <t>SCH_5</t>
  </si>
  <si>
    <t>SCH_6</t>
  </si>
  <si>
    <t>SCH_7</t>
  </si>
  <si>
    <t>SCH_8</t>
  </si>
  <si>
    <t>SCH_9</t>
  </si>
  <si>
    <t>SCH_10</t>
  </si>
  <si>
    <t>SCH_11</t>
  </si>
  <si>
    <t>SCH_12</t>
  </si>
  <si>
    <t>SCH_13</t>
  </si>
  <si>
    <t>SCH_14</t>
  </si>
  <si>
    <t>SCH_15</t>
  </si>
  <si>
    <t>SCH_16</t>
  </si>
  <si>
    <t>SCH_17</t>
  </si>
  <si>
    <t>SCH_AD</t>
  </si>
  <si>
    <t>SCH_20</t>
  </si>
  <si>
    <t>XCH_1</t>
  </si>
  <si>
    <t>XCH_2</t>
  </si>
  <si>
    <t>XCH_3</t>
  </si>
  <si>
    <t>XCH_4</t>
  </si>
  <si>
    <t>XCH_5</t>
  </si>
  <si>
    <t>XCH_6</t>
  </si>
  <si>
    <t>XCH_7</t>
  </si>
  <si>
    <t>XCH_8</t>
  </si>
  <si>
    <t>XCH_9</t>
  </si>
  <si>
    <t>XCH_10</t>
  </si>
  <si>
    <t>XCH_11</t>
  </si>
  <si>
    <t>XCH_12</t>
  </si>
  <si>
    <t>XCH_13</t>
  </si>
  <si>
    <t>XCH_14</t>
  </si>
  <si>
    <t>XCH_15</t>
  </si>
  <si>
    <t>XCH_16</t>
  </si>
  <si>
    <t>XCH_17</t>
  </si>
  <si>
    <t>XCH_AD</t>
  </si>
  <si>
    <t>XCH_19</t>
  </si>
  <si>
    <t>XCH_20</t>
  </si>
  <si>
    <t>Biodegraded_Percent</t>
  </si>
  <si>
    <t>Soil_Percent</t>
  </si>
  <si>
    <t>Volatized_Percent</t>
  </si>
  <si>
    <t>Removal_Total</t>
  </si>
  <si>
    <t>Total</t>
  </si>
  <si>
    <t>Removal_Percent</t>
  </si>
  <si>
    <t>Pass_perc</t>
  </si>
  <si>
    <t>HRT_pc</t>
  </si>
  <si>
    <t>HRT_as</t>
  </si>
  <si>
    <t>SRT_AD</t>
  </si>
  <si>
    <t>FtoM</t>
  </si>
  <si>
    <t>CODe</t>
  </si>
  <si>
    <t>Ntot</t>
  </si>
  <si>
    <t>Q_k = Flow Rate @ location k (m3/d)</t>
  </si>
  <si>
    <t>SCH_k = contaminant liquid concentraion @ location k (mg/L)</t>
  </si>
  <si>
    <t>XCH_k = contaminant solid concentraion @ location k (mg/L)</t>
  </si>
  <si>
    <t>Amount of chemical removed (g/d)</t>
  </si>
  <si>
    <t>Total chemical mass flow into plant (g/d)</t>
  </si>
  <si>
    <t>Hydraulic Retention Time of Primary Clarifier</t>
  </si>
  <si>
    <t>Hydraulic Retention Time of Secondary Clarifier</t>
  </si>
  <si>
    <t>Hydraulic retention Time for activated Sludge syste, (all 5 tanks)</t>
  </si>
  <si>
    <t>Sludge Retention Time @ Anaerobic Digester Unit</t>
  </si>
  <si>
    <t xml:space="preserve">Food to Mass ratio, </t>
  </si>
  <si>
    <r>
      <t xml:space="preserve">COD concentration effluent, average effluent limit </t>
    </r>
    <r>
      <rPr>
        <sz val="11"/>
        <color rgb="FFC00000"/>
        <rFont val="Aptos Narrow"/>
        <family val="2"/>
        <scheme val="minor"/>
      </rPr>
      <t>100</t>
    </r>
    <r>
      <rPr>
        <sz val="11"/>
        <color theme="1"/>
        <rFont val="Aptos Narrow"/>
        <family val="2"/>
        <scheme val="minor"/>
      </rPr>
      <t xml:space="preserve"> mg/L</t>
    </r>
  </si>
  <si>
    <r>
      <t xml:space="preserve">Total Notrogen concentration @ effluent, averge effluent limit </t>
    </r>
    <r>
      <rPr>
        <sz val="11"/>
        <color rgb="FFC00000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mg/L</t>
    </r>
  </si>
  <si>
    <t>m3</t>
  </si>
  <si>
    <t>m2</t>
  </si>
  <si>
    <t>Units</t>
  </si>
  <si>
    <t>m3/d</t>
  </si>
  <si>
    <t>mg/L</t>
  </si>
  <si>
    <t>%</t>
  </si>
  <si>
    <t>g/d</t>
  </si>
  <si>
    <t>day</t>
  </si>
  <si>
    <t>hour</t>
  </si>
  <si>
    <t>-</t>
  </si>
  <si>
    <t>Info</t>
  </si>
  <si>
    <t>Percent of Total chemical mass flow (cell B66) removed via biodegradation (reported as decimal*)</t>
  </si>
  <si>
    <t>Percent of Total chemical mass flow (cell B66) removed via biosolids removal i.e. landfill. This is the total that was provided to Jose (reported as decimal*)</t>
  </si>
  <si>
    <t>Percent of Total chemical mass flow (cell B66) removed via volatilization (liquid to gas mass transfer) (reported as decimal*)</t>
  </si>
  <si>
    <t>Percent of chemical removal (Sum of B61, B62, B63) (reported as decimal*)</t>
  </si>
  <si>
    <t>Percentages not removed and discharged through effluent ("pass-through")(reported as decimal*)</t>
  </si>
  <si>
    <t>Parameter</t>
  </si>
  <si>
    <t>Output</t>
  </si>
  <si>
    <t>Chemical Name</t>
  </si>
  <si>
    <t>Molecular Weight</t>
  </si>
  <si>
    <t>Density</t>
  </si>
  <si>
    <t>Henrys Constant atm</t>
  </si>
  <si>
    <t>Logkow</t>
  </si>
  <si>
    <t>koc</t>
  </si>
  <si>
    <t>kow</t>
  </si>
  <si>
    <t>Biodeg. 1/2 life (d)</t>
  </si>
  <si>
    <t>kbio 1/d</t>
  </si>
  <si>
    <t>biodeg@15deg C</t>
  </si>
  <si>
    <t>sorption</t>
  </si>
  <si>
    <t>Temp</t>
  </si>
  <si>
    <t>HC@25</t>
  </si>
  <si>
    <t>HC@ temp</t>
  </si>
  <si>
    <t>HC@ 35</t>
  </si>
  <si>
    <r>
      <rPr>
        <b/>
        <sz val="11"/>
        <color theme="9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 xml:space="preserve"> values are taken from the Comptox Database, the rest are calculated or adjusted for differences in temperature, equations found or referenced in manuscript.</t>
    </r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</si>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</sst>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9"/>
      <name val="Calibri"/>
      <family val="2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/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0" fontId="4" fillId="0" borderId="4" xfId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6" fillId="0" borderId="0" xfId="0" applyFont="1" applyAlignment="1">
      <alignment horizontal="right" vertical="center"/>
    </xf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@%2035" TargetMode="External"/><Relationship Id="rId2" Type="http://schemas.openxmlformats.org/officeDocument/2006/relationships/hyperlink" Target="mailto:HC@%20temp" TargetMode="External"/><Relationship Id="rId1" Type="http://schemas.openxmlformats.org/officeDocument/2006/relationships/hyperlink" Target="mailto:HC@25" TargetMode="External"/><Relationship Id="rId4" Type="http://schemas.openxmlformats.org/officeDocument/2006/relationships/hyperlink" Target="mailto:biodeg@15deg%2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69C0-9128-4453-AB42-163BD8848C14}">
  <dimension ref="A1:O7"/>
  <sheetViews>
    <sheetView tabSelected="1" workbookViewId="0">
      <selection activeCell="M2" sqref="M2"/>
    </sheetView>
  </sheetViews>
  <sheetFormatPr defaultRowHeight="15" x14ac:dyDescent="0.25"/>
  <cols>
    <col min="1" max="1" width="15.140625" bestFit="1" customWidth="1"/>
    <col min="2" max="2" width="16.42578125" bestFit="1" customWidth="1"/>
    <col min="3" max="3" width="7.42578125" bestFit="1" customWidth="1"/>
    <col min="4" max="4" width="19.42578125" bestFit="1" customWidth="1"/>
    <col min="5" max="5" width="7.5703125" bestFit="1" customWidth="1"/>
    <col min="6" max="6" width="4.140625" bestFit="1" customWidth="1"/>
    <col min="7" max="7" width="4.5703125" bestFit="1" customWidth="1"/>
    <col min="8" max="8" width="17" bestFit="1" customWidth="1"/>
    <col min="9" max="9" width="8.140625" bestFit="1" customWidth="1"/>
    <col min="10" max="10" width="15.5703125" bestFit="1" customWidth="1"/>
    <col min="11" max="11" width="8.42578125" bestFit="1" customWidth="1"/>
    <col min="12" max="12" width="5.85546875" bestFit="1" customWidth="1"/>
    <col min="13" max="13" width="8.28515625" bestFit="1" customWidth="1"/>
    <col min="14" max="14" width="10" bestFit="1" customWidth="1"/>
    <col min="15" max="15" width="8.28515625" bestFit="1" customWidth="1"/>
  </cols>
  <sheetData>
    <row r="1" spans="1:15" ht="15.75" thickBot="1" x14ac:dyDescent="0.3">
      <c r="A1" s="12" t="s">
        <v>108</v>
      </c>
      <c r="B1" s="13" t="s">
        <v>109</v>
      </c>
      <c r="C1" s="13" t="s">
        <v>110</v>
      </c>
      <c r="D1" s="13" t="s">
        <v>111</v>
      </c>
      <c r="E1" s="13" t="s">
        <v>112</v>
      </c>
      <c r="F1" s="14" t="s">
        <v>113</v>
      </c>
      <c r="G1" s="12" t="s">
        <v>114</v>
      </c>
      <c r="H1" s="12" t="s">
        <v>115</v>
      </c>
      <c r="I1" s="12" t="s">
        <v>116</v>
      </c>
      <c r="J1" s="15" t="s">
        <v>117</v>
      </c>
      <c r="K1" s="12" t="s">
        <v>118</v>
      </c>
      <c r="L1" s="12" t="s">
        <v>119</v>
      </c>
      <c r="M1" s="15" t="s">
        <v>120</v>
      </c>
      <c r="N1" s="15" t="s">
        <v>121</v>
      </c>
      <c r="O1" s="15" t="s">
        <v>122</v>
      </c>
    </row>
    <row r="2" spans="1:15" x14ac:dyDescent="0.25">
      <c r="A2" t="s">
        <v>124</v>
      </c>
      <c r="B2" s="16">
        <v>92.14</v>
      </c>
      <c r="C2" s="17">
        <v>0.86699999999999999</v>
      </c>
      <c r="D2" s="18">
        <v>6.4200999999999998E-3</v>
      </c>
      <c r="E2" s="17">
        <v>2.73</v>
      </c>
      <c r="F2" s="19">
        <v>176</v>
      </c>
      <c r="G2">
        <f>10^E2</f>
        <v>537.03179637025301</v>
      </c>
      <c r="H2" s="20">
        <v>2</v>
      </c>
      <c r="I2">
        <f>1/H2</f>
        <v>0.5</v>
      </c>
      <c r="J2">
        <f>0.135*G2^0.38*24/1000</f>
        <v>3.5313845303676983E-2</v>
      </c>
      <c r="K2">
        <f>(10^(1.14+0.58*E2))/1000000</f>
        <v>5.289321920487213E-4</v>
      </c>
      <c r="L2">
        <v>15</v>
      </c>
      <c r="M2" s="1">
        <f>D2/(8.20575*10^(-5)*(273.15+25))</f>
        <v>0.26241502497995267</v>
      </c>
      <c r="N2" s="1">
        <f>M2*1.044^(L2-25)</f>
        <v>0.17060184003340922</v>
      </c>
      <c r="O2" s="1">
        <f>M2*1.044^(35-25)</f>
        <v>0.40363952300716044</v>
      </c>
    </row>
    <row r="6" spans="1:15" ht="15.75" thickBot="1" x14ac:dyDescent="0.3"/>
    <row r="7" spans="1:15" ht="15.75" thickBot="1" x14ac:dyDescent="0.3">
      <c r="A7" s="21" t="s">
        <v>123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</sheetData>
  <mergeCells count="1">
    <mergeCell ref="A7:O7"/>
  </mergeCells>
  <hyperlinks>
    <hyperlink ref="M1" r:id="rId1" xr:uid="{5EE10B58-95AB-436B-8EA7-9FABFBA898DF}"/>
    <hyperlink ref="N1" r:id="rId2" xr:uid="{15CEAD7B-55EE-4919-8CE6-E54864784666}"/>
    <hyperlink ref="O1" r:id="rId3" xr:uid="{B31CAAC2-4766-47BA-87E7-A267C8E79707}"/>
    <hyperlink ref="J1" r:id="rId4" xr:uid="{C33909B2-22DE-4F4A-AAC1-4BAC21E502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B95-0805-43EC-959D-8B818A9B5A3F}">
  <dimension ref="A1:P79"/>
  <sheetViews>
    <sheetView workbookViewId="0">
      <selection activeCell="K19" sqref="K19"/>
    </sheetView>
  </sheetViews>
  <sheetFormatPr defaultRowHeight="15" x14ac:dyDescent="0.25"/>
  <cols>
    <col min="1" max="1" width="19.85546875" bestFit="1" customWidth="1"/>
    <col min="2" max="2" width="14.140625" customWidth="1"/>
    <col min="3" max="3" width="9.140625" style="2"/>
    <col min="4" max="4" width="92.140625" bestFit="1" customWidth="1"/>
    <col min="10" max="10" width="9.28515625" customWidth="1"/>
  </cols>
  <sheetData>
    <row r="1" spans="1:16" x14ac:dyDescent="0.25">
      <c r="A1" s="10" t="s">
        <v>106</v>
      </c>
      <c r="B1" s="5" t="s">
        <v>107</v>
      </c>
      <c r="C1" s="5" t="s">
        <v>92</v>
      </c>
      <c r="D1" s="11" t="s">
        <v>100</v>
      </c>
      <c r="E1" s="11"/>
      <c r="F1" s="11"/>
      <c r="G1" s="11"/>
      <c r="H1" s="11"/>
      <c r="I1" s="11"/>
      <c r="J1" s="8"/>
      <c r="K1" s="8"/>
      <c r="L1" s="8"/>
      <c r="M1" s="8"/>
      <c r="N1" s="8"/>
      <c r="O1" s="8"/>
      <c r="P1" s="8"/>
    </row>
    <row r="2" spans="1:16" x14ac:dyDescent="0.25">
      <c r="A2" t="s">
        <v>7</v>
      </c>
      <c r="B2">
        <v>21095.7895765424</v>
      </c>
      <c r="C2" s="2" t="s">
        <v>93</v>
      </c>
      <c r="D2" s="3" t="s">
        <v>78</v>
      </c>
      <c r="E2" s="3"/>
      <c r="F2" s="3"/>
      <c r="G2" s="3"/>
      <c r="H2" s="3"/>
      <c r="I2" s="3"/>
    </row>
    <row r="3" spans="1:16" x14ac:dyDescent="0.25">
      <c r="A3" t="s">
        <v>8</v>
      </c>
      <c r="B3">
        <v>147.67052703579699</v>
      </c>
      <c r="C3" s="2" t="s">
        <v>93</v>
      </c>
      <c r="D3" s="3"/>
      <c r="E3" s="3"/>
      <c r="F3" s="3"/>
      <c r="G3" s="3"/>
      <c r="H3" s="3"/>
      <c r="I3" s="3"/>
    </row>
    <row r="4" spans="1:16" x14ac:dyDescent="0.25">
      <c r="A4" t="s">
        <v>9</v>
      </c>
      <c r="B4">
        <v>20948.1190495066</v>
      </c>
      <c r="C4" s="2" t="s">
        <v>93</v>
      </c>
      <c r="D4" s="3"/>
      <c r="E4" s="3"/>
      <c r="F4" s="3"/>
      <c r="G4" s="3"/>
      <c r="H4" s="3"/>
      <c r="I4" s="3"/>
    </row>
    <row r="5" spans="1:16" x14ac:dyDescent="0.25">
      <c r="A5" t="s">
        <v>10</v>
      </c>
      <c r="B5">
        <v>103200.55689412099</v>
      </c>
      <c r="C5" s="2" t="s">
        <v>93</v>
      </c>
      <c r="D5" s="3"/>
      <c r="E5" s="3"/>
      <c r="F5" s="3"/>
      <c r="G5" s="3"/>
      <c r="H5" s="3"/>
      <c r="I5" s="3"/>
    </row>
    <row r="6" spans="1:16" x14ac:dyDescent="0.25">
      <c r="A6" t="s">
        <v>11</v>
      </c>
      <c r="B6">
        <v>103202.55689412099</v>
      </c>
      <c r="C6" s="2" t="s">
        <v>93</v>
      </c>
      <c r="D6" s="3"/>
      <c r="E6" s="3"/>
      <c r="F6" s="3"/>
      <c r="G6" s="3"/>
      <c r="H6" s="3"/>
      <c r="I6" s="3"/>
    </row>
    <row r="7" spans="1:16" x14ac:dyDescent="0.25">
      <c r="A7" t="s">
        <v>12</v>
      </c>
      <c r="B7">
        <v>103202.55689412099</v>
      </c>
      <c r="C7" s="2" t="s">
        <v>93</v>
      </c>
      <c r="D7" s="3"/>
      <c r="E7" s="3"/>
      <c r="F7" s="3"/>
      <c r="G7" s="3"/>
      <c r="H7" s="3"/>
      <c r="I7" s="3"/>
    </row>
    <row r="8" spans="1:16" x14ac:dyDescent="0.25">
      <c r="A8" t="s">
        <v>13</v>
      </c>
      <c r="B8">
        <v>61921.534136472801</v>
      </c>
      <c r="C8" s="2" t="s">
        <v>93</v>
      </c>
      <c r="D8" s="3"/>
      <c r="E8" s="3"/>
      <c r="F8" s="3"/>
      <c r="G8" s="3"/>
      <c r="H8" s="3"/>
      <c r="I8" s="3"/>
    </row>
    <row r="9" spans="1:16" x14ac:dyDescent="0.25">
      <c r="A9" t="s">
        <v>14</v>
      </c>
      <c r="B9">
        <v>41281.022757648498</v>
      </c>
      <c r="C9" s="2" t="s">
        <v>93</v>
      </c>
      <c r="D9" s="3"/>
      <c r="E9" s="3"/>
      <c r="F9" s="3"/>
      <c r="G9" s="3"/>
      <c r="H9" s="3"/>
      <c r="I9" s="3"/>
    </row>
    <row r="10" spans="1:16" x14ac:dyDescent="0.25">
      <c r="A10" t="s">
        <v>15</v>
      </c>
      <c r="B10">
        <v>20640.511378824202</v>
      </c>
      <c r="C10" s="2" t="s">
        <v>93</v>
      </c>
      <c r="D10" s="3"/>
      <c r="E10" s="3"/>
      <c r="F10" s="3"/>
      <c r="G10" s="3"/>
      <c r="H10" s="3"/>
      <c r="I10" s="3"/>
    </row>
    <row r="11" spans="1:16" x14ac:dyDescent="0.25">
      <c r="A11" t="s">
        <v>16</v>
      </c>
      <c r="B11">
        <v>20640.511378824202</v>
      </c>
      <c r="C11" s="2" t="s">
        <v>93</v>
      </c>
      <c r="D11" s="3"/>
      <c r="E11" s="3"/>
      <c r="F11" s="3"/>
      <c r="G11" s="3"/>
      <c r="H11" s="3"/>
      <c r="I11" s="3"/>
    </row>
    <row r="12" spans="1:16" x14ac:dyDescent="0.25">
      <c r="A12" t="s">
        <v>17</v>
      </c>
      <c r="B12">
        <v>20330.903708141901</v>
      </c>
      <c r="C12" s="2" t="s">
        <v>93</v>
      </c>
      <c r="D12" s="3"/>
      <c r="E12" s="3"/>
      <c r="F12" s="3"/>
      <c r="G12" s="3"/>
      <c r="H12" s="3"/>
      <c r="I12" s="3"/>
    </row>
    <row r="13" spans="1:16" x14ac:dyDescent="0.25">
      <c r="A13" t="s">
        <v>18</v>
      </c>
      <c r="B13">
        <v>309.60767068236402</v>
      </c>
      <c r="C13" s="2" t="s">
        <v>93</v>
      </c>
      <c r="D13" s="3"/>
      <c r="E13" s="3"/>
      <c r="F13" s="3"/>
      <c r="G13" s="3"/>
      <c r="H13" s="3"/>
      <c r="I13" s="3"/>
    </row>
    <row r="14" spans="1:16" x14ac:dyDescent="0.25">
      <c r="A14" t="s">
        <v>19</v>
      </c>
      <c r="B14">
        <v>30.9607670682364</v>
      </c>
      <c r="C14" s="2" t="s">
        <v>93</v>
      </c>
      <c r="D14" s="3"/>
      <c r="E14" s="3"/>
      <c r="F14" s="3"/>
      <c r="G14" s="3"/>
      <c r="H14" s="3"/>
      <c r="I14" s="3"/>
    </row>
    <row r="15" spans="1:16" x14ac:dyDescent="0.25">
      <c r="A15" t="s">
        <v>20</v>
      </c>
      <c r="B15">
        <v>278.64690361412698</v>
      </c>
      <c r="C15" s="2" t="s">
        <v>93</v>
      </c>
      <c r="D15" s="3"/>
      <c r="E15" s="3"/>
      <c r="F15" s="3"/>
      <c r="G15" s="3"/>
      <c r="H15" s="3"/>
      <c r="I15" s="3"/>
    </row>
    <row r="16" spans="1:16" x14ac:dyDescent="0.25">
      <c r="A16" t="s">
        <v>21</v>
      </c>
      <c r="B16">
        <v>178.631294104033</v>
      </c>
      <c r="C16" s="2" t="s">
        <v>93</v>
      </c>
      <c r="D16" s="3"/>
      <c r="E16" s="3"/>
      <c r="F16" s="3"/>
      <c r="G16" s="3"/>
      <c r="H16" s="3"/>
      <c r="I16" s="3"/>
    </row>
    <row r="17" spans="1:9" x14ac:dyDescent="0.25">
      <c r="A17" t="s">
        <v>22</v>
      </c>
      <c r="B17">
        <v>178.631294104033</v>
      </c>
      <c r="C17" s="2" t="s">
        <v>93</v>
      </c>
      <c r="D17" s="3"/>
      <c r="E17" s="3"/>
      <c r="F17" s="3"/>
      <c r="G17" s="3"/>
      <c r="H17" s="3"/>
      <c r="I17" s="3"/>
    </row>
    <row r="18" spans="1:9" x14ac:dyDescent="0.25">
      <c r="A18" t="s">
        <v>23</v>
      </c>
      <c r="B18">
        <v>9.8247211757218391</v>
      </c>
      <c r="C18" s="2" t="s">
        <v>93</v>
      </c>
      <c r="D18" s="3"/>
      <c r="E18" s="3"/>
      <c r="F18" s="3"/>
      <c r="G18" s="3"/>
      <c r="H18" s="3"/>
      <c r="I18" s="3"/>
    </row>
    <row r="19" spans="1:9" x14ac:dyDescent="0.25">
      <c r="A19" s="4" t="s">
        <v>24</v>
      </c>
      <c r="B19" s="4">
        <v>168.806572928311</v>
      </c>
      <c r="C19" s="5" t="s">
        <v>93</v>
      </c>
      <c r="D19" s="3"/>
      <c r="E19" s="3"/>
      <c r="F19" s="3"/>
      <c r="G19" s="3"/>
      <c r="H19" s="3"/>
      <c r="I19" s="3"/>
    </row>
    <row r="20" spans="1:9" x14ac:dyDescent="0.25">
      <c r="A20" t="s">
        <v>25</v>
      </c>
      <c r="B20">
        <v>9.8570735266676104E-2</v>
      </c>
      <c r="C20" s="2" t="s">
        <v>94</v>
      </c>
      <c r="D20" s="6" t="s">
        <v>79</v>
      </c>
      <c r="E20" s="6"/>
      <c r="F20" s="6"/>
      <c r="G20" s="6"/>
      <c r="H20" s="6"/>
      <c r="I20" s="6"/>
    </row>
    <row r="21" spans="1:9" x14ac:dyDescent="0.25">
      <c r="A21" t="s">
        <v>26</v>
      </c>
      <c r="B21">
        <v>9.8327942954565095E-2</v>
      </c>
      <c r="C21" s="2" t="s">
        <v>94</v>
      </c>
      <c r="D21" s="3"/>
      <c r="E21" s="3"/>
      <c r="F21" s="3"/>
      <c r="G21" s="3"/>
      <c r="H21" s="3"/>
      <c r="I21" s="3"/>
    </row>
    <row r="22" spans="1:9" x14ac:dyDescent="0.25">
      <c r="A22" t="s">
        <v>27</v>
      </c>
      <c r="B22">
        <v>9.7796859908332798E-2</v>
      </c>
      <c r="C22" s="2" t="s">
        <v>94</v>
      </c>
      <c r="D22" s="3"/>
      <c r="E22" s="3"/>
      <c r="F22" s="3"/>
      <c r="G22" s="3"/>
      <c r="H22" s="3"/>
      <c r="I22" s="3"/>
    </row>
    <row r="23" spans="1:9" x14ac:dyDescent="0.25">
      <c r="A23" t="s">
        <v>28</v>
      </c>
      <c r="B23">
        <v>1.6604319766407101E-4</v>
      </c>
      <c r="C23" s="2" t="s">
        <v>94</v>
      </c>
      <c r="D23" s="3"/>
      <c r="E23" s="3"/>
      <c r="F23" s="3"/>
      <c r="G23" s="3"/>
      <c r="H23" s="3"/>
      <c r="I23" s="3"/>
    </row>
    <row r="24" spans="1:9" x14ac:dyDescent="0.25">
      <c r="A24" t="s">
        <v>29</v>
      </c>
      <c r="B24">
        <v>9.6962028624854295E-3</v>
      </c>
      <c r="C24" s="2" t="s">
        <v>94</v>
      </c>
      <c r="D24" s="3"/>
      <c r="E24" s="3"/>
      <c r="F24" s="3"/>
      <c r="G24" s="3"/>
      <c r="H24" s="3"/>
      <c r="I24" s="3"/>
    </row>
    <row r="25" spans="1:9" x14ac:dyDescent="0.25">
      <c r="A25" t="s">
        <v>30</v>
      </c>
      <c r="B25">
        <v>8.3967623002822803E-3</v>
      </c>
      <c r="C25" s="2" t="s">
        <v>94</v>
      </c>
      <c r="D25" s="3"/>
      <c r="E25" s="3"/>
      <c r="F25" s="3"/>
      <c r="G25" s="3"/>
      <c r="H25" s="3"/>
      <c r="I25" s="3"/>
    </row>
    <row r="26" spans="1:9" x14ac:dyDescent="0.25">
      <c r="A26" t="s">
        <v>31</v>
      </c>
      <c r="B26">
        <v>7.2816926167351397E-3</v>
      </c>
      <c r="C26" s="2" t="s">
        <v>94</v>
      </c>
      <c r="D26" s="3"/>
      <c r="E26" s="3"/>
      <c r="F26" s="3"/>
      <c r="G26" s="3"/>
      <c r="H26" s="3"/>
      <c r="I26" s="3"/>
    </row>
    <row r="27" spans="1:9" x14ac:dyDescent="0.25">
      <c r="A27" t="s">
        <v>32</v>
      </c>
      <c r="B27">
        <v>4.6367232303692702E-3</v>
      </c>
      <c r="C27" s="2" t="s">
        <v>94</v>
      </c>
      <c r="D27" s="3"/>
      <c r="E27" s="3"/>
      <c r="F27" s="3"/>
      <c r="G27" s="3"/>
      <c r="H27" s="3"/>
      <c r="I27" s="3"/>
    </row>
    <row r="28" spans="1:9" x14ac:dyDescent="0.25">
      <c r="A28" t="s">
        <v>33</v>
      </c>
      <c r="B28">
        <v>2.9654976743694202E-3</v>
      </c>
      <c r="C28" s="2" t="s">
        <v>94</v>
      </c>
      <c r="D28" s="3"/>
      <c r="E28" s="3"/>
      <c r="F28" s="3"/>
      <c r="G28" s="3"/>
      <c r="H28" s="3"/>
      <c r="I28" s="3"/>
    </row>
    <row r="29" spans="1:9" x14ac:dyDescent="0.25">
      <c r="A29" t="s">
        <v>34</v>
      </c>
      <c r="B29">
        <v>1.92894971809149E-3</v>
      </c>
      <c r="C29" s="2" t="s">
        <v>94</v>
      </c>
      <c r="D29" s="3"/>
      <c r="E29" s="3"/>
      <c r="F29" s="3"/>
      <c r="G29" s="3"/>
      <c r="H29" s="3"/>
      <c r="I29" s="3"/>
    </row>
    <row r="30" spans="1:9" x14ac:dyDescent="0.25">
      <c r="A30" t="s">
        <v>35</v>
      </c>
      <c r="B30">
        <v>1.92894971809149E-3</v>
      </c>
      <c r="C30" s="2" t="s">
        <v>94</v>
      </c>
      <c r="D30" s="3"/>
      <c r="E30" s="3"/>
      <c r="F30" s="3"/>
      <c r="G30" s="3"/>
      <c r="H30" s="3"/>
      <c r="I30" s="3"/>
    </row>
    <row r="31" spans="1:9" x14ac:dyDescent="0.25">
      <c r="A31" t="s">
        <v>36</v>
      </c>
      <c r="B31">
        <v>1.92372352482557E-3</v>
      </c>
      <c r="C31" s="2" t="s">
        <v>94</v>
      </c>
      <c r="D31" s="3"/>
      <c r="E31" s="3"/>
      <c r="F31" s="3"/>
      <c r="G31" s="3"/>
      <c r="H31" s="3"/>
      <c r="I31" s="3"/>
    </row>
    <row r="32" spans="1:9" x14ac:dyDescent="0.25">
      <c r="A32" t="s">
        <v>37</v>
      </c>
      <c r="B32">
        <v>1.9122876395999699E-3</v>
      </c>
      <c r="C32" s="2" t="s">
        <v>94</v>
      </c>
      <c r="D32" s="3"/>
      <c r="E32" s="3"/>
      <c r="F32" s="3"/>
      <c r="G32" s="3"/>
      <c r="H32" s="3"/>
      <c r="I32" s="3"/>
    </row>
    <row r="33" spans="1:9" x14ac:dyDescent="0.25">
      <c r="A33" t="s">
        <v>38</v>
      </c>
      <c r="B33">
        <v>1.92372352482557E-3</v>
      </c>
      <c r="C33" s="2" t="s">
        <v>94</v>
      </c>
      <c r="D33" s="3"/>
      <c r="E33" s="3"/>
      <c r="F33" s="3"/>
      <c r="G33" s="3"/>
      <c r="H33" s="3"/>
      <c r="I33" s="3"/>
    </row>
    <row r="34" spans="1:9" x14ac:dyDescent="0.25">
      <c r="A34" t="s">
        <v>39</v>
      </c>
      <c r="B34">
        <v>1.92372352482557E-3</v>
      </c>
      <c r="C34" s="2" t="s">
        <v>94</v>
      </c>
      <c r="D34" s="3"/>
      <c r="E34" s="3"/>
      <c r="F34" s="3"/>
      <c r="G34" s="3"/>
      <c r="H34" s="3"/>
      <c r="I34" s="3"/>
    </row>
    <row r="35" spans="1:9" x14ac:dyDescent="0.25">
      <c r="A35" t="s">
        <v>40</v>
      </c>
      <c r="B35">
        <v>1.92372352482557E-3</v>
      </c>
      <c r="C35" s="2" t="s">
        <v>94</v>
      </c>
      <c r="D35" s="3"/>
      <c r="E35" s="3"/>
      <c r="F35" s="3"/>
      <c r="G35" s="3"/>
      <c r="H35" s="3"/>
      <c r="I35" s="3"/>
    </row>
    <row r="36" spans="1:9" x14ac:dyDescent="0.25">
      <c r="A36" t="s">
        <v>41</v>
      </c>
      <c r="B36">
        <v>1.92372352482557E-3</v>
      </c>
      <c r="C36" s="2" t="s">
        <v>94</v>
      </c>
      <c r="D36" s="3"/>
      <c r="E36" s="3"/>
      <c r="F36" s="3"/>
      <c r="G36" s="3"/>
      <c r="H36" s="3"/>
      <c r="I36" s="3"/>
    </row>
    <row r="37" spans="1:9" x14ac:dyDescent="0.25">
      <c r="A37" t="s">
        <v>42</v>
      </c>
      <c r="B37">
        <v>6.3826418775428606E-2</v>
      </c>
      <c r="C37" s="2" t="s">
        <v>94</v>
      </c>
      <c r="D37" s="3"/>
      <c r="E37" s="3"/>
      <c r="F37" s="3"/>
      <c r="G37" s="3"/>
      <c r="H37" s="3"/>
      <c r="I37" s="3"/>
    </row>
    <row r="38" spans="1:9" x14ac:dyDescent="0.25">
      <c r="A38" t="s">
        <v>43</v>
      </c>
      <c r="B38">
        <v>7.56833752743582E-2</v>
      </c>
      <c r="C38" s="2" t="s">
        <v>94</v>
      </c>
      <c r="D38" s="3"/>
      <c r="E38" s="3"/>
      <c r="F38" s="3"/>
      <c r="G38" s="3"/>
      <c r="H38" s="3"/>
      <c r="I38" s="3"/>
    </row>
    <row r="39" spans="1:9" x14ac:dyDescent="0.25">
      <c r="A39" s="4" t="s">
        <v>44</v>
      </c>
      <c r="B39" s="4">
        <v>7.56833752743582E-2</v>
      </c>
      <c r="C39" s="5" t="s">
        <v>94</v>
      </c>
      <c r="D39" s="3"/>
      <c r="E39" s="3"/>
      <c r="F39" s="3"/>
      <c r="G39" s="3"/>
      <c r="H39" s="3"/>
      <c r="I39" s="3"/>
    </row>
    <row r="40" spans="1:9" x14ac:dyDescent="0.25">
      <c r="A40" t="s">
        <v>45</v>
      </c>
      <c r="B40">
        <v>1.7442046826035298E-2</v>
      </c>
      <c r="C40" s="2" t="s">
        <v>94</v>
      </c>
      <c r="D40" s="3" t="s">
        <v>80</v>
      </c>
      <c r="E40" s="3"/>
      <c r="F40" s="3"/>
      <c r="G40" s="3"/>
      <c r="H40" s="3"/>
      <c r="I40" s="3"/>
    </row>
    <row r="41" spans="1:9" x14ac:dyDescent="0.25">
      <c r="A41" t="s">
        <v>46</v>
      </c>
      <c r="B41">
        <v>1.17163663713891</v>
      </c>
      <c r="C41" s="2" t="s">
        <v>94</v>
      </c>
      <c r="D41" s="3"/>
      <c r="E41" s="3"/>
      <c r="F41" s="3"/>
      <c r="G41" s="3"/>
      <c r="H41" s="3"/>
      <c r="I41" s="3"/>
    </row>
    <row r="42" spans="1:9" x14ac:dyDescent="0.25">
      <c r="A42" t="s">
        <v>47</v>
      </c>
      <c r="B42">
        <v>8.8729969438432997E-3</v>
      </c>
      <c r="C42" s="2" t="s">
        <v>94</v>
      </c>
      <c r="D42" s="3"/>
      <c r="E42" s="3"/>
      <c r="F42" s="3"/>
      <c r="G42" s="3"/>
      <c r="H42" s="3"/>
      <c r="I42" s="3"/>
    </row>
    <row r="43" spans="1:9" x14ac:dyDescent="0.25">
      <c r="A43" t="s">
        <v>48</v>
      </c>
      <c r="B43">
        <v>1.6794511008107402E-2</v>
      </c>
      <c r="C43" s="2" t="s">
        <v>94</v>
      </c>
      <c r="D43" s="3"/>
      <c r="E43" s="3"/>
      <c r="F43" s="3"/>
      <c r="G43" s="3"/>
      <c r="H43" s="3"/>
      <c r="I43" s="3"/>
    </row>
    <row r="44" spans="1:9" x14ac:dyDescent="0.25">
      <c r="A44" t="s">
        <v>49</v>
      </c>
      <c r="B44">
        <v>1.45684617819948E-2</v>
      </c>
      <c r="C44" s="2" t="s">
        <v>94</v>
      </c>
      <c r="D44" s="3"/>
      <c r="E44" s="3"/>
      <c r="F44" s="3"/>
      <c r="G44" s="3"/>
      <c r="H44" s="3"/>
      <c r="I44" s="3"/>
    </row>
    <row r="45" spans="1:9" x14ac:dyDescent="0.25">
      <c r="A45" t="s">
        <v>50</v>
      </c>
      <c r="B45">
        <v>1.26256737232358E-2</v>
      </c>
      <c r="C45" s="2" t="s">
        <v>94</v>
      </c>
      <c r="D45" s="3"/>
      <c r="E45" s="3"/>
      <c r="F45" s="3"/>
      <c r="G45" s="3"/>
      <c r="H45" s="3"/>
      <c r="I45" s="3"/>
    </row>
    <row r="46" spans="1:9" x14ac:dyDescent="0.25">
      <c r="A46" t="s">
        <v>51</v>
      </c>
      <c r="B46">
        <v>8.0260038582452304E-3</v>
      </c>
      <c r="C46" s="2" t="s">
        <v>94</v>
      </c>
      <c r="D46" s="3"/>
      <c r="E46" s="3"/>
      <c r="F46" s="3"/>
      <c r="G46" s="3"/>
      <c r="H46" s="3"/>
      <c r="I46" s="3"/>
    </row>
    <row r="47" spans="1:9" x14ac:dyDescent="0.25">
      <c r="A47" t="s">
        <v>52</v>
      </c>
      <c r="B47">
        <v>5.1247680907706497E-3</v>
      </c>
      <c r="C47" s="2" t="s">
        <v>94</v>
      </c>
      <c r="D47" s="3"/>
      <c r="E47" s="3"/>
      <c r="F47" s="3"/>
      <c r="G47" s="3"/>
      <c r="H47" s="3"/>
      <c r="I47" s="3"/>
    </row>
    <row r="48" spans="1:9" x14ac:dyDescent="0.25">
      <c r="A48" t="s">
        <v>53</v>
      </c>
      <c r="B48">
        <v>3.3280215834348001E-3</v>
      </c>
      <c r="C48" s="2" t="s">
        <v>94</v>
      </c>
      <c r="D48" s="3"/>
      <c r="E48" s="3"/>
      <c r="F48" s="3"/>
      <c r="G48" s="3"/>
      <c r="H48" s="3"/>
      <c r="I48" s="3"/>
    </row>
    <row r="49" spans="1:16" x14ac:dyDescent="0.25">
      <c r="A49" t="s">
        <v>54</v>
      </c>
      <c r="B49">
        <v>3.3280215834348001E-3</v>
      </c>
      <c r="C49" s="2" t="s">
        <v>94</v>
      </c>
      <c r="D49" s="3"/>
      <c r="E49" s="3"/>
      <c r="F49" s="3"/>
      <c r="G49" s="3"/>
      <c r="H49" s="3"/>
      <c r="I49" s="3"/>
    </row>
    <row r="50" spans="1:16" x14ac:dyDescent="0.25">
      <c r="A50" t="s">
        <v>55</v>
      </c>
      <c r="B50">
        <v>6.6250275896301202E-3</v>
      </c>
      <c r="C50" s="2" t="s">
        <v>94</v>
      </c>
      <c r="D50" s="3"/>
      <c r="E50" s="3"/>
      <c r="F50" s="3"/>
      <c r="G50" s="3"/>
      <c r="H50" s="3"/>
      <c r="I50" s="3"/>
    </row>
    <row r="51" spans="1:16" x14ac:dyDescent="0.25">
      <c r="A51" t="s">
        <v>56</v>
      </c>
      <c r="B51" s="1">
        <v>1.29048757504417E-5</v>
      </c>
      <c r="C51" s="2" t="s">
        <v>94</v>
      </c>
      <c r="D51" s="3"/>
      <c r="E51" s="3"/>
      <c r="F51" s="3"/>
      <c r="G51" s="3"/>
      <c r="H51" s="3"/>
      <c r="I51" s="3"/>
    </row>
    <row r="52" spans="1:16" x14ac:dyDescent="0.25">
      <c r="A52" t="s">
        <v>57</v>
      </c>
      <c r="B52">
        <v>6.6250275896301202E-3</v>
      </c>
      <c r="C52" s="2" t="s">
        <v>94</v>
      </c>
      <c r="D52" s="3"/>
      <c r="E52" s="3"/>
      <c r="F52" s="3"/>
      <c r="G52" s="3"/>
      <c r="H52" s="3"/>
      <c r="I52" s="3"/>
    </row>
    <row r="53" spans="1:16" x14ac:dyDescent="0.25">
      <c r="A53" t="s">
        <v>58</v>
      </c>
      <c r="B53">
        <v>6.6250275896301202E-3</v>
      </c>
      <c r="C53" s="2" t="s">
        <v>94</v>
      </c>
      <c r="D53" s="3"/>
      <c r="E53" s="3"/>
      <c r="F53" s="3"/>
      <c r="G53" s="3"/>
      <c r="H53" s="3"/>
      <c r="I53" s="3"/>
    </row>
    <row r="54" spans="1:16" x14ac:dyDescent="0.25">
      <c r="A54" t="s">
        <v>59</v>
      </c>
      <c r="B54">
        <v>6.41255653734948E-2</v>
      </c>
      <c r="C54" s="2" t="s">
        <v>94</v>
      </c>
      <c r="D54" s="3"/>
      <c r="E54" s="3"/>
      <c r="F54" s="3"/>
      <c r="G54" s="3"/>
      <c r="H54" s="3"/>
      <c r="I54" s="3"/>
    </row>
    <row r="55" spans="1:16" x14ac:dyDescent="0.25">
      <c r="A55" t="s">
        <v>60</v>
      </c>
      <c r="B55">
        <v>2.3607894697848201E-4</v>
      </c>
      <c r="C55" s="2" t="s">
        <v>94</v>
      </c>
      <c r="D55" s="3"/>
      <c r="E55" s="3"/>
      <c r="F55" s="3"/>
      <c r="G55" s="3"/>
      <c r="H55" s="3"/>
      <c r="I55" s="3"/>
    </row>
    <row r="56" spans="1:16" x14ac:dyDescent="0.25">
      <c r="A56" t="s">
        <v>61</v>
      </c>
      <c r="B56">
        <v>0.99747292666508502</v>
      </c>
      <c r="C56" s="2" t="s">
        <v>94</v>
      </c>
      <c r="D56" s="3"/>
      <c r="E56" s="3"/>
      <c r="F56" s="3"/>
      <c r="G56" s="3"/>
      <c r="H56" s="3"/>
      <c r="I56" s="3"/>
    </row>
    <row r="57" spans="1:16" x14ac:dyDescent="0.25">
      <c r="A57" t="s">
        <v>62</v>
      </c>
      <c r="B57">
        <v>0.52028227805522997</v>
      </c>
      <c r="C57" s="2" t="s">
        <v>94</v>
      </c>
      <c r="D57" s="3"/>
      <c r="E57" s="3"/>
      <c r="F57" s="3"/>
      <c r="G57" s="3"/>
      <c r="H57" s="3"/>
      <c r="I57" s="3"/>
    </row>
    <row r="58" spans="1:16" x14ac:dyDescent="0.25">
      <c r="A58" t="s">
        <v>63</v>
      </c>
      <c r="B58">
        <v>9.7188108628671692</v>
      </c>
      <c r="C58" s="2" t="s">
        <v>94</v>
      </c>
      <c r="D58" s="3"/>
      <c r="E58" s="3"/>
      <c r="F58" s="3"/>
      <c r="G58" s="3"/>
      <c r="H58" s="3"/>
      <c r="I58" s="3"/>
    </row>
    <row r="59" spans="1:16" x14ac:dyDescent="0.25">
      <c r="A59" s="4" t="s">
        <v>64</v>
      </c>
      <c r="B59" s="4">
        <v>1.0981781233799901E-2</v>
      </c>
      <c r="C59" s="5" t="s">
        <v>94</v>
      </c>
      <c r="D59" s="3"/>
      <c r="E59" s="3"/>
      <c r="F59" s="3"/>
      <c r="G59" s="3"/>
      <c r="H59" s="3"/>
      <c r="I59" s="3"/>
    </row>
    <row r="60" spans="1:16" x14ac:dyDescent="0.25">
      <c r="A60" t="s">
        <v>65</v>
      </c>
      <c r="B60">
        <v>0.84680968602777396</v>
      </c>
      <c r="C60" s="2" t="s">
        <v>95</v>
      </c>
      <c r="D60" s="6" t="s">
        <v>101</v>
      </c>
      <c r="E60" s="6"/>
      <c r="F60" s="6"/>
      <c r="G60" s="6"/>
      <c r="H60" s="6"/>
      <c r="I60" s="6"/>
      <c r="J60" s="8"/>
      <c r="K60" s="8"/>
      <c r="L60" s="8"/>
      <c r="M60" s="8"/>
      <c r="N60" s="8"/>
      <c r="O60" s="8"/>
    </row>
    <row r="61" spans="1:16" x14ac:dyDescent="0.25">
      <c r="A61" t="s">
        <v>66</v>
      </c>
      <c r="B61">
        <v>3.9485215295119801E-2</v>
      </c>
      <c r="C61" s="2" t="s">
        <v>95</v>
      </c>
      <c r="D61" s="7" t="s">
        <v>102</v>
      </c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</row>
    <row r="62" spans="1:16" x14ac:dyDescent="0.25">
      <c r="A62" t="s">
        <v>67</v>
      </c>
      <c r="B62">
        <v>9.7121821496697305E-2</v>
      </c>
      <c r="C62" s="2" t="s">
        <v>95</v>
      </c>
      <c r="D62" s="3" t="s">
        <v>103</v>
      </c>
      <c r="E62" s="3"/>
      <c r="F62" s="3"/>
      <c r="G62" s="3"/>
      <c r="H62" s="3"/>
      <c r="I62" s="3"/>
    </row>
    <row r="63" spans="1:16" x14ac:dyDescent="0.25">
      <c r="A63" t="s">
        <v>70</v>
      </c>
      <c r="B63">
        <v>0.98341672281959103</v>
      </c>
      <c r="C63" s="2" t="s">
        <v>95</v>
      </c>
      <c r="D63" s="3" t="s">
        <v>104</v>
      </c>
      <c r="E63" s="3"/>
      <c r="F63" s="3"/>
      <c r="G63" s="3"/>
      <c r="H63" s="3"/>
      <c r="I63" s="3"/>
    </row>
    <row r="64" spans="1:16" x14ac:dyDescent="0.25">
      <c r="A64" t="s">
        <v>71</v>
      </c>
      <c r="B64">
        <v>1.6583277180408001E-2</v>
      </c>
      <c r="C64" s="2" t="s">
        <v>95</v>
      </c>
      <c r="D64" s="3" t="s">
        <v>105</v>
      </c>
      <c r="E64" s="3"/>
      <c r="F64" s="3"/>
      <c r="G64" s="3"/>
      <c r="H64" s="3"/>
      <c r="I64" s="3"/>
    </row>
    <row r="65" spans="1:9" x14ac:dyDescent="0.25">
      <c r="A65" t="s">
        <v>68</v>
      </c>
      <c r="B65">
        <v>2384.76869229145</v>
      </c>
      <c r="C65" s="2" t="s">
        <v>96</v>
      </c>
      <c r="D65" s="3" t="s">
        <v>81</v>
      </c>
      <c r="E65" s="3"/>
      <c r="F65" s="3"/>
      <c r="G65" s="3"/>
      <c r="H65" s="3"/>
      <c r="I65" s="3"/>
    </row>
    <row r="66" spans="1:9" x14ac:dyDescent="0.25">
      <c r="A66" t="s">
        <v>69</v>
      </c>
      <c r="B66">
        <v>2424.9828551359101</v>
      </c>
      <c r="C66" s="2" t="s">
        <v>96</v>
      </c>
      <c r="D66" s="3" t="s">
        <v>82</v>
      </c>
      <c r="E66" s="3"/>
      <c r="F66" s="3"/>
      <c r="G66" s="3"/>
      <c r="H66" s="3"/>
      <c r="I66" s="3"/>
    </row>
    <row r="67" spans="1:9" x14ac:dyDescent="0.25">
      <c r="A67" t="s">
        <v>72</v>
      </c>
      <c r="B67">
        <v>1.02390099795165</v>
      </c>
      <c r="C67" s="2" t="s">
        <v>98</v>
      </c>
      <c r="D67" s="3" t="s">
        <v>83</v>
      </c>
      <c r="E67" s="3"/>
      <c r="F67" s="3"/>
      <c r="G67" s="3"/>
      <c r="H67" s="3"/>
      <c r="I67" s="3"/>
    </row>
    <row r="68" spans="1:9" x14ac:dyDescent="0.25">
      <c r="A68" t="s">
        <v>72</v>
      </c>
      <c r="B68">
        <v>3.4882856668884101</v>
      </c>
      <c r="C68" s="2" t="s">
        <v>98</v>
      </c>
      <c r="D68" s="3" t="s">
        <v>84</v>
      </c>
      <c r="E68" s="3"/>
      <c r="F68" s="3"/>
      <c r="G68" s="3"/>
      <c r="H68" s="3"/>
      <c r="I68" s="3"/>
    </row>
    <row r="69" spans="1:9" x14ac:dyDescent="0.25">
      <c r="A69" t="s">
        <v>73</v>
      </c>
      <c r="B69">
        <v>13.947855101021901</v>
      </c>
      <c r="C69" s="2" t="s">
        <v>98</v>
      </c>
      <c r="D69" s="3" t="s">
        <v>85</v>
      </c>
      <c r="E69" s="3"/>
      <c r="F69" s="3"/>
      <c r="G69" s="3"/>
      <c r="H69" s="3"/>
      <c r="I69" s="3"/>
    </row>
    <row r="70" spans="1:9" x14ac:dyDescent="0.25">
      <c r="A70" t="s">
        <v>74</v>
      </c>
      <c r="B70">
        <v>19.033619036650201</v>
      </c>
      <c r="C70" s="2" t="s">
        <v>97</v>
      </c>
      <c r="D70" s="3" t="s">
        <v>86</v>
      </c>
      <c r="E70" s="3"/>
      <c r="F70" s="3"/>
      <c r="G70" s="3"/>
      <c r="H70" s="3"/>
      <c r="I70" s="3"/>
    </row>
    <row r="71" spans="1:9" x14ac:dyDescent="0.25">
      <c r="A71" t="s">
        <v>75</v>
      </c>
      <c r="B71" t="s">
        <v>0</v>
      </c>
      <c r="C71" s="2" t="s">
        <v>99</v>
      </c>
      <c r="D71" s="3" t="s">
        <v>87</v>
      </c>
      <c r="E71" s="3"/>
      <c r="F71" s="3"/>
      <c r="G71" s="3"/>
      <c r="H71" s="3"/>
      <c r="I71" s="3"/>
    </row>
    <row r="72" spans="1:9" x14ac:dyDescent="0.25">
      <c r="A72" t="s">
        <v>76</v>
      </c>
      <c r="B72">
        <v>47.638240519651703</v>
      </c>
      <c r="C72" s="2" t="s">
        <v>94</v>
      </c>
      <c r="D72" s="3" t="s">
        <v>88</v>
      </c>
      <c r="E72" s="3"/>
      <c r="F72" s="3"/>
      <c r="G72" s="3"/>
      <c r="H72" s="3"/>
      <c r="I72" s="3"/>
    </row>
    <row r="73" spans="1:9" x14ac:dyDescent="0.25">
      <c r="A73" t="s">
        <v>77</v>
      </c>
      <c r="B73">
        <v>10.013515091634099</v>
      </c>
      <c r="C73" s="2" t="s">
        <v>94</v>
      </c>
      <c r="D73" s="3" t="s">
        <v>89</v>
      </c>
      <c r="E73" s="3"/>
      <c r="F73" s="3"/>
      <c r="G73" s="3"/>
      <c r="H73" s="3"/>
      <c r="I73" s="3"/>
    </row>
    <row r="74" spans="1:9" x14ac:dyDescent="0.25">
      <c r="A74" t="s">
        <v>1</v>
      </c>
      <c r="B74">
        <v>900</v>
      </c>
      <c r="C74" s="2" t="s">
        <v>90</v>
      </c>
      <c r="D74" s="3"/>
      <c r="E74" s="3"/>
      <c r="F74" s="3"/>
      <c r="G74" s="3"/>
      <c r="H74" s="3"/>
      <c r="I74" s="3"/>
    </row>
    <row r="75" spans="1:9" x14ac:dyDescent="0.25">
      <c r="A75" t="s">
        <v>2</v>
      </c>
      <c r="B75">
        <v>6000</v>
      </c>
      <c r="C75" s="2" t="s">
        <v>90</v>
      </c>
      <c r="D75" s="3"/>
      <c r="E75" s="3"/>
      <c r="F75" s="3"/>
      <c r="G75" s="3"/>
      <c r="H75" s="3"/>
      <c r="I75" s="3"/>
    </row>
    <row r="76" spans="1:9" x14ac:dyDescent="0.25">
      <c r="A76" t="s">
        <v>3</v>
      </c>
      <c r="B76">
        <v>1500</v>
      </c>
      <c r="C76" s="2" t="s">
        <v>90</v>
      </c>
      <c r="D76" s="3"/>
      <c r="E76" s="3"/>
      <c r="F76" s="3"/>
      <c r="G76" s="3"/>
      <c r="H76" s="3"/>
      <c r="I76" s="3"/>
    </row>
    <row r="77" spans="1:9" x14ac:dyDescent="0.25">
      <c r="A77" t="s">
        <v>4</v>
      </c>
      <c r="B77">
        <v>3000</v>
      </c>
      <c r="C77" s="2" t="s">
        <v>90</v>
      </c>
      <c r="D77" s="3"/>
      <c r="E77" s="3"/>
      <c r="F77" s="3"/>
      <c r="G77" s="3"/>
      <c r="H77" s="3"/>
      <c r="I77" s="3"/>
    </row>
    <row r="78" spans="1:9" x14ac:dyDescent="0.25">
      <c r="A78" t="s">
        <v>5</v>
      </c>
      <c r="B78">
        <v>300</v>
      </c>
      <c r="C78" s="2" t="s">
        <v>91</v>
      </c>
      <c r="D78" s="3"/>
      <c r="E78" s="3"/>
      <c r="F78" s="3"/>
      <c r="G78" s="3"/>
      <c r="H78" s="3"/>
      <c r="I78" s="3"/>
    </row>
    <row r="79" spans="1:9" x14ac:dyDescent="0.25">
      <c r="A79" t="s">
        <v>6</v>
      </c>
      <c r="B79">
        <v>1500</v>
      </c>
      <c r="C79" s="2" t="s">
        <v>91</v>
      </c>
      <c r="D79" s="3"/>
      <c r="E79" s="3"/>
      <c r="F79" s="3"/>
      <c r="G79" s="3"/>
      <c r="H79" s="3"/>
      <c r="I79" s="3"/>
    </row>
  </sheetData>
  <mergeCells count="79">
    <mergeCell ref="D18:I18"/>
    <mergeCell ref="D19:I19"/>
    <mergeCell ref="D12:I12"/>
    <mergeCell ref="D13:I13"/>
    <mergeCell ref="D14:I14"/>
    <mergeCell ref="D15:I15"/>
    <mergeCell ref="D16:I16"/>
    <mergeCell ref="D17:I17"/>
    <mergeCell ref="D39:I39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33:I33"/>
    <mergeCell ref="D34:I34"/>
    <mergeCell ref="D35:I35"/>
    <mergeCell ref="D36:I36"/>
    <mergeCell ref="D37:I37"/>
    <mergeCell ref="D38:I38"/>
    <mergeCell ref="D27:I27"/>
    <mergeCell ref="D28:I28"/>
    <mergeCell ref="D29:I29"/>
    <mergeCell ref="D30:I30"/>
    <mergeCell ref="D31:I31"/>
    <mergeCell ref="D32:I32"/>
    <mergeCell ref="D21:I21"/>
    <mergeCell ref="D22:I22"/>
    <mergeCell ref="D23:I23"/>
    <mergeCell ref="D24:I24"/>
    <mergeCell ref="D25:I25"/>
    <mergeCell ref="D26:I26"/>
    <mergeCell ref="D54:I54"/>
    <mergeCell ref="D55:I55"/>
    <mergeCell ref="D56:I56"/>
    <mergeCell ref="D57:I57"/>
    <mergeCell ref="D58:I58"/>
    <mergeCell ref="D59:I59"/>
    <mergeCell ref="D75:I75"/>
    <mergeCell ref="D76:I76"/>
    <mergeCell ref="D77:I77"/>
    <mergeCell ref="D78:I78"/>
    <mergeCell ref="D79:I79"/>
    <mergeCell ref="D41:I41"/>
    <mergeCell ref="D42:I42"/>
    <mergeCell ref="D43:I43"/>
    <mergeCell ref="D44:I44"/>
    <mergeCell ref="D45:I45"/>
    <mergeCell ref="D69:I69"/>
    <mergeCell ref="D70:I70"/>
    <mergeCell ref="D71:I71"/>
    <mergeCell ref="D72:I72"/>
    <mergeCell ref="D73:I73"/>
    <mergeCell ref="D74:I74"/>
    <mergeCell ref="D63:I63"/>
    <mergeCell ref="D64:I64"/>
    <mergeCell ref="D65:I65"/>
    <mergeCell ref="D66:I66"/>
    <mergeCell ref="D67:I67"/>
    <mergeCell ref="D68:I68"/>
    <mergeCell ref="D61:I61"/>
    <mergeCell ref="D62:I62"/>
    <mergeCell ref="D60:I60"/>
    <mergeCell ref="D46:I46"/>
    <mergeCell ref="D47:I47"/>
    <mergeCell ref="D48:I48"/>
    <mergeCell ref="D49:I49"/>
    <mergeCell ref="D1:I1"/>
    <mergeCell ref="D2:I2"/>
    <mergeCell ref="D20:I20"/>
    <mergeCell ref="D40:I40"/>
    <mergeCell ref="D50:I50"/>
    <mergeCell ref="D51:I51"/>
    <mergeCell ref="D52:I52"/>
    <mergeCell ref="D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Kimley-Horn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David</dc:creator>
  <cp:lastModifiedBy>Perez, David</cp:lastModifiedBy>
  <dcterms:created xsi:type="dcterms:W3CDTF">2025-03-19T01:07:19Z</dcterms:created>
  <dcterms:modified xsi:type="dcterms:W3CDTF">2025-03-19T01:24:21Z</dcterms:modified>
</cp:coreProperties>
</file>