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64c919bdf6d6430/Документы/"/>
    </mc:Choice>
  </mc:AlternateContent>
  <xr:revisionPtr revIDLastSave="91" documentId="8_{8DDBABE7-3364-4B2A-A4DD-2A2ECAC3871C}" xr6:coauthVersionLast="47" xr6:coauthVersionMax="47" xr10:uidLastSave="{EC1C4E17-8B44-402F-8AA2-EB02F458717F}"/>
  <bookViews>
    <workbookView xWindow="-120" yWindow="-120" windowWidth="29040" windowHeight="15840" activeTab="7" xr2:uid="{00000000-000D-0000-FFFF-FFFF00000000}"/>
  </bookViews>
  <sheets>
    <sheet name="Лист1" sheetId="1" r:id="rId1"/>
    <sheet name="Лист2" sheetId="2" r:id="rId2"/>
    <sheet name="Лист3" sheetId="5" r:id="rId3"/>
    <sheet name="Лист4" sheetId="3" r:id="rId4"/>
    <sheet name="Лист5" sheetId="4" r:id="rId5"/>
    <sheet name="Лист6" sheetId="6" r:id="rId6"/>
    <sheet name="Лист7" sheetId="7" r:id="rId7"/>
    <sheet name="Лист8" sheetId="8" r:id="rId8"/>
    <sheet name="Лист9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J4" i="8"/>
  <c r="E5" i="8"/>
  <c r="J5" i="8"/>
  <c r="E6" i="8"/>
  <c r="F6" i="8"/>
  <c r="G6" i="8"/>
  <c r="H6" i="8"/>
  <c r="I6" i="8"/>
  <c r="J6" i="8"/>
  <c r="K6" i="8"/>
  <c r="E7" i="8"/>
  <c r="J7" i="8"/>
  <c r="B8" i="8"/>
  <c r="C8" i="8"/>
  <c r="D8" i="8"/>
  <c r="E8" i="8"/>
  <c r="J8" i="8"/>
  <c r="E9" i="8"/>
  <c r="H9" i="8"/>
  <c r="I9" i="8"/>
  <c r="J9" i="8"/>
  <c r="K9" i="8"/>
  <c r="E10" i="8"/>
  <c r="J10" i="8"/>
  <c r="E11" i="8"/>
  <c r="J11" i="8"/>
  <c r="D12" i="8"/>
  <c r="E12" i="8"/>
  <c r="F12" i="8"/>
  <c r="G12" i="8"/>
  <c r="H12" i="8"/>
  <c r="I12" i="8"/>
  <c r="J12" i="8"/>
  <c r="L15" i="8" l="1"/>
  <c r="D15" i="7" s="1"/>
  <c r="M8" i="6"/>
  <c r="L9" i="6"/>
  <c r="M9" i="6" s="1"/>
  <c r="L22" i="6"/>
  <c r="M22" i="6" s="1"/>
  <c r="K22" i="6"/>
  <c r="L21" i="6"/>
  <c r="M21" i="6" s="1"/>
  <c r="K21" i="6"/>
  <c r="M20" i="6"/>
  <c r="L20" i="6"/>
  <c r="K20" i="6"/>
  <c r="L19" i="6"/>
  <c r="M19" i="6" s="1"/>
  <c r="K19" i="6"/>
  <c r="L18" i="6"/>
  <c r="M18" i="6" s="1"/>
  <c r="K18" i="6"/>
  <c r="L17" i="6"/>
  <c r="M17" i="6" s="1"/>
  <c r="K17" i="6"/>
  <c r="L16" i="6"/>
  <c r="M16" i="6" s="1"/>
  <c r="K16" i="6"/>
  <c r="L15" i="6"/>
  <c r="M15" i="6" s="1"/>
  <c r="K15" i="6"/>
  <c r="L14" i="6"/>
  <c r="M14" i="6" s="1"/>
  <c r="K14" i="6"/>
  <c r="L13" i="6"/>
  <c r="M13" i="6" s="1"/>
  <c r="K13" i="6"/>
  <c r="L12" i="6"/>
  <c r="M12" i="6" s="1"/>
  <c r="K12" i="6"/>
  <c r="L11" i="6"/>
  <c r="M11" i="6" s="1"/>
  <c r="K11" i="6"/>
  <c r="L10" i="6"/>
  <c r="M10" i="6" s="1"/>
  <c r="K10" i="6"/>
  <c r="K9" i="6"/>
  <c r="L8" i="6"/>
  <c r="K8" i="6"/>
  <c r="B2" i="5"/>
  <c r="B3" i="5"/>
  <c r="D9" i="4"/>
  <c r="D8" i="4"/>
  <c r="D7" i="4"/>
  <c r="D6" i="4"/>
  <c r="D5" i="4"/>
  <c r="D4" i="4"/>
  <c r="D3" i="4"/>
  <c r="D2" i="4"/>
  <c r="C8" i="3"/>
  <c r="C7" i="3"/>
  <c r="C6" i="3"/>
  <c r="C5" i="3"/>
  <c r="C4" i="3"/>
  <c r="C3" i="3"/>
  <c r="C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8" i="1"/>
  <c r="B6" i="1"/>
  <c r="B3" i="1"/>
  <c r="B4" i="1"/>
  <c r="B5" i="1"/>
  <c r="B7" i="1"/>
  <c r="B9" i="1"/>
  <c r="B10" i="1"/>
  <c r="B2" i="1"/>
  <c r="B1" i="1"/>
</calcChain>
</file>

<file path=xl/sharedStrings.xml><?xml version="1.0" encoding="utf-8"?>
<sst xmlns="http://schemas.openxmlformats.org/spreadsheetml/2006/main" count="177" uniqueCount="110">
  <si>
    <t>Список класса</t>
  </si>
  <si>
    <t>Предмет</t>
  </si>
  <si>
    <t>Средний Балл</t>
  </si>
  <si>
    <t>Результат зачета</t>
  </si>
  <si>
    <t>алгебра</t>
  </si>
  <si>
    <t>геометрия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</si>
  <si>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</si>
  <si>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</si>
  <si>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</si>
  <si>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</si>
  <si>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</si>
  <si>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 xml:space="preserve">Колосова Анастасия </t>
  </si>
  <si>
    <t>Куприянова Анастасия</t>
  </si>
  <si>
    <t>Малясов Артем</t>
  </si>
  <si>
    <t>Мунгалов Константин</t>
  </si>
  <si>
    <t xml:space="preserve">Шабаев Георгий </t>
  </si>
  <si>
    <t>№ п/п</t>
  </si>
  <si>
    <t>День недели</t>
  </si>
  <si>
    <t>Прогноз</t>
  </si>
  <si>
    <t>Совет</t>
  </si>
  <si>
    <t>Понедельник</t>
  </si>
  <si>
    <t>Пасмурно</t>
  </si>
  <si>
    <t>Вторник</t>
  </si>
  <si>
    <t>Солнечно</t>
  </si>
  <si>
    <t>Среда</t>
  </si>
  <si>
    <t>Облачно</t>
  </si>
  <si>
    <t>Четверг</t>
  </si>
  <si>
    <t>Пятница</t>
  </si>
  <si>
    <t>Ветрено</t>
  </si>
  <si>
    <t>Суббота</t>
  </si>
  <si>
    <t>Воскресенье</t>
  </si>
  <si>
    <t>Покупка</t>
  </si>
  <si>
    <t>Цена</t>
  </si>
  <si>
    <t>Наличие карты</t>
  </si>
  <si>
    <t>Итого к оплате</t>
  </si>
  <si>
    <t>Молочные прод</t>
  </si>
  <si>
    <t>нет</t>
  </si>
  <si>
    <t>Кераические из.</t>
  </si>
  <si>
    <t>да</t>
  </si>
  <si>
    <t>Бытовая химия</t>
  </si>
  <si>
    <t>Мясо</t>
  </si>
  <si>
    <t>Фрукты</t>
  </si>
  <si>
    <t>Канцтовары</t>
  </si>
  <si>
    <t>Хлеб</t>
  </si>
  <si>
    <t>Торт</t>
  </si>
  <si>
    <t>Сигнал светофора</t>
  </si>
  <si>
    <t>Действие</t>
  </si>
  <si>
    <t>Красный</t>
  </si>
  <si>
    <t>Зеленый</t>
  </si>
  <si>
    <t>Ведомость перевода учащихся в следующий класс</t>
  </si>
  <si>
    <t>Класс -</t>
  </si>
  <si>
    <t>9а</t>
  </si>
  <si>
    <t>Классный руководитель -</t>
  </si>
  <si>
    <t>Мезенцева М.И.</t>
  </si>
  <si>
    <t>№</t>
  </si>
  <si>
    <t>Фамилия, имя учащегося</t>
  </si>
  <si>
    <t>Оценки</t>
  </si>
  <si>
    <t>Средний балл</t>
  </si>
  <si>
    <t>Количество "2"</t>
  </si>
  <si>
    <t>Перевод в следующий класс</t>
  </si>
  <si>
    <t>Алгебра</t>
  </si>
  <si>
    <t>Русский язык</t>
  </si>
  <si>
    <t>Физика</t>
  </si>
  <si>
    <t>Химия</t>
  </si>
  <si>
    <t>Английский язык</t>
  </si>
  <si>
    <t>Физкультура</t>
  </si>
  <si>
    <t>Информатика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</si>
  <si>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</si>
  <si>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</si>
  <si>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</si>
  <si>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</si>
  <si>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</si>
  <si>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Губницкий Леонид</t>
  </si>
  <si>
    <t>Иовенко Екатерина</t>
  </si>
  <si>
    <t>Козелкова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</si>
  <si>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</si>
  <si>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</si>
  <si>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</si>
  <si>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</si>
  <si>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Сотникова Елизавета</t>
  </si>
  <si>
    <t>Тананыкин Никита</t>
  </si>
  <si>
    <t>Ярославова Анна</t>
  </si>
  <si>
    <t>д</t>
  </si>
  <si>
    <t>к</t>
  </si>
  <si>
    <t>а</t>
  </si>
  <si>
    <t>п</t>
  </si>
  <si>
    <t>о</t>
  </si>
  <si>
    <t>т</t>
  </si>
  <si>
    <t>р</t>
  </si>
  <si>
    <t>м</t>
  </si>
  <si>
    <t>ы</t>
  </si>
  <si>
    <t>ш</t>
  </si>
  <si>
    <t>и</t>
  </si>
  <si>
    <t>По горизинтали:</t>
  </si>
  <si>
    <t>Гибкий магнитный диск.</t>
  </si>
  <si>
    <t>Устройство вывода информации.</t>
  </si>
  <si>
    <t>Устройство ввода информации.</t>
  </si>
  <si>
    <t>Жесткий магнитный …</t>
  </si>
  <si>
    <t>Устройство для вывода информации на бумажный носитель.</t>
  </si>
  <si>
    <t>По вертикали:</t>
  </si>
  <si>
    <t>Вычислительная система.</t>
  </si>
  <si>
    <t>Устройство, преобразующее информацию и упраляющее другими устройствами компьютера.</t>
  </si>
  <si>
    <t>Кроссворд "Компьютер"</t>
  </si>
  <si>
    <t>Общее число набранных баллов =</t>
  </si>
  <si>
    <t>с</t>
  </si>
  <si>
    <t>е</t>
  </si>
  <si>
    <t>н</t>
  </si>
  <si>
    <t>ц</t>
  </si>
  <si>
    <t>ь</t>
  </si>
  <si>
    <t>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</si>
</sst>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\ [$₽-419]_-;\-* #,##0.0\ [$₽-419]_-;_-* &quot;-&quot;??\ [$₽-419]_-;_-@_-"/>
    <numFmt numFmtId="165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5" xfId="0" applyBorder="1"/>
    <xf numFmtId="2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kar\Downloads\&#1082;&#1088;&#1086;&#1089;&#1089;&#1074;&#1086;&#1088;&#1076;.xlsx" TargetMode="External"/><Relationship Id="rId1" Type="http://schemas.openxmlformats.org/officeDocument/2006/relationships/externalLinkPath" Target="file:///C:\Users\makar\Downloads\&#1082;&#1088;&#1086;&#1089;&#1089;&#1074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J4" t="str">
            <v>п</v>
          </cell>
        </row>
        <row r="5">
          <cell r="J5"/>
        </row>
        <row r="6">
          <cell r="J6"/>
        </row>
        <row r="7">
          <cell r="J7"/>
        </row>
        <row r="8">
          <cell r="B8" t="str">
            <v>м</v>
          </cell>
          <cell r="C8" t="str">
            <v>ы</v>
          </cell>
          <cell r="D8" t="str">
            <v>ш</v>
          </cell>
          <cell r="E8"/>
          <cell r="J8"/>
        </row>
        <row r="9">
          <cell r="H9" t="str">
            <v>д</v>
          </cell>
          <cell r="I9"/>
          <cell r="J9"/>
          <cell r="K9" t="str">
            <v>к</v>
          </cell>
        </row>
        <row r="10">
          <cell r="J10"/>
        </row>
        <row r="11">
          <cell r="J11"/>
        </row>
        <row r="12">
          <cell r="D12" t="str">
            <v>п</v>
          </cell>
          <cell r="E12"/>
          <cell r="F12" t="str">
            <v>и</v>
          </cell>
          <cell r="G12"/>
          <cell r="H12"/>
          <cell r="I12"/>
          <cell r="J12" t="str">
            <v>р</v>
          </cell>
        </row>
      </sheetData>
      <sheetData sheetId="7"/>
      <sheetData sheetId="8">
        <row r="4">
          <cell r="J4" t="str">
            <v>п</v>
          </cell>
        </row>
        <row r="5">
          <cell r="J5" t="str">
            <v>р</v>
          </cell>
        </row>
        <row r="6">
          <cell r="J6" t="str">
            <v>о</v>
          </cell>
        </row>
        <row r="7">
          <cell r="J7" t="str">
            <v>ц</v>
          </cell>
        </row>
        <row r="8">
          <cell r="B8" t="str">
            <v>м</v>
          </cell>
          <cell r="C8" t="str">
            <v>ы</v>
          </cell>
          <cell r="D8" t="str">
            <v>ш</v>
          </cell>
          <cell r="E8" t="str">
            <v>ь</v>
          </cell>
          <cell r="J8" t="str">
            <v>е</v>
          </cell>
        </row>
        <row r="9">
          <cell r="H9" t="str">
            <v>д</v>
          </cell>
          <cell r="I9" t="str">
            <v>и</v>
          </cell>
          <cell r="J9" t="str">
            <v>с</v>
          </cell>
          <cell r="K9" t="str">
            <v>к</v>
          </cell>
        </row>
        <row r="10">
          <cell r="J10" t="str">
            <v>с</v>
          </cell>
        </row>
        <row r="11">
          <cell r="J11" t="str">
            <v>о</v>
          </cell>
        </row>
        <row r="12">
          <cell r="D12" t="str">
            <v>п</v>
          </cell>
          <cell r="E12" t="str">
            <v>р</v>
          </cell>
          <cell r="F12" t="str">
            <v>и</v>
          </cell>
          <cell r="G12" t="str">
            <v>н</v>
          </cell>
          <cell r="H12" t="str">
            <v>т</v>
          </cell>
          <cell r="I12" t="str">
            <v>е</v>
          </cell>
          <cell r="J12" t="str">
            <v>р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1" sqref="D11"/>
    </sheetView>
  </sheetViews>
  <sheetFormatPr defaultRowHeight="15" x14ac:dyDescent="0.25"/>
  <sheetData>
    <row r="1" spans="1:2" x14ac:dyDescent="0.25">
      <c r="A1">
        <v>4</v>
      </c>
      <c r="B1">
        <f>IF(A1&gt;0,1,0)</f>
        <v>1</v>
      </c>
    </row>
    <row r="2" spans="1:2" x14ac:dyDescent="0.25">
      <c r="A2">
        <v>7</v>
      </c>
      <c r="B2">
        <f>IF(A2&gt;0,1,0)</f>
        <v>1</v>
      </c>
    </row>
    <row r="3" spans="1:2" x14ac:dyDescent="0.25">
      <c r="A3">
        <v>-13</v>
      </c>
      <c r="B3">
        <f t="shared" ref="B3:B10" si="0">IF(A3&gt;0,1,0)</f>
        <v>0</v>
      </c>
    </row>
    <row r="4" spans="1:2" x14ac:dyDescent="0.25">
      <c r="A4">
        <v>-100</v>
      </c>
      <c r="B4">
        <f t="shared" si="0"/>
        <v>0</v>
      </c>
    </row>
    <row r="5" spans="1:2" x14ac:dyDescent="0.25">
      <c r="A5">
        <v>68</v>
      </c>
      <c r="B5">
        <f t="shared" si="0"/>
        <v>1</v>
      </c>
    </row>
    <row r="6" spans="1:2" x14ac:dyDescent="0.25">
      <c r="A6">
        <v>67</v>
      </c>
      <c r="B6">
        <f t="shared" si="0"/>
        <v>1</v>
      </c>
    </row>
    <row r="7" spans="1:2" x14ac:dyDescent="0.25">
      <c r="A7">
        <v>3</v>
      </c>
      <c r="B7">
        <f t="shared" si="0"/>
        <v>1</v>
      </c>
    </row>
    <row r="8" spans="1:2" x14ac:dyDescent="0.25">
      <c r="A8">
        <v>-24</v>
      </c>
      <c r="B8">
        <f>IF(A8&gt;0,1,0)</f>
        <v>0</v>
      </c>
    </row>
    <row r="9" spans="1:2" x14ac:dyDescent="0.25">
      <c r="A9">
        <v>3</v>
      </c>
      <c r="B9">
        <f t="shared" si="0"/>
        <v>1</v>
      </c>
    </row>
    <row r="10" spans="1:2" x14ac:dyDescent="0.25">
      <c r="A10">
        <v>5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24" sqref="F24"/>
    </sheetView>
  </sheetViews>
  <sheetFormatPr defaultRowHeight="15" x14ac:dyDescent="0.25"/>
  <cols>
    <col min="2" max="2" width="21.5703125" customWidth="1"/>
    <col min="4" max="4" width="10.5703125" customWidth="1"/>
    <col min="5" max="5" width="14.28515625" customWidth="1"/>
    <col min="6" max="6" width="16.7109375" customWidth="1"/>
  </cols>
  <sheetData>
    <row r="1" spans="1:6" x14ac:dyDescent="0.25">
      <c r="A1" s="35" t="s">
        <v>16</v>
      </c>
      <c r="B1" s="35" t="s">
        <v>0</v>
      </c>
      <c r="C1" s="35" t="s">
        <v>1</v>
      </c>
      <c r="D1" s="35"/>
      <c r="E1" s="35" t="s">
        <v>2</v>
      </c>
      <c r="F1" s="35" t="s">
        <v>3</v>
      </c>
    </row>
    <row r="2" spans="1:6" x14ac:dyDescent="0.25">
      <c r="A2" s="35"/>
      <c r="B2" s="35"/>
      <c r="C2" s="1" t="s">
        <v>4</v>
      </c>
      <c r="D2" s="1" t="s">
        <v>5</v>
      </c>
      <c r="E2" s="35"/>
      <c r="F2" s="35"/>
    </row>
    <row r="3" spans="1:6" x14ac:dyDescent="0.25">
      <c r="A3" s="2">
        <v>1</v>
      </c>
      <c r="B3" s="4" t="s">
        <v>6</v>
      </c>
      <c r="C3" s="3">
        <v>4</v>
      </c>
      <c r="D3" s="3">
        <v>4</v>
      </c>
      <c r="E3">
        <f>AVERAGE(C3:D3)</f>
        <v>4</v>
      </c>
      <c r="F3" s="3" t="str">
        <f>IF(E3&gt;4,"Зачтено","Не зачтено")</f>
        <v>Не зачтено</v>
      </c>
    </row>
    <row r="4" spans="1:6" x14ac:dyDescent="0.25">
      <c r="A4" s="2">
        <v>2</v>
      </c>
      <c r="B4" s="4" t="s">
        <v>7</v>
      </c>
      <c r="C4" s="3">
        <v>3</v>
      </c>
      <c r="D4" s="3">
        <v>4</v>
      </c>
      <c r="E4">
        <f t="shared" ref="E4:E12" si="0">AVERAGE(C4:D4)</f>
        <v>3.5</v>
      </c>
      <c r="F4" s="3" t="str">
        <f t="shared" ref="F4:F12" si="1">IF(E4&gt;4,"Зачтено","Не зачтено")</f>
        <v>Не зачтено</v>
      </c>
    </row>
    <row r="5" spans="1:6" x14ac:dyDescent="0.25">
      <c r="A5" s="2">
        <v>3</v>
      </c>
      <c r="B5" s="4" t="s">
        <v>8</v>
      </c>
      <c r="C5" s="3">
        <v>4</v>
      </c>
      <c r="D5" s="3">
        <v>5</v>
      </c>
      <c r="E5">
        <f t="shared" si="0"/>
        <v>4.5</v>
      </c>
      <c r="F5" s="3" t="str">
        <f t="shared" si="1"/>
        <v>Зачтено</v>
      </c>
    </row>
    <row r="6" spans="1:6" x14ac:dyDescent="0.25">
      <c r="A6" s="2">
        <v>4</v>
      </c>
      <c r="B6" s="4" t="s">
        <v>9</v>
      </c>
      <c r="C6" s="3">
        <v>5</v>
      </c>
      <c r="D6" s="3">
        <v>5</v>
      </c>
      <c r="E6">
        <f t="shared" si="0"/>
        <v>5</v>
      </c>
      <c r="F6" s="3" t="str">
        <f t="shared" si="1"/>
        <v>Зачтено</v>
      </c>
    </row>
    <row r="7" spans="1:6" x14ac:dyDescent="0.25">
      <c r="A7" s="2">
        <v>5</v>
      </c>
      <c r="B7" s="4" t="s">
        <v>10</v>
      </c>
      <c r="C7" s="3">
        <v>3</v>
      </c>
      <c r="D7" s="3">
        <v>3</v>
      </c>
      <c r="E7">
        <f t="shared" si="0"/>
        <v>3</v>
      </c>
      <c r="F7" s="3" t="str">
        <f t="shared" si="1"/>
        <v>Не зачтено</v>
      </c>
    </row>
    <row r="8" spans="1:6" x14ac:dyDescent="0.25">
      <c r="A8" s="2">
        <v>6</v>
      </c>
      <c r="B8" s="4" t="s">
        <v>11</v>
      </c>
      <c r="C8" s="3">
        <v>4</v>
      </c>
      <c r="D8" s="3">
        <v>3</v>
      </c>
      <c r="E8">
        <f t="shared" si="0"/>
        <v>3.5</v>
      </c>
      <c r="F8" s="3" t="str">
        <f t="shared" si="1"/>
        <v>Не зачтено</v>
      </c>
    </row>
    <row r="9" spans="1:6" x14ac:dyDescent="0.25">
      <c r="A9" s="2">
        <v>7</v>
      </c>
      <c r="B9" s="4" t="s">
        <v>12</v>
      </c>
      <c r="C9" s="3">
        <v>5</v>
      </c>
      <c r="D9" s="3">
        <v>5</v>
      </c>
      <c r="E9">
        <f t="shared" si="0"/>
        <v>5</v>
      </c>
      <c r="F9" s="3" t="str">
        <f t="shared" si="1"/>
        <v>Зачтено</v>
      </c>
    </row>
    <row r="10" spans="1:6" x14ac:dyDescent="0.25">
      <c r="A10" s="2">
        <v>8</v>
      </c>
      <c r="B10" s="4" t="s">
        <v>13</v>
      </c>
      <c r="C10" s="3">
        <v>4</v>
      </c>
      <c r="D10" s="3">
        <v>5</v>
      </c>
      <c r="E10">
        <f t="shared" si="0"/>
        <v>4.5</v>
      </c>
      <c r="F10" s="3" t="str">
        <f t="shared" si="1"/>
        <v>Зачтено</v>
      </c>
    </row>
    <row r="11" spans="1:6" x14ac:dyDescent="0.25">
      <c r="A11" s="2">
        <v>9</v>
      </c>
      <c r="B11" s="4" t="s">
        <v>14</v>
      </c>
      <c r="C11" s="3">
        <v>5</v>
      </c>
      <c r="D11" s="3">
        <v>3</v>
      </c>
      <c r="E11">
        <f t="shared" si="0"/>
        <v>4</v>
      </c>
      <c r="F11" s="3" t="str">
        <f t="shared" si="1"/>
        <v>Не зачтено</v>
      </c>
    </row>
    <row r="12" spans="1:6" x14ac:dyDescent="0.25">
      <c r="A12" s="2">
        <v>10</v>
      </c>
      <c r="B12" s="4" t="s">
        <v>15</v>
      </c>
      <c r="C12" s="3">
        <v>3</v>
      </c>
      <c r="D12" s="3">
        <v>3</v>
      </c>
      <c r="E12">
        <f t="shared" si="0"/>
        <v>3</v>
      </c>
      <c r="F12" s="3" t="str">
        <f t="shared" si="1"/>
        <v>Не зачтено</v>
      </c>
    </row>
    <row r="13" spans="1:6" x14ac:dyDescent="0.25">
      <c r="B13" s="4"/>
    </row>
  </sheetData>
  <mergeCells count="5">
    <mergeCell ref="C1:D1"/>
    <mergeCell ref="B1:B2"/>
    <mergeCell ref="A1:A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5E27-18AE-4622-94D1-8406BA828A2F}">
  <dimension ref="A1:B3"/>
  <sheetViews>
    <sheetView workbookViewId="0">
      <selection activeCell="E7" sqref="E7"/>
    </sheetView>
  </sheetViews>
  <sheetFormatPr defaultRowHeight="15" x14ac:dyDescent="0.25"/>
  <cols>
    <col min="1" max="1" width="17.5703125" customWidth="1"/>
    <col min="2" max="2" width="21.7109375" customWidth="1"/>
  </cols>
  <sheetData>
    <row r="1" spans="1:2" ht="30" x14ac:dyDescent="0.25">
      <c r="A1" s="11" t="s">
        <v>45</v>
      </c>
      <c r="B1" s="12" t="s">
        <v>46</v>
      </c>
    </row>
    <row r="2" spans="1:2" x14ac:dyDescent="0.25">
      <c r="A2" s="13" t="s">
        <v>47</v>
      </c>
      <c r="B2" s="6" t="str">
        <f>IF(A2="КРАСНЫЙ","СТОИМ","ПЕРЕХОДИМ ДОРОГУ")</f>
        <v>СТОИМ</v>
      </c>
    </row>
    <row r="3" spans="1:2" x14ac:dyDescent="0.25">
      <c r="A3" s="14" t="s">
        <v>48</v>
      </c>
      <c r="B3" s="6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1499-215B-4714-A9DB-F02B94B60310}">
  <dimension ref="A1:C8"/>
  <sheetViews>
    <sheetView workbookViewId="0">
      <selection activeCell="E8" sqref="E8"/>
    </sheetView>
  </sheetViews>
  <sheetFormatPr defaultRowHeight="15" x14ac:dyDescent="0.25"/>
  <cols>
    <col min="1" max="1" width="18.7109375" customWidth="1"/>
    <col min="2" max="2" width="16.85546875" customWidth="1"/>
    <col min="3" max="3" width="23.7109375" customWidth="1"/>
  </cols>
  <sheetData>
    <row r="1" spans="1:3" x14ac:dyDescent="0.25">
      <c r="A1" s="5" t="s">
        <v>17</v>
      </c>
      <c r="B1" s="5" t="s">
        <v>18</v>
      </c>
      <c r="C1" s="5" t="s">
        <v>19</v>
      </c>
    </row>
    <row r="2" spans="1:3" x14ac:dyDescent="0.25">
      <c r="A2" s="6" t="s">
        <v>20</v>
      </c>
      <c r="B2" s="6" t="s">
        <v>21</v>
      </c>
      <c r="C2" s="6" t="str">
        <f>IF(B2="Пасмурно","Возьми зонт","Посмотри температуру")</f>
        <v>Возьми зонт</v>
      </c>
    </row>
    <row r="3" spans="1:3" x14ac:dyDescent="0.25">
      <c r="A3" s="6" t="s">
        <v>22</v>
      </c>
      <c r="B3" s="6" t="s">
        <v>23</v>
      </c>
      <c r="C3" s="6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6" t="s">
        <v>24</v>
      </c>
      <c r="B4" s="6" t="s">
        <v>25</v>
      </c>
      <c r="C4" s="6" t="str">
        <f t="shared" si="0"/>
        <v>Посмотри температуру</v>
      </c>
    </row>
    <row r="5" spans="1:3" x14ac:dyDescent="0.25">
      <c r="A5" s="6" t="s">
        <v>26</v>
      </c>
      <c r="B5" s="6" t="s">
        <v>21</v>
      </c>
      <c r="C5" s="6" t="str">
        <f t="shared" si="0"/>
        <v>Возьми зонт</v>
      </c>
    </row>
    <row r="6" spans="1:3" x14ac:dyDescent="0.25">
      <c r="A6" s="6" t="s">
        <v>27</v>
      </c>
      <c r="B6" s="6" t="s">
        <v>28</v>
      </c>
      <c r="C6" s="6" t="str">
        <f t="shared" si="0"/>
        <v>Посмотри температуру</v>
      </c>
    </row>
    <row r="7" spans="1:3" x14ac:dyDescent="0.25">
      <c r="A7" s="6" t="s">
        <v>29</v>
      </c>
      <c r="B7" s="6" t="s">
        <v>21</v>
      </c>
      <c r="C7" s="6" t="str">
        <f t="shared" si="0"/>
        <v>Возьми зонт</v>
      </c>
    </row>
    <row r="8" spans="1:3" x14ac:dyDescent="0.25">
      <c r="A8" s="6" t="s">
        <v>30</v>
      </c>
      <c r="B8" s="6" t="s">
        <v>23</v>
      </c>
      <c r="C8" s="6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58E3-9D8B-4FB6-A2C6-3CF3A3547EC1}">
  <dimension ref="A1:D9"/>
  <sheetViews>
    <sheetView workbookViewId="0">
      <selection activeCell="C33" sqref="C33"/>
    </sheetView>
  </sheetViews>
  <sheetFormatPr defaultRowHeight="15" x14ac:dyDescent="0.25"/>
  <cols>
    <col min="1" max="1" width="25.28515625" customWidth="1"/>
    <col min="2" max="2" width="19.5703125" customWidth="1"/>
    <col min="3" max="3" width="17.28515625" customWidth="1"/>
    <col min="4" max="4" width="18.28515625" customWidth="1"/>
  </cols>
  <sheetData>
    <row r="1" spans="1:4" ht="15.75" x14ac:dyDescent="0.25">
      <c r="A1" s="7" t="s">
        <v>31</v>
      </c>
      <c r="B1" s="7" t="s">
        <v>32</v>
      </c>
      <c r="C1" s="8" t="s">
        <v>33</v>
      </c>
      <c r="D1" s="8" t="s">
        <v>34</v>
      </c>
    </row>
    <row r="2" spans="1:4" x14ac:dyDescent="0.25">
      <c r="A2" t="s">
        <v>35</v>
      </c>
      <c r="B2" s="9">
        <v>25</v>
      </c>
      <c r="C2" s="2" t="s">
        <v>36</v>
      </c>
      <c r="D2" s="10">
        <f>IF(C2="да",B2-B2*0.05,B2)</f>
        <v>25</v>
      </c>
    </row>
    <row r="3" spans="1:4" x14ac:dyDescent="0.25">
      <c r="A3" t="s">
        <v>37</v>
      </c>
      <c r="B3" s="9">
        <v>255</v>
      </c>
      <c r="C3" s="2" t="s">
        <v>38</v>
      </c>
      <c r="D3" s="10">
        <f t="shared" ref="D3:D9" si="0">IF(C3="да",B3-B3*0.05,B3)</f>
        <v>242.25</v>
      </c>
    </row>
    <row r="4" spans="1:4" x14ac:dyDescent="0.25">
      <c r="A4" t="s">
        <v>39</v>
      </c>
      <c r="B4" s="9">
        <v>1100</v>
      </c>
      <c r="C4" s="2" t="s">
        <v>36</v>
      </c>
      <c r="D4" s="10">
        <f t="shared" si="0"/>
        <v>1100</v>
      </c>
    </row>
    <row r="5" spans="1:4" x14ac:dyDescent="0.25">
      <c r="A5" t="s">
        <v>40</v>
      </c>
      <c r="B5" s="9">
        <v>562</v>
      </c>
      <c r="C5" s="2" t="s">
        <v>38</v>
      </c>
      <c r="D5" s="10">
        <f t="shared" si="0"/>
        <v>533.9</v>
      </c>
    </row>
    <row r="6" spans="1:4" x14ac:dyDescent="0.25">
      <c r="A6" t="s">
        <v>41</v>
      </c>
      <c r="B6" s="9">
        <v>123</v>
      </c>
      <c r="C6" s="2" t="s">
        <v>38</v>
      </c>
      <c r="D6" s="10">
        <f t="shared" si="0"/>
        <v>116.85</v>
      </c>
    </row>
    <row r="7" spans="1:4" x14ac:dyDescent="0.25">
      <c r="A7" t="s">
        <v>42</v>
      </c>
      <c r="B7" s="9">
        <v>95</v>
      </c>
      <c r="C7" s="2" t="s">
        <v>36</v>
      </c>
      <c r="D7" s="10">
        <f t="shared" si="0"/>
        <v>95</v>
      </c>
    </row>
    <row r="8" spans="1:4" x14ac:dyDescent="0.25">
      <c r="A8" t="s">
        <v>43</v>
      </c>
      <c r="B8" s="9">
        <v>12</v>
      </c>
      <c r="C8" s="2" t="s">
        <v>36</v>
      </c>
      <c r="D8" s="10">
        <f t="shared" si="0"/>
        <v>12</v>
      </c>
    </row>
    <row r="9" spans="1:4" x14ac:dyDescent="0.25">
      <c r="A9" t="s">
        <v>44</v>
      </c>
      <c r="B9" s="9">
        <v>250</v>
      </c>
      <c r="C9" s="2" t="s">
        <v>38</v>
      </c>
      <c r="D9" s="10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128F-83EC-4057-AD2C-132DD1992F13}">
  <dimension ref="A2:M22"/>
  <sheetViews>
    <sheetView workbookViewId="0">
      <selection activeCell="Q24" sqref="Q24"/>
    </sheetView>
  </sheetViews>
  <sheetFormatPr defaultRowHeight="15" x14ac:dyDescent="0.25"/>
  <cols>
    <col min="3" max="3" width="20.28515625" customWidth="1"/>
    <col min="11" max="11" width="14.5703125" customWidth="1"/>
    <col min="12" max="12" width="19" customWidth="1"/>
    <col min="13" max="13" width="27.5703125" customWidth="1"/>
  </cols>
  <sheetData>
    <row r="2" spans="1:13" x14ac:dyDescent="0.25">
      <c r="A2" s="36" t="s">
        <v>49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A3" s="15"/>
      <c r="B3" s="15"/>
      <c r="C3" s="16" t="s">
        <v>50</v>
      </c>
      <c r="D3" s="15" t="s">
        <v>51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37" t="s">
        <v>52</v>
      </c>
      <c r="B4" s="37"/>
      <c r="C4" s="37"/>
      <c r="D4" s="38" t="s">
        <v>53</v>
      </c>
      <c r="E4" s="38"/>
      <c r="F4" s="38"/>
      <c r="G4" s="15"/>
      <c r="H4" s="15"/>
      <c r="I4" s="15"/>
      <c r="J4" s="15"/>
      <c r="K4" s="15"/>
      <c r="L4" s="15"/>
      <c r="M4" s="15"/>
    </row>
    <row r="5" spans="1:13" ht="15.75" thickBot="1" x14ac:dyDescent="0.3"/>
    <row r="6" spans="1:13" x14ac:dyDescent="0.25">
      <c r="B6" s="39" t="s">
        <v>54</v>
      </c>
      <c r="C6" s="41" t="s">
        <v>55</v>
      </c>
      <c r="D6" s="43" t="s">
        <v>56</v>
      </c>
      <c r="E6" s="43"/>
      <c r="F6" s="43"/>
      <c r="G6" s="43"/>
      <c r="H6" s="43"/>
      <c r="I6" s="43"/>
      <c r="J6" s="43"/>
      <c r="K6" s="41" t="s">
        <v>57</v>
      </c>
      <c r="L6" s="41" t="s">
        <v>58</v>
      </c>
      <c r="M6" s="44" t="s">
        <v>59</v>
      </c>
    </row>
    <row r="7" spans="1:13" ht="72" x14ac:dyDescent="0.25">
      <c r="B7" s="40"/>
      <c r="C7" s="42"/>
      <c r="D7" s="17" t="s">
        <v>60</v>
      </c>
      <c r="E7" s="17" t="s">
        <v>61</v>
      </c>
      <c r="F7" s="17" t="s">
        <v>62</v>
      </c>
      <c r="G7" s="17" t="s">
        <v>63</v>
      </c>
      <c r="H7" s="18" t="s">
        <v>64</v>
      </c>
      <c r="I7" s="17" t="s">
        <v>65</v>
      </c>
      <c r="J7" s="17" t="s">
        <v>66</v>
      </c>
      <c r="K7" s="42"/>
      <c r="L7" s="42"/>
      <c r="M7" s="45"/>
    </row>
    <row r="8" spans="1:13" x14ac:dyDescent="0.25">
      <c r="B8" s="19">
        <v>1</v>
      </c>
      <c r="C8" s="6" t="s">
        <v>67</v>
      </c>
      <c r="D8" s="5">
        <v>2</v>
      </c>
      <c r="E8" s="5">
        <v>4</v>
      </c>
      <c r="F8" s="5">
        <v>5</v>
      </c>
      <c r="G8" s="5">
        <v>5</v>
      </c>
      <c r="H8" s="5">
        <v>3</v>
      </c>
      <c r="I8" s="5">
        <v>4</v>
      </c>
      <c r="J8" s="5">
        <v>3</v>
      </c>
      <c r="K8" s="20">
        <f>AVERAGE(D8:J8)</f>
        <v>3.7142857142857144</v>
      </c>
      <c r="L8" s="5">
        <f>COUNTIF(D8:J8,2)</f>
        <v>1</v>
      </c>
      <c r="M8" s="21" t="str">
        <f>IF(L8=0,"Переведен", IF(L8&gt;2, "Оставлен на второй год", "Оставлен на осень"))</f>
        <v>Оставлен на осень</v>
      </c>
    </row>
    <row r="9" spans="1:13" x14ac:dyDescent="0.25">
      <c r="B9" s="19">
        <v>2</v>
      </c>
      <c r="C9" s="6" t="s">
        <v>68</v>
      </c>
      <c r="D9" s="5">
        <v>5</v>
      </c>
      <c r="E9" s="5">
        <v>2</v>
      </c>
      <c r="F9" s="5">
        <v>3</v>
      </c>
      <c r="G9" s="5">
        <v>4</v>
      </c>
      <c r="H9" s="5">
        <v>2</v>
      </c>
      <c r="I9" s="5">
        <v>3</v>
      </c>
      <c r="J9" s="5">
        <v>2</v>
      </c>
      <c r="K9" s="20">
        <f t="shared" ref="K9:K22" si="0">AVERAGE(D9:J9)</f>
        <v>3</v>
      </c>
      <c r="L9" s="5">
        <f>COUNTIF(D9:J9,2)</f>
        <v>3</v>
      </c>
      <c r="M9" s="21" t="str">
        <f t="shared" ref="M9:M22" si="1">IF(L9=0,"Переведен", IF(L9&gt;2, "Оставлен на второй год", "Оставлен на осень"))</f>
        <v>Оставлен на второй год</v>
      </c>
    </row>
    <row r="10" spans="1:13" x14ac:dyDescent="0.25">
      <c r="B10" s="19">
        <v>3</v>
      </c>
      <c r="C10" s="6" t="s">
        <v>69</v>
      </c>
      <c r="D10" s="5">
        <v>3</v>
      </c>
      <c r="E10" s="5">
        <v>4</v>
      </c>
      <c r="F10" s="5">
        <v>2</v>
      </c>
      <c r="G10" s="5">
        <v>2</v>
      </c>
      <c r="H10" s="5">
        <v>4</v>
      </c>
      <c r="I10" s="5">
        <v>4</v>
      </c>
      <c r="J10" s="5">
        <v>3</v>
      </c>
      <c r="K10" s="20">
        <f t="shared" si="0"/>
        <v>3.1428571428571428</v>
      </c>
      <c r="L10" s="5">
        <f t="shared" ref="L10:L22" si="2">COUNTIF(D10:J10,2)</f>
        <v>2</v>
      </c>
      <c r="M10" s="21" t="str">
        <f t="shared" si="1"/>
        <v>Оставлен на осень</v>
      </c>
    </row>
    <row r="11" spans="1:13" x14ac:dyDescent="0.25">
      <c r="B11" s="19">
        <v>4</v>
      </c>
      <c r="C11" s="6" t="s">
        <v>70</v>
      </c>
      <c r="D11" s="5">
        <v>4</v>
      </c>
      <c r="E11" s="5">
        <v>3</v>
      </c>
      <c r="F11" s="5">
        <v>5</v>
      </c>
      <c r="G11" s="5">
        <v>5</v>
      </c>
      <c r="H11" s="5">
        <v>4</v>
      </c>
      <c r="I11" s="5">
        <v>5</v>
      </c>
      <c r="J11" s="5">
        <v>4</v>
      </c>
      <c r="K11" s="20">
        <f t="shared" si="0"/>
        <v>4.2857142857142856</v>
      </c>
      <c r="L11" s="5">
        <f t="shared" si="2"/>
        <v>0</v>
      </c>
      <c r="M11" s="21" t="str">
        <f t="shared" si="1"/>
        <v>Переведен</v>
      </c>
    </row>
    <row r="12" spans="1:13" x14ac:dyDescent="0.25">
      <c r="B12" s="19">
        <v>5</v>
      </c>
      <c r="C12" s="6" t="s">
        <v>71</v>
      </c>
      <c r="D12" s="5">
        <v>3</v>
      </c>
      <c r="E12" s="5">
        <v>4</v>
      </c>
      <c r="F12" s="5">
        <v>4</v>
      </c>
      <c r="G12" s="5">
        <v>4</v>
      </c>
      <c r="H12" s="5">
        <v>5</v>
      </c>
      <c r="I12" s="5">
        <v>4</v>
      </c>
      <c r="J12" s="5">
        <v>3</v>
      </c>
      <c r="K12" s="20">
        <f t="shared" si="0"/>
        <v>3.8571428571428572</v>
      </c>
      <c r="L12" s="5">
        <f t="shared" si="2"/>
        <v>0</v>
      </c>
      <c r="M12" s="21" t="str">
        <f t="shared" si="1"/>
        <v>Переведен</v>
      </c>
    </row>
    <row r="13" spans="1:13" x14ac:dyDescent="0.25">
      <c r="B13" s="19">
        <v>6</v>
      </c>
      <c r="C13" s="6" t="s">
        <v>72</v>
      </c>
      <c r="D13" s="5">
        <v>5</v>
      </c>
      <c r="E13" s="5">
        <v>4</v>
      </c>
      <c r="F13" s="5">
        <v>5</v>
      </c>
      <c r="G13" s="5">
        <v>5</v>
      </c>
      <c r="H13" s="5">
        <v>4</v>
      </c>
      <c r="I13" s="5">
        <v>5</v>
      </c>
      <c r="J13" s="5">
        <v>4</v>
      </c>
      <c r="K13" s="20">
        <f t="shared" si="0"/>
        <v>4.5714285714285712</v>
      </c>
      <c r="L13" s="5">
        <f t="shared" si="2"/>
        <v>0</v>
      </c>
      <c r="M13" s="21" t="str">
        <f t="shared" si="1"/>
        <v>Переведен</v>
      </c>
    </row>
    <row r="14" spans="1:13" x14ac:dyDescent="0.25">
      <c r="B14" s="19">
        <v>7</v>
      </c>
      <c r="C14" s="6" t="s">
        <v>73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20">
        <f t="shared" si="0"/>
        <v>5</v>
      </c>
      <c r="L14" s="5">
        <f t="shared" si="2"/>
        <v>0</v>
      </c>
      <c r="M14" s="21" t="str">
        <f t="shared" si="1"/>
        <v>Переведен</v>
      </c>
    </row>
    <row r="15" spans="1:13" x14ac:dyDescent="0.25">
      <c r="B15" s="19">
        <v>8</v>
      </c>
      <c r="C15" s="6" t="s">
        <v>74</v>
      </c>
      <c r="D15" s="5">
        <v>5</v>
      </c>
      <c r="E15" s="5">
        <v>4</v>
      </c>
      <c r="F15" s="5">
        <v>3</v>
      </c>
      <c r="G15" s="5">
        <v>5</v>
      </c>
      <c r="H15" s="5">
        <v>5</v>
      </c>
      <c r="I15" s="5">
        <v>4</v>
      </c>
      <c r="J15" s="5">
        <v>4</v>
      </c>
      <c r="K15" s="20">
        <f t="shared" si="0"/>
        <v>4.2857142857142856</v>
      </c>
      <c r="L15" s="5">
        <f t="shared" si="2"/>
        <v>0</v>
      </c>
      <c r="M15" s="21" t="str">
        <f t="shared" si="1"/>
        <v>Переведен</v>
      </c>
    </row>
    <row r="16" spans="1:13" x14ac:dyDescent="0.25">
      <c r="B16" s="19">
        <v>9</v>
      </c>
      <c r="C16" s="6" t="s">
        <v>75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20">
        <f t="shared" si="0"/>
        <v>5</v>
      </c>
      <c r="L16" s="5">
        <f t="shared" si="2"/>
        <v>0</v>
      </c>
      <c r="M16" s="21" t="str">
        <f t="shared" si="1"/>
        <v>Переведен</v>
      </c>
    </row>
    <row r="17" spans="2:13" x14ac:dyDescent="0.25">
      <c r="B17" s="19">
        <v>10</v>
      </c>
      <c r="C17" s="6" t="s">
        <v>76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20">
        <f t="shared" si="0"/>
        <v>5</v>
      </c>
      <c r="L17" s="5">
        <f t="shared" si="2"/>
        <v>0</v>
      </c>
      <c r="M17" s="21" t="str">
        <f t="shared" si="1"/>
        <v>Переведен</v>
      </c>
    </row>
    <row r="18" spans="2:13" x14ac:dyDescent="0.25">
      <c r="B18" s="19">
        <v>11</v>
      </c>
      <c r="C18" s="6" t="s">
        <v>77</v>
      </c>
      <c r="D18" s="5">
        <v>3</v>
      </c>
      <c r="E18" s="5">
        <v>2</v>
      </c>
      <c r="F18" s="5">
        <v>3</v>
      </c>
      <c r="G18" s="5">
        <v>4</v>
      </c>
      <c r="H18" s="5">
        <v>3</v>
      </c>
      <c r="I18" s="5">
        <v>4</v>
      </c>
      <c r="J18" s="5">
        <v>2</v>
      </c>
      <c r="K18" s="20">
        <f t="shared" si="0"/>
        <v>3</v>
      </c>
      <c r="L18" s="5">
        <f t="shared" si="2"/>
        <v>2</v>
      </c>
      <c r="M18" s="21" t="str">
        <f t="shared" si="1"/>
        <v>Оставлен на осень</v>
      </c>
    </row>
    <row r="19" spans="2:13" x14ac:dyDescent="0.25">
      <c r="B19" s="19">
        <v>12</v>
      </c>
      <c r="C19" s="6" t="s">
        <v>78</v>
      </c>
      <c r="D19" s="5">
        <v>3</v>
      </c>
      <c r="E19" s="5">
        <v>4</v>
      </c>
      <c r="F19" s="5">
        <v>4</v>
      </c>
      <c r="G19" s="5">
        <v>5</v>
      </c>
      <c r="H19" s="5">
        <v>5</v>
      </c>
      <c r="I19" s="5">
        <v>4</v>
      </c>
      <c r="J19" s="5">
        <v>3</v>
      </c>
      <c r="K19" s="20">
        <f t="shared" si="0"/>
        <v>4</v>
      </c>
      <c r="L19" s="5">
        <f t="shared" si="2"/>
        <v>0</v>
      </c>
      <c r="M19" s="21" t="str">
        <f t="shared" si="1"/>
        <v>Переведен</v>
      </c>
    </row>
    <row r="20" spans="2:13" x14ac:dyDescent="0.25">
      <c r="B20" s="19">
        <v>13</v>
      </c>
      <c r="C20" s="6" t="s">
        <v>79</v>
      </c>
      <c r="D20" s="5">
        <v>2</v>
      </c>
      <c r="E20" s="5">
        <v>3</v>
      </c>
      <c r="F20" s="5">
        <v>2</v>
      </c>
      <c r="G20" s="5">
        <v>3</v>
      </c>
      <c r="H20" s="5">
        <v>2</v>
      </c>
      <c r="I20" s="5">
        <v>4</v>
      </c>
      <c r="J20" s="5">
        <v>3</v>
      </c>
      <c r="K20" s="20">
        <f t="shared" si="0"/>
        <v>2.7142857142857144</v>
      </c>
      <c r="L20" s="5">
        <f t="shared" si="2"/>
        <v>3</v>
      </c>
      <c r="M20" s="21" t="str">
        <f t="shared" si="1"/>
        <v>Оставлен на второй год</v>
      </c>
    </row>
    <row r="21" spans="2:13" x14ac:dyDescent="0.25">
      <c r="B21" s="19">
        <v>14</v>
      </c>
      <c r="C21" s="6" t="s">
        <v>80</v>
      </c>
      <c r="D21" s="5">
        <v>5</v>
      </c>
      <c r="E21" s="5">
        <v>4</v>
      </c>
      <c r="F21" s="5">
        <v>5</v>
      </c>
      <c r="G21" s="5">
        <v>4</v>
      </c>
      <c r="H21" s="5">
        <v>5</v>
      </c>
      <c r="I21" s="5">
        <v>5</v>
      </c>
      <c r="J21" s="5">
        <v>4</v>
      </c>
      <c r="K21" s="20">
        <f t="shared" si="0"/>
        <v>4.5714285714285712</v>
      </c>
      <c r="L21" s="5">
        <f t="shared" si="2"/>
        <v>0</v>
      </c>
      <c r="M21" s="21" t="str">
        <f t="shared" si="1"/>
        <v>Переведен</v>
      </c>
    </row>
    <row r="22" spans="2:13" ht="15.75" thickBot="1" x14ac:dyDescent="0.3">
      <c r="B22" s="22">
        <v>15</v>
      </c>
      <c r="C22" s="23" t="s">
        <v>81</v>
      </c>
      <c r="D22" s="24">
        <v>5</v>
      </c>
      <c r="E22" s="24">
        <v>5</v>
      </c>
      <c r="F22" s="24">
        <v>4</v>
      </c>
      <c r="G22" s="24">
        <v>5</v>
      </c>
      <c r="H22" s="24">
        <v>5</v>
      </c>
      <c r="I22" s="24">
        <v>4</v>
      </c>
      <c r="J22" s="24">
        <v>5</v>
      </c>
      <c r="K22" s="25">
        <f t="shared" si="0"/>
        <v>4.7142857142857144</v>
      </c>
      <c r="L22" s="24">
        <f t="shared" si="2"/>
        <v>0</v>
      </c>
      <c r="M22" s="26" t="str">
        <f t="shared" si="1"/>
        <v>Переведен</v>
      </c>
    </row>
  </sheetData>
  <mergeCells count="9">
    <mergeCell ref="A2:M2"/>
    <mergeCell ref="A4:C4"/>
    <mergeCell ref="D4:F4"/>
    <mergeCell ref="B6:B7"/>
    <mergeCell ref="C6:C7"/>
    <mergeCell ref="D6:J6"/>
    <mergeCell ref="K6:K7"/>
    <mergeCell ref="L6:L7"/>
    <mergeCell ref="M6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6B2-FFB8-4C91-8ADE-F9F9A395A9B8}">
  <dimension ref="A1:S15"/>
  <sheetViews>
    <sheetView workbookViewId="0">
      <selection activeCell="N5" sqref="N5"/>
    </sheetView>
  </sheetViews>
  <sheetFormatPr defaultRowHeight="15" x14ac:dyDescent="0.25"/>
  <cols>
    <col min="1" max="12" width="3.28515625" customWidth="1"/>
    <col min="13" max="13" width="3" customWidth="1"/>
    <col min="14" max="14" width="3.140625" customWidth="1"/>
    <col min="15" max="15" width="18" customWidth="1"/>
    <col min="18" max="18" width="11.5703125" customWidth="1"/>
  </cols>
  <sheetData>
    <row r="1" spans="1:19" x14ac:dyDescent="0.25">
      <c r="A1" s="47" t="s">
        <v>102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3" spans="1:19" x14ac:dyDescent="0.25">
      <c r="A3" s="2"/>
      <c r="B3" s="2"/>
      <c r="C3" s="2"/>
      <c r="D3" s="2"/>
      <c r="E3" s="27">
        <v>1</v>
      </c>
      <c r="F3" s="2"/>
      <c r="G3" s="2"/>
      <c r="H3" s="2"/>
      <c r="I3" s="2"/>
      <c r="J3" s="27">
        <v>2</v>
      </c>
      <c r="K3" s="2"/>
      <c r="L3" s="2"/>
      <c r="M3" s="2"/>
    </row>
    <row r="4" spans="1:19" x14ac:dyDescent="0.25">
      <c r="A4" s="27">
        <v>3</v>
      </c>
      <c r="B4" s="28" t="s">
        <v>82</v>
      </c>
      <c r="C4" s="28"/>
      <c r="D4" s="29"/>
      <c r="E4" s="28" t="s">
        <v>83</v>
      </c>
      <c r="F4" s="30"/>
      <c r="G4" s="28"/>
      <c r="H4" s="28" t="s">
        <v>84</v>
      </c>
      <c r="I4" s="2"/>
      <c r="J4" s="28" t="s">
        <v>85</v>
      </c>
      <c r="K4" s="2"/>
      <c r="L4" s="2"/>
      <c r="M4" s="2"/>
      <c r="N4" s="48" t="s">
        <v>93</v>
      </c>
      <c r="O4" s="48"/>
    </row>
    <row r="5" spans="1:19" x14ac:dyDescent="0.25">
      <c r="A5" s="2"/>
      <c r="B5" s="2"/>
      <c r="C5" s="2"/>
      <c r="D5" s="2"/>
      <c r="E5" s="31"/>
      <c r="F5" s="2"/>
      <c r="G5" s="2"/>
      <c r="H5" s="2"/>
      <c r="I5" s="2"/>
      <c r="J5" s="31"/>
      <c r="K5" s="2"/>
      <c r="L5" s="2"/>
      <c r="M5" s="2"/>
      <c r="N5" s="34">
        <v>3</v>
      </c>
      <c r="O5" t="s">
        <v>94</v>
      </c>
    </row>
    <row r="6" spans="1:19" x14ac:dyDescent="0.25">
      <c r="A6" s="2"/>
      <c r="B6" s="2"/>
      <c r="C6" s="2"/>
      <c r="D6" s="27">
        <v>4</v>
      </c>
      <c r="E6" s="28"/>
      <c r="F6" s="28" t="s">
        <v>86</v>
      </c>
      <c r="G6" s="28"/>
      <c r="H6" s="28"/>
      <c r="I6" s="28" t="s">
        <v>87</v>
      </c>
      <c r="J6" s="28"/>
      <c r="K6" s="28" t="s">
        <v>88</v>
      </c>
      <c r="L6" s="2"/>
      <c r="M6" s="2"/>
      <c r="N6" s="34">
        <v>4</v>
      </c>
      <c r="O6" t="s">
        <v>95</v>
      </c>
    </row>
    <row r="7" spans="1:19" x14ac:dyDescent="0.25">
      <c r="A7" s="2"/>
      <c r="B7" s="2"/>
      <c r="C7" s="2"/>
      <c r="D7" s="2"/>
      <c r="E7" s="32"/>
      <c r="F7" s="2"/>
      <c r="G7" s="2"/>
      <c r="H7" s="2"/>
      <c r="I7" s="2"/>
      <c r="J7" s="33"/>
      <c r="K7" s="2"/>
      <c r="L7" s="2"/>
      <c r="M7" s="2"/>
      <c r="N7" s="34">
        <v>5</v>
      </c>
      <c r="O7" t="s">
        <v>96</v>
      </c>
    </row>
    <row r="8" spans="1:19" x14ac:dyDescent="0.25">
      <c r="A8" s="27">
        <v>5</v>
      </c>
      <c r="B8" s="28" t="s">
        <v>89</v>
      </c>
      <c r="C8" s="28" t="s">
        <v>90</v>
      </c>
      <c r="D8" s="28" t="s">
        <v>91</v>
      </c>
      <c r="E8" s="28"/>
      <c r="F8" s="2"/>
      <c r="G8" s="2"/>
      <c r="H8" s="2"/>
      <c r="I8" s="2"/>
      <c r="J8" s="31"/>
      <c r="K8" s="2"/>
      <c r="L8" s="2"/>
      <c r="M8" s="2"/>
      <c r="N8" s="34">
        <v>6</v>
      </c>
      <c r="O8" t="s">
        <v>97</v>
      </c>
    </row>
    <row r="9" spans="1:19" x14ac:dyDescent="0.25">
      <c r="A9" s="2"/>
      <c r="B9" s="2"/>
      <c r="C9" s="2"/>
      <c r="D9" s="2"/>
      <c r="E9" s="33"/>
      <c r="F9" s="2"/>
      <c r="G9" s="27">
        <v>6</v>
      </c>
      <c r="H9" s="28" t="s">
        <v>82</v>
      </c>
      <c r="I9" s="28"/>
      <c r="J9" s="28"/>
      <c r="K9" s="28" t="s">
        <v>83</v>
      </c>
      <c r="L9" s="2"/>
      <c r="M9" s="2"/>
      <c r="N9" s="34">
        <v>7</v>
      </c>
      <c r="O9" t="s">
        <v>98</v>
      </c>
    </row>
    <row r="10" spans="1:19" x14ac:dyDescent="0.25">
      <c r="A10" s="2"/>
      <c r="B10" s="2"/>
      <c r="C10" s="2"/>
      <c r="D10" s="2"/>
      <c r="E10" s="28"/>
      <c r="F10" s="2"/>
      <c r="G10" s="2"/>
      <c r="H10" s="2"/>
      <c r="I10" s="2"/>
      <c r="J10" s="33"/>
      <c r="K10" s="2"/>
      <c r="L10" s="2"/>
      <c r="M10" s="2"/>
      <c r="N10" s="48" t="s">
        <v>99</v>
      </c>
      <c r="O10" s="48"/>
    </row>
    <row r="11" spans="1:19" ht="15" customHeight="1" x14ac:dyDescent="0.25">
      <c r="A11" s="2"/>
      <c r="B11" s="2"/>
      <c r="C11" s="2"/>
      <c r="D11" s="2"/>
      <c r="E11" s="31"/>
      <c r="F11" s="2"/>
      <c r="G11" s="2"/>
      <c r="H11" s="2"/>
      <c r="I11" s="2"/>
      <c r="J11" s="28"/>
      <c r="K11" s="2"/>
      <c r="L11" s="2"/>
      <c r="M11" s="2"/>
      <c r="N11" s="34">
        <v>1</v>
      </c>
      <c r="O11" t="s">
        <v>100</v>
      </c>
    </row>
    <row r="12" spans="1:19" x14ac:dyDescent="0.25">
      <c r="A12" s="2"/>
      <c r="B12" s="2"/>
      <c r="C12" s="27">
        <v>7</v>
      </c>
      <c r="D12" s="28" t="s">
        <v>85</v>
      </c>
      <c r="E12" s="28"/>
      <c r="F12" s="28" t="s">
        <v>92</v>
      </c>
      <c r="G12" s="28"/>
      <c r="H12" s="28"/>
      <c r="I12" s="29"/>
      <c r="J12" s="28" t="s">
        <v>88</v>
      </c>
      <c r="K12" s="2"/>
      <c r="L12" s="2"/>
      <c r="M12" s="2"/>
      <c r="N12" s="34">
        <v>2</v>
      </c>
      <c r="O12" s="49" t="s">
        <v>101</v>
      </c>
      <c r="P12" s="49"/>
      <c r="Q12" s="49"/>
      <c r="R12" s="49"/>
      <c r="S12" s="49"/>
    </row>
    <row r="13" spans="1:19" x14ac:dyDescent="0.25">
      <c r="O13" s="49"/>
      <c r="P13" s="49"/>
      <c r="Q13" s="49"/>
      <c r="R13" s="49"/>
      <c r="S13" s="49"/>
    </row>
    <row r="15" spans="1:19" x14ac:dyDescent="0.25">
      <c r="D15" s="46" t="str">
        <f>IF(Лист8!L15=40,"Молодец!","Подумай ещё.")</f>
        <v>Подумай ещё.</v>
      </c>
      <c r="E15" s="46"/>
      <c r="F15" s="46"/>
      <c r="G15" s="46"/>
      <c r="H15" s="46"/>
      <c r="I15" s="46"/>
      <c r="J15" s="46"/>
    </row>
  </sheetData>
  <mergeCells count="5">
    <mergeCell ref="D15:J15"/>
    <mergeCell ref="A1:K1"/>
    <mergeCell ref="N4:O4"/>
    <mergeCell ref="N10:O10"/>
    <mergeCell ref="O12:S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D65F-8C31-4D4B-8BE8-347E456ED11E}">
  <dimension ref="A1:S15"/>
  <sheetViews>
    <sheetView tabSelected="1" workbookViewId="0">
      <selection activeCell="B15" sqref="B15:K15"/>
    </sheetView>
  </sheetViews>
  <sheetFormatPr defaultRowHeight="15" x14ac:dyDescent="0.25"/>
  <cols>
    <col min="1" max="14" width="3.28515625" customWidth="1"/>
    <col min="15" max="15" width="13.42578125" customWidth="1"/>
    <col min="16" max="16" width="17.5703125" customWidth="1"/>
  </cols>
  <sheetData>
    <row r="1" spans="1:19" x14ac:dyDescent="0.25">
      <c r="A1" s="47" t="s">
        <v>102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3" spans="1:19" x14ac:dyDescent="0.25">
      <c r="A3" s="2"/>
      <c r="B3" s="2"/>
      <c r="C3" s="2"/>
      <c r="D3" s="2"/>
      <c r="E3" s="27"/>
      <c r="F3" s="2"/>
      <c r="G3" s="2"/>
      <c r="H3" s="2"/>
      <c r="I3" s="2"/>
      <c r="J3" s="27"/>
      <c r="K3" s="2"/>
      <c r="L3" s="2"/>
      <c r="M3" s="2"/>
    </row>
    <row r="4" spans="1:19" x14ac:dyDescent="0.25">
      <c r="A4" s="27"/>
      <c r="B4" s="28">
        <f>IF(Лист7!B4=Лист9!B4,1,0)</f>
        <v>1</v>
      </c>
      <c r="C4" s="28">
        <f>IF(Лист7!C4=Лист9!C4,1,0)</f>
        <v>0</v>
      </c>
      <c r="D4" s="28">
        <f>IF(Лист7!D4=Лист9!D4,1,0)</f>
        <v>0</v>
      </c>
      <c r="E4" s="28">
        <f>IF(Лист7!E4=Лист9!E4,1,0)</f>
        <v>1</v>
      </c>
      <c r="F4" s="28">
        <f>IF(Лист7!F4=Лист9!F4,1,0)</f>
        <v>0</v>
      </c>
      <c r="G4" s="28">
        <f>IF(Лист7!G4=Лист9!G4,1,0)</f>
        <v>0</v>
      </c>
      <c r="H4" s="28">
        <f>IF(Лист7!H4=Лист9!H4,1,0)</f>
        <v>1</v>
      </c>
      <c r="I4" s="2"/>
      <c r="J4" s="28">
        <f>IF([1]Лист7!J4=[1]Лист9!J4,1,0)</f>
        <v>1</v>
      </c>
      <c r="K4" s="2"/>
      <c r="L4" s="2"/>
      <c r="M4" s="2"/>
      <c r="N4" s="48" t="s">
        <v>93</v>
      </c>
      <c r="O4" s="48"/>
    </row>
    <row r="5" spans="1:19" x14ac:dyDescent="0.25">
      <c r="A5" s="2"/>
      <c r="B5" s="2"/>
      <c r="C5" s="2"/>
      <c r="D5" s="2"/>
      <c r="E5" s="28">
        <f>IF(Лист7!E5=Лист9!E5,1,0)</f>
        <v>0</v>
      </c>
      <c r="F5" s="2"/>
      <c r="G5" s="2"/>
      <c r="H5" s="2"/>
      <c r="I5" s="2"/>
      <c r="J5" s="28">
        <f>IF([1]Лист7!J5=[1]Лист9!J5,1,0)</f>
        <v>0</v>
      </c>
      <c r="K5" s="2"/>
      <c r="L5" s="2"/>
      <c r="M5" s="2"/>
      <c r="N5" s="34">
        <v>3</v>
      </c>
      <c r="O5" t="s">
        <v>94</v>
      </c>
    </row>
    <row r="6" spans="1:19" x14ac:dyDescent="0.25">
      <c r="A6" s="2"/>
      <c r="B6" s="2"/>
      <c r="C6" s="2"/>
      <c r="D6" s="27"/>
      <c r="E6" s="28">
        <f>IF(Лист7!E6=Лист9!E6,1,0)</f>
        <v>0</v>
      </c>
      <c r="F6" s="28">
        <f>IF(Лист7!F6=Лист9!F6,1,0)</f>
        <v>1</v>
      </c>
      <c r="G6" s="28">
        <f>IF(Лист7!G6=Лист9!G6,1,0)</f>
        <v>0</v>
      </c>
      <c r="H6" s="28">
        <f>IF(Лист7!H6=Лист9!H6,1,0)</f>
        <v>0</v>
      </c>
      <c r="I6" s="28">
        <f>IF(Лист7!I6=Лист9!I6,1,0)</f>
        <v>1</v>
      </c>
      <c r="J6" s="28">
        <f>IF([1]Лист7!J6=[1]Лист9!J6,1,0)</f>
        <v>0</v>
      </c>
      <c r="K6" s="28">
        <f>IF(Лист7!K6=Лист9!K6,1,0)</f>
        <v>1</v>
      </c>
      <c r="L6" s="2"/>
      <c r="M6" s="2"/>
      <c r="N6" s="34">
        <v>4</v>
      </c>
      <c r="O6" t="s">
        <v>95</v>
      </c>
    </row>
    <row r="7" spans="1:19" x14ac:dyDescent="0.25">
      <c r="A7" s="2"/>
      <c r="B7" s="2"/>
      <c r="C7" s="2"/>
      <c r="D7" s="2"/>
      <c r="E7" s="28">
        <f>IF(Лист7!E7=Лист9!E7,1,0)</f>
        <v>0</v>
      </c>
      <c r="F7" s="2"/>
      <c r="G7" s="2"/>
      <c r="H7" s="2"/>
      <c r="I7" s="2"/>
      <c r="J7" s="28">
        <f>IF([1]Лист7!J7=[1]Лист9!J7,1,0)</f>
        <v>0</v>
      </c>
      <c r="K7" s="2"/>
      <c r="L7" s="2"/>
      <c r="M7" s="2"/>
      <c r="N7" s="34">
        <v>5</v>
      </c>
      <c r="O7" t="s">
        <v>96</v>
      </c>
    </row>
    <row r="8" spans="1:19" x14ac:dyDescent="0.25">
      <c r="A8" s="27"/>
      <c r="B8" s="28">
        <f>IF([1]Лист7!B8=[1]Лист9!B8,1,0)</f>
        <v>1</v>
      </c>
      <c r="C8" s="28">
        <f>IF([1]Лист7!C8=[1]Лист9!C8,1,0)</f>
        <v>1</v>
      </c>
      <c r="D8" s="28">
        <f>IF([1]Лист7!D8=[1]Лист9!D8,1,0)</f>
        <v>1</v>
      </c>
      <c r="E8" s="28">
        <f>IF([1]Лист7!E8=[1]Лист9!E8,1,0)</f>
        <v>0</v>
      </c>
      <c r="F8" s="2"/>
      <c r="G8" s="2"/>
      <c r="H8" s="2"/>
      <c r="I8" s="2"/>
      <c r="J8" s="28">
        <f>IF([1]Лист7!J8=[1]Лист9!J8,1,0)</f>
        <v>0</v>
      </c>
      <c r="K8" s="2"/>
      <c r="L8" s="2"/>
      <c r="M8" s="2"/>
      <c r="N8" s="34">
        <v>6</v>
      </c>
      <c r="O8" t="s">
        <v>97</v>
      </c>
    </row>
    <row r="9" spans="1:19" x14ac:dyDescent="0.25">
      <c r="A9" s="2"/>
      <c r="B9" s="2"/>
      <c r="C9" s="2"/>
      <c r="D9" s="2"/>
      <c r="E9" s="28">
        <f>IF(Лист7!E9=Лист9!E9,1,0)</f>
        <v>0</v>
      </c>
      <c r="F9" s="2"/>
      <c r="G9" s="27"/>
      <c r="H9" s="28">
        <f>IF([1]Лист7!H9=[1]Лист9!H9,1,0)</f>
        <v>1</v>
      </c>
      <c r="I9" s="28">
        <f>IF([1]Лист7!I9=[1]Лист9!I9,1,0)</f>
        <v>0</v>
      </c>
      <c r="J9" s="28">
        <f>IF([1]Лист7!J9=[1]Лист9!J9,1,0)</f>
        <v>0</v>
      </c>
      <c r="K9" s="28">
        <f>IF([1]Лист7!K9=[1]Лист9!K9,1,0)</f>
        <v>1</v>
      </c>
      <c r="L9" s="2"/>
      <c r="M9" s="2"/>
      <c r="N9" s="34">
        <v>7</v>
      </c>
      <c r="O9" t="s">
        <v>98</v>
      </c>
    </row>
    <row r="10" spans="1:19" x14ac:dyDescent="0.25">
      <c r="A10" s="2"/>
      <c r="B10" s="2"/>
      <c r="C10" s="2"/>
      <c r="D10" s="2"/>
      <c r="E10" s="28">
        <f>IF(Лист7!E10=Лист9!E10,1,0)</f>
        <v>0</v>
      </c>
      <c r="F10" s="2"/>
      <c r="G10" s="2"/>
      <c r="H10" s="2"/>
      <c r="I10" s="2"/>
      <c r="J10" s="28">
        <f>IF([1]Лист7!J10=[1]Лист9!J10,1,0)</f>
        <v>0</v>
      </c>
      <c r="K10" s="2"/>
      <c r="L10" s="2"/>
      <c r="M10" s="2"/>
      <c r="N10" s="48" t="s">
        <v>99</v>
      </c>
      <c r="O10" s="48"/>
    </row>
    <row r="11" spans="1:19" x14ac:dyDescent="0.25">
      <c r="A11" s="2"/>
      <c r="B11" s="2"/>
      <c r="C11" s="2"/>
      <c r="D11" s="2"/>
      <c r="E11" s="28">
        <f>IF(Лист7!E11=Лист9!E11,1,0)</f>
        <v>0</v>
      </c>
      <c r="F11" s="2"/>
      <c r="G11" s="2"/>
      <c r="H11" s="2"/>
      <c r="I11" s="2"/>
      <c r="J11" s="28">
        <f>IF([1]Лист7!J11=[1]Лист9!J11,1,0)</f>
        <v>0</v>
      </c>
      <c r="K11" s="2"/>
      <c r="L11" s="2"/>
      <c r="M11" s="2"/>
      <c r="N11" s="34">
        <v>1</v>
      </c>
      <c r="O11" t="s">
        <v>100</v>
      </c>
    </row>
    <row r="12" spans="1:19" ht="15" customHeight="1" x14ac:dyDescent="0.25">
      <c r="A12" s="2"/>
      <c r="B12" s="2"/>
      <c r="C12" s="27"/>
      <c r="D12" s="28">
        <f>IF([1]Лист7!D12=[1]Лист9!D12,1,0)</f>
        <v>1</v>
      </c>
      <c r="E12" s="28">
        <f>IF([1]Лист7!E12=[1]Лист9!E12,1,0)</f>
        <v>0</v>
      </c>
      <c r="F12" s="28">
        <f>IF([1]Лист7!F12=[1]Лист9!F12,1,0)</f>
        <v>1</v>
      </c>
      <c r="G12" s="28">
        <f>IF([1]Лист7!G12=[1]Лист9!G12,1,0)</f>
        <v>0</v>
      </c>
      <c r="H12" s="28">
        <f>IF([1]Лист7!H12=[1]Лист9!H12,1,0)</f>
        <v>0</v>
      </c>
      <c r="I12" s="28">
        <f>IF([1]Лист7!I12=[1]Лист9!I12,1,0)</f>
        <v>0</v>
      </c>
      <c r="J12" s="28">
        <f>IF([1]Лист7!J12=[1]Лист9!J12,1,0)</f>
        <v>1</v>
      </c>
      <c r="K12" s="2"/>
      <c r="L12" s="2"/>
      <c r="M12" s="2"/>
      <c r="N12" s="34">
        <v>2</v>
      </c>
      <c r="O12" s="49" t="s">
        <v>101</v>
      </c>
      <c r="P12" s="49"/>
      <c r="Q12" s="49"/>
      <c r="R12" s="49"/>
      <c r="S12" s="49"/>
    </row>
    <row r="13" spans="1:19" x14ac:dyDescent="0.25">
      <c r="O13" s="49"/>
      <c r="P13" s="49"/>
      <c r="Q13" s="49"/>
      <c r="R13" s="49"/>
      <c r="S13" s="49"/>
    </row>
    <row r="15" spans="1:19" x14ac:dyDescent="0.25">
      <c r="B15" s="46" t="s">
        <v>103</v>
      </c>
      <c r="C15" s="46"/>
      <c r="D15" s="46"/>
      <c r="E15" s="46"/>
      <c r="F15" s="46"/>
      <c r="G15" s="46"/>
      <c r="H15" s="46"/>
      <c r="I15" s="46"/>
      <c r="J15" s="46"/>
      <c r="K15" s="46"/>
      <c r="L15" s="46">
        <f>SUM(B4:K12)</f>
        <v>15</v>
      </c>
      <c r="M15" s="46"/>
    </row>
  </sheetData>
  <mergeCells count="6">
    <mergeCell ref="B15:K15"/>
    <mergeCell ref="L15:M15"/>
    <mergeCell ref="A1:K1"/>
    <mergeCell ref="N4:O4"/>
    <mergeCell ref="N10:O10"/>
    <mergeCell ref="O12:S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E4A0-B0C3-4A68-B4EF-305E52A8A253}">
  <dimension ref="A1:S13"/>
  <sheetViews>
    <sheetView workbookViewId="0">
      <selection activeCell="B4" sqref="B4"/>
    </sheetView>
  </sheetViews>
  <sheetFormatPr defaultRowHeight="15" x14ac:dyDescent="0.25"/>
  <cols>
    <col min="1" max="13" width="3.28515625" customWidth="1"/>
    <col min="14" max="14" width="3.140625" customWidth="1"/>
    <col min="15" max="15" width="22.140625" customWidth="1"/>
  </cols>
  <sheetData>
    <row r="1" spans="1:19" x14ac:dyDescent="0.25">
      <c r="A1" s="47" t="s">
        <v>102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3" spans="1:19" x14ac:dyDescent="0.25">
      <c r="A3" s="2"/>
      <c r="B3" s="2"/>
      <c r="C3" s="2"/>
      <c r="D3" s="2"/>
      <c r="E3" s="27">
        <v>1</v>
      </c>
      <c r="F3" s="2"/>
      <c r="G3" s="2"/>
      <c r="H3" s="2"/>
      <c r="I3" s="2"/>
      <c r="J3" s="27">
        <v>2</v>
      </c>
      <c r="K3" s="2"/>
      <c r="L3" s="2"/>
      <c r="M3" s="2"/>
    </row>
    <row r="4" spans="1:19" x14ac:dyDescent="0.25">
      <c r="A4" s="27">
        <v>3</v>
      </c>
      <c r="B4" s="28" t="s">
        <v>82</v>
      </c>
      <c r="C4" s="28" t="s">
        <v>92</v>
      </c>
      <c r="D4" s="29" t="s">
        <v>104</v>
      </c>
      <c r="E4" s="28" t="s">
        <v>83</v>
      </c>
      <c r="F4" s="30" t="s">
        <v>105</v>
      </c>
      <c r="G4" s="28" t="s">
        <v>87</v>
      </c>
      <c r="H4" s="28" t="s">
        <v>84</v>
      </c>
      <c r="I4" s="2"/>
      <c r="J4" s="28" t="s">
        <v>85</v>
      </c>
      <c r="K4" s="2"/>
      <c r="L4" s="2"/>
      <c r="M4" s="2"/>
      <c r="N4" s="48" t="s">
        <v>93</v>
      </c>
      <c r="O4" s="48"/>
    </row>
    <row r="5" spans="1:19" x14ac:dyDescent="0.25">
      <c r="A5" s="2"/>
      <c r="B5" s="2"/>
      <c r="C5" s="2"/>
      <c r="D5" s="2"/>
      <c r="E5" s="31" t="s">
        <v>86</v>
      </c>
      <c r="F5" s="2"/>
      <c r="G5" s="2"/>
      <c r="H5" s="2"/>
      <c r="I5" s="2"/>
      <c r="J5" s="31" t="s">
        <v>88</v>
      </c>
      <c r="K5" s="2"/>
      <c r="L5" s="2"/>
      <c r="M5" s="2"/>
      <c r="N5" s="34">
        <v>3</v>
      </c>
      <c r="O5" t="s">
        <v>94</v>
      </c>
    </row>
    <row r="6" spans="1:19" x14ac:dyDescent="0.25">
      <c r="A6" s="2"/>
      <c r="B6" s="2"/>
      <c r="C6" s="2"/>
      <c r="D6" s="27">
        <v>4</v>
      </c>
      <c r="E6" s="28" t="s">
        <v>89</v>
      </c>
      <c r="F6" s="28" t="s">
        <v>86</v>
      </c>
      <c r="G6" s="28" t="s">
        <v>106</v>
      </c>
      <c r="H6" s="28" t="s">
        <v>92</v>
      </c>
      <c r="I6" s="28" t="s">
        <v>87</v>
      </c>
      <c r="J6" s="28" t="s">
        <v>86</v>
      </c>
      <c r="K6" s="28" t="s">
        <v>88</v>
      </c>
      <c r="L6" s="2"/>
      <c r="M6" s="2"/>
      <c r="N6" s="34">
        <v>4</v>
      </c>
      <c r="O6" t="s">
        <v>95</v>
      </c>
    </row>
    <row r="7" spans="1:19" x14ac:dyDescent="0.25">
      <c r="A7" s="2"/>
      <c r="B7" s="2"/>
      <c r="C7" s="2"/>
      <c r="D7" s="2"/>
      <c r="E7" s="32" t="s">
        <v>85</v>
      </c>
      <c r="F7" s="2"/>
      <c r="G7" s="2"/>
      <c r="H7" s="2"/>
      <c r="I7" s="2"/>
      <c r="J7" s="33" t="s">
        <v>107</v>
      </c>
      <c r="K7" s="2"/>
      <c r="L7" s="2"/>
      <c r="M7" s="2"/>
      <c r="N7" s="34">
        <v>5</v>
      </c>
      <c r="O7" t="s">
        <v>96</v>
      </c>
    </row>
    <row r="8" spans="1:19" x14ac:dyDescent="0.25">
      <c r="A8" s="27">
        <v>5</v>
      </c>
      <c r="B8" s="28" t="s">
        <v>89</v>
      </c>
      <c r="C8" s="28" t="s">
        <v>90</v>
      </c>
      <c r="D8" s="28" t="s">
        <v>91</v>
      </c>
      <c r="E8" s="28" t="s">
        <v>108</v>
      </c>
      <c r="F8" s="2"/>
      <c r="G8" s="2"/>
      <c r="H8" s="2"/>
      <c r="I8" s="2"/>
      <c r="J8" s="31" t="s">
        <v>105</v>
      </c>
      <c r="K8" s="2"/>
      <c r="L8" s="2"/>
      <c r="M8" s="2"/>
      <c r="N8" s="34">
        <v>6</v>
      </c>
      <c r="O8" t="s">
        <v>97</v>
      </c>
    </row>
    <row r="9" spans="1:19" x14ac:dyDescent="0.25">
      <c r="A9" s="2"/>
      <c r="B9" s="2"/>
      <c r="C9" s="2"/>
      <c r="D9" s="2"/>
      <c r="E9" s="33" t="s">
        <v>109</v>
      </c>
      <c r="F9" s="2"/>
      <c r="G9" s="27">
        <v>6</v>
      </c>
      <c r="H9" s="28" t="s">
        <v>82</v>
      </c>
      <c r="I9" s="28" t="s">
        <v>92</v>
      </c>
      <c r="J9" s="28" t="s">
        <v>104</v>
      </c>
      <c r="K9" s="28" t="s">
        <v>83</v>
      </c>
      <c r="L9" s="2"/>
      <c r="M9" s="2"/>
      <c r="N9" s="34">
        <v>7</v>
      </c>
      <c r="O9" t="s">
        <v>98</v>
      </c>
    </row>
    <row r="10" spans="1:19" x14ac:dyDescent="0.25">
      <c r="A10" s="2"/>
      <c r="B10" s="2"/>
      <c r="C10" s="2"/>
      <c r="D10" s="2"/>
      <c r="E10" s="28" t="s">
        <v>87</v>
      </c>
      <c r="F10" s="2"/>
      <c r="G10" s="2"/>
      <c r="H10" s="2"/>
      <c r="I10" s="2"/>
      <c r="J10" s="33" t="s">
        <v>104</v>
      </c>
      <c r="K10" s="2"/>
      <c r="L10" s="2"/>
      <c r="M10" s="2"/>
      <c r="N10" s="48" t="s">
        <v>99</v>
      </c>
      <c r="O10" s="48"/>
    </row>
    <row r="11" spans="1:19" x14ac:dyDescent="0.25">
      <c r="A11" s="2"/>
      <c r="B11" s="2"/>
      <c r="C11" s="2"/>
      <c r="D11" s="2"/>
      <c r="E11" s="31" t="s">
        <v>105</v>
      </c>
      <c r="F11" s="2"/>
      <c r="G11" s="2"/>
      <c r="H11" s="2"/>
      <c r="I11" s="2"/>
      <c r="J11" s="28" t="s">
        <v>86</v>
      </c>
      <c r="K11" s="2"/>
      <c r="L11" s="2"/>
      <c r="M11" s="2"/>
      <c r="N11" s="34">
        <v>1</v>
      </c>
      <c r="O11" t="s">
        <v>100</v>
      </c>
    </row>
    <row r="12" spans="1:19" x14ac:dyDescent="0.25">
      <c r="A12" s="2"/>
      <c r="B12" s="2"/>
      <c r="C12" s="27">
        <v>7</v>
      </c>
      <c r="D12" s="28" t="s">
        <v>85</v>
      </c>
      <c r="E12" s="28" t="s">
        <v>88</v>
      </c>
      <c r="F12" s="28" t="s">
        <v>92</v>
      </c>
      <c r="G12" s="28" t="s">
        <v>106</v>
      </c>
      <c r="H12" s="28" t="s">
        <v>87</v>
      </c>
      <c r="I12" s="29" t="s">
        <v>105</v>
      </c>
      <c r="J12" s="28" t="s">
        <v>88</v>
      </c>
      <c r="K12" s="2"/>
      <c r="L12" s="2"/>
      <c r="M12" s="2"/>
      <c r="N12" s="34">
        <v>2</v>
      </c>
      <c r="O12" s="49" t="s">
        <v>101</v>
      </c>
      <c r="P12" s="49"/>
      <c r="Q12" s="49"/>
      <c r="R12" s="49"/>
      <c r="S12" s="49"/>
    </row>
    <row r="13" spans="1:19" x14ac:dyDescent="0.25">
      <c r="O13" s="49"/>
      <c r="P13" s="49"/>
      <c r="Q13" s="49"/>
      <c r="R13" s="49"/>
      <c r="S13" s="49"/>
    </row>
  </sheetData>
  <mergeCells count="4">
    <mergeCell ref="A1:K1"/>
    <mergeCell ref="N4:O4"/>
    <mergeCell ref="N10:O10"/>
    <mergeCell ref="O12:S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Данил Макаренко</cp:lastModifiedBy>
  <dcterms:created xsi:type="dcterms:W3CDTF">2024-02-07T09:44:51Z</dcterms:created>
  <dcterms:modified xsi:type="dcterms:W3CDTF">2024-02-13T19:23:03Z</dcterms:modified>
</cp:coreProperties>
</file>