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dades compartidas\Grupo TC Volcán\TP Final\"/>
    </mc:Choice>
  </mc:AlternateContent>
  <xr:revisionPtr revIDLastSave="0" documentId="13_ncr:1_{0B55D7EB-11A0-4BEF-9C09-A0E2B1175BC9}" xr6:coauthVersionLast="45" xr6:coauthVersionMax="45" xr10:uidLastSave="{00000000-0000-0000-0000-000000000000}"/>
  <bookViews>
    <workbookView xWindow="-108" yWindow="-108" windowWidth="23256" windowHeight="12576" xr2:uid="{721602D0-5018-4882-9828-FB7C87249B7E}"/>
  </bookViews>
  <sheets>
    <sheet name="STAGE 5" sheetId="1" r:id="rId1"/>
    <sheet name="STAGE 4" sheetId="2" r:id="rId2"/>
    <sheet name="STAGE 3" sheetId="4" r:id="rId3"/>
    <sheet name="STAGE 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17" i="5"/>
  <c r="C16" i="5"/>
  <c r="D18" i="5"/>
  <c r="B18" i="5"/>
  <c r="E4" i="5"/>
  <c r="B16" i="5" s="1"/>
  <c r="E3" i="5"/>
  <c r="E5" i="5" s="1"/>
  <c r="B17" i="5" s="1"/>
  <c r="C17" i="4"/>
  <c r="C16" i="4"/>
  <c r="B18" i="4"/>
  <c r="D18" i="4" s="1"/>
  <c r="E4" i="4"/>
  <c r="B16" i="4" s="1"/>
  <c r="E3" i="4"/>
  <c r="E6" i="4" s="1"/>
  <c r="B18" i="2"/>
  <c r="B18" i="1"/>
  <c r="D18" i="1" s="1"/>
  <c r="B17" i="1"/>
  <c r="D18" i="2"/>
  <c r="B17" i="2"/>
  <c r="B16" i="2"/>
  <c r="E4" i="2"/>
  <c r="D16" i="2" s="1"/>
  <c r="E3" i="2"/>
  <c r="E6" i="2" s="1"/>
  <c r="E4" i="1"/>
  <c r="D17" i="5" l="1"/>
  <c r="D16" i="5"/>
  <c r="E6" i="5"/>
  <c r="D16" i="4"/>
  <c r="E5" i="4"/>
  <c r="B17" i="4" s="1"/>
  <c r="D17" i="4" s="1"/>
  <c r="B16" i="1"/>
  <c r="D16" i="1" s="1"/>
  <c r="D17" i="2"/>
  <c r="E5" i="2"/>
  <c r="D17" i="1"/>
  <c r="E3" i="1" l="1"/>
  <c r="E5" i="1" l="1"/>
  <c r="E6" i="1"/>
</calcChain>
</file>

<file path=xl/sharedStrings.xml><?xml version="1.0" encoding="utf-8"?>
<sst xmlns="http://schemas.openxmlformats.org/spreadsheetml/2006/main" count="112" uniqueCount="30">
  <si>
    <t>INPUT PARAMETERS</t>
  </si>
  <si>
    <t>Q</t>
  </si>
  <si>
    <t>OUTPUT</t>
  </si>
  <si>
    <t>Ra/Rb</t>
  </si>
  <si>
    <t>COMPONENTS</t>
  </si>
  <si>
    <t>Ra</t>
  </si>
  <si>
    <t>C</t>
  </si>
  <si>
    <t xml:space="preserve">R </t>
  </si>
  <si>
    <t>ohm</t>
  </si>
  <si>
    <t>Rb</t>
  </si>
  <si>
    <t>SALLEN KEY DESIGNER</t>
  </si>
  <si>
    <t>f0</t>
  </si>
  <si>
    <t>F</t>
  </si>
  <si>
    <t>k</t>
  </si>
  <si>
    <t>Hz</t>
  </si>
  <si>
    <t>10k</t>
  </si>
  <si>
    <t>real</t>
  </si>
  <si>
    <t>4,7k + 82</t>
  </si>
  <si>
    <t>R</t>
  </si>
  <si>
    <t>Ideal</t>
  </si>
  <si>
    <t>Real</t>
  </si>
  <si>
    <t>Error</t>
  </si>
  <si>
    <t>12k+360</t>
  </si>
  <si>
    <t>6200+360</t>
  </si>
  <si>
    <t>10k // 75k</t>
  </si>
  <si>
    <t>8,2k // 110k</t>
  </si>
  <si>
    <t>11k // 750k</t>
  </si>
  <si>
    <t>6,2k // 300k</t>
  </si>
  <si>
    <t>75k // 680k</t>
  </si>
  <si>
    <t>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</si>
</sst>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/>
    <xf numFmtId="11" fontId="0" fillId="3" borderId="0" xfId="0" applyNumberFormat="1" applyFill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2" fontId="2" fillId="3" borderId="0" xfId="0" applyNumberFormat="1" applyFont="1" applyFill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617220</xdr:colOff>
      <xdr:row>6</xdr:row>
      <xdr:rowOff>76200</xdr:rowOff>
    </xdr:from>
    <xdr:to>
      <xdr:col>17</xdr:col>
      <xdr:colOff>572183</xdr:colOff>
      <xdr:row>21</xdr:row>
      <xdr:rowOff>129782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3B3553-D33D-4B58-AEB1-694B9CB90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4580" y="1173480"/>
          <a:ext cx="7879763" cy="27967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617220</xdr:colOff>
      <xdr:row>6</xdr:row>
      <xdr:rowOff>76200</xdr:rowOff>
    </xdr:from>
    <xdr:to>
      <xdr:col>17</xdr:col>
      <xdr:colOff>572183</xdr:colOff>
      <xdr:row>21</xdr:row>
      <xdr:rowOff>129782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1CD1A7-C837-4370-9376-52255E8A9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4580" y="1173480"/>
          <a:ext cx="7879763" cy="27967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617220</xdr:colOff>
      <xdr:row>6</xdr:row>
      <xdr:rowOff>76200</xdr:rowOff>
    </xdr:from>
    <xdr:to>
      <xdr:col>17</xdr:col>
      <xdr:colOff>572183</xdr:colOff>
      <xdr:row>21</xdr:row>
      <xdr:rowOff>129782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6156CE-DCC2-43D4-B80E-23FADBD5B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4580" y="1173480"/>
          <a:ext cx="7879763" cy="27967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617220</xdr:colOff>
      <xdr:row>6</xdr:row>
      <xdr:rowOff>76200</xdr:rowOff>
    </xdr:from>
    <xdr:to>
      <xdr:col>17</xdr:col>
      <xdr:colOff>572183</xdr:colOff>
      <xdr:row>21</xdr:row>
      <xdr:rowOff>129782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226C7E-656E-4CCD-957A-060F7EC84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4580" y="1173480"/>
          <a:ext cx="7879763" cy="2796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4635-9E65-4A08-921F-1C13F6391E43}">
  <dimension ref="A1:G18"/>
  <sheetViews>
    <sheetView tabSelected="1" workbookViewId="0">
      <selection activeCell="G12" sqref="G12"/>
    </sheetView>
  </sheetViews>
  <sheetFormatPr baseColWidth="10" defaultRowHeight="14.4" x14ac:dyDescent="0.3"/>
  <sheetData>
    <row r="1" spans="1:7" x14ac:dyDescent="0.3">
      <c r="A1" s="3" t="s">
        <v>10</v>
      </c>
      <c r="B1" s="3"/>
      <c r="C1" s="3"/>
      <c r="D1" s="3"/>
      <c r="E1" s="3"/>
      <c r="F1" s="3"/>
    </row>
    <row r="2" spans="1:7" x14ac:dyDescent="0.3">
      <c r="A2" s="2" t="s">
        <v>0</v>
      </c>
      <c r="B2" s="2"/>
      <c r="C2" s="2"/>
      <c r="D2" s="2" t="s">
        <v>2</v>
      </c>
      <c r="E2" s="2"/>
      <c r="F2" s="2"/>
      <c r="G2" t="s">
        <v>16</v>
      </c>
    </row>
    <row r="3" spans="1:7" x14ac:dyDescent="0.3">
      <c r="A3" s="4" t="s">
        <v>1</v>
      </c>
      <c r="B3" s="5">
        <v>0.54</v>
      </c>
      <c r="C3" s="5"/>
      <c r="D3" s="7" t="s">
        <v>3</v>
      </c>
      <c r="E3" s="8">
        <f>2-(1/B3)</f>
        <v>0.14814814814814836</v>
      </c>
      <c r="F3" s="8"/>
    </row>
    <row r="4" spans="1:7" x14ac:dyDescent="0.3">
      <c r="A4" s="4" t="s">
        <v>11</v>
      </c>
      <c r="B4" s="5">
        <v>33266.82</v>
      </c>
      <c r="C4" s="5" t="s">
        <v>14</v>
      </c>
      <c r="D4" s="7" t="s">
        <v>7</v>
      </c>
      <c r="E4" s="9">
        <f>1/(B4*E9*2*PI())</f>
        <v>4784.1946748109776</v>
      </c>
      <c r="F4" s="8" t="s">
        <v>8</v>
      </c>
      <c r="G4" t="s">
        <v>17</v>
      </c>
    </row>
    <row r="5" spans="1:7" x14ac:dyDescent="0.3">
      <c r="D5" s="7" t="s">
        <v>9</v>
      </c>
      <c r="E5" s="8">
        <f>E8/E3</f>
        <v>67499.999999999898</v>
      </c>
      <c r="F5" s="8" t="s">
        <v>8</v>
      </c>
      <c r="G5" t="s">
        <v>28</v>
      </c>
    </row>
    <row r="6" spans="1:7" x14ac:dyDescent="0.3">
      <c r="D6" s="7" t="s">
        <v>13</v>
      </c>
      <c r="E6" s="8">
        <f>1+E3</f>
        <v>1.1481481481481484</v>
      </c>
      <c r="F6" s="8"/>
    </row>
    <row r="7" spans="1:7" x14ac:dyDescent="0.3">
      <c r="D7" s="2" t="s">
        <v>4</v>
      </c>
      <c r="E7" s="2"/>
      <c r="F7" s="2"/>
    </row>
    <row r="8" spans="1:7" x14ac:dyDescent="0.3">
      <c r="D8" s="4" t="s">
        <v>5</v>
      </c>
      <c r="E8" s="5">
        <v>10000</v>
      </c>
      <c r="F8" s="5" t="s">
        <v>8</v>
      </c>
      <c r="G8" t="s">
        <v>15</v>
      </c>
    </row>
    <row r="9" spans="1:7" x14ac:dyDescent="0.3">
      <c r="D9" s="4" t="s">
        <v>6</v>
      </c>
      <c r="E9" s="6">
        <v>1.0000000000000001E-9</v>
      </c>
      <c r="F9" s="5" t="s">
        <v>12</v>
      </c>
      <c r="G9" t="s">
        <v>29</v>
      </c>
    </row>
    <row r="15" spans="1:7" x14ac:dyDescent="0.3">
      <c r="B15" s="1" t="s">
        <v>19</v>
      </c>
      <c r="C15" s="1" t="s">
        <v>20</v>
      </c>
      <c r="D15" s="1" t="s">
        <v>21</v>
      </c>
    </row>
    <row r="16" spans="1:7" x14ac:dyDescent="0.3">
      <c r="A16" t="s">
        <v>18</v>
      </c>
      <c r="B16" s="11">
        <f>E4</f>
        <v>4784.1946748109776</v>
      </c>
      <c r="C16">
        <v>4782</v>
      </c>
      <c r="D16" s="10">
        <f>ABS(B16-C16)/B16</f>
        <v>4.5873442870807547E-4</v>
      </c>
    </row>
    <row r="17" spans="1:4" x14ac:dyDescent="0.3">
      <c r="A17" t="s">
        <v>9</v>
      </c>
      <c r="B17">
        <f>E5</f>
        <v>67499.999999999898</v>
      </c>
      <c r="C17">
        <f>1/((1/75000)+(1/680000))</f>
        <v>67549.668874172188</v>
      </c>
      <c r="D17" s="10">
        <f>ABS(B17-C17)/B17</f>
        <v>7.3583517292281724E-4</v>
      </c>
    </row>
    <row r="18" spans="1:4" x14ac:dyDescent="0.3">
      <c r="A18" t="s">
        <v>5</v>
      </c>
      <c r="B18">
        <f>E8</f>
        <v>10000</v>
      </c>
      <c r="C18">
        <v>10000</v>
      </c>
      <c r="D18" s="10">
        <f t="shared" ref="D18" si="0">ABS(B18-C18)/B18</f>
        <v>0</v>
      </c>
    </row>
  </sheetData>
  <mergeCells count="4">
    <mergeCell ref="D7:F7"/>
    <mergeCell ref="A2:C2"/>
    <mergeCell ref="D2:F2"/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E8C6-91AD-447B-AF4A-DEB2930590A6}">
  <dimension ref="A1:G18"/>
  <sheetViews>
    <sheetView workbookViewId="0">
      <selection activeCell="G9" sqref="G9"/>
    </sheetView>
  </sheetViews>
  <sheetFormatPr baseColWidth="10" defaultRowHeight="14.4" x14ac:dyDescent="0.3"/>
  <sheetData>
    <row r="1" spans="1:7" x14ac:dyDescent="0.3">
      <c r="A1" s="3" t="s">
        <v>10</v>
      </c>
      <c r="B1" s="3"/>
      <c r="C1" s="3"/>
      <c r="D1" s="3"/>
      <c r="E1" s="3"/>
      <c r="F1" s="3"/>
    </row>
    <row r="2" spans="1:7" x14ac:dyDescent="0.3">
      <c r="A2" s="2" t="s">
        <v>0</v>
      </c>
      <c r="B2" s="2"/>
      <c r="C2" s="2"/>
      <c r="D2" s="2" t="s">
        <v>2</v>
      </c>
      <c r="E2" s="2"/>
      <c r="F2" s="2"/>
      <c r="G2" t="s">
        <v>16</v>
      </c>
    </row>
    <row r="3" spans="1:7" x14ac:dyDescent="0.3">
      <c r="A3" s="4" t="s">
        <v>1</v>
      </c>
      <c r="B3" s="5">
        <v>0.84</v>
      </c>
      <c r="C3" s="5"/>
      <c r="D3" s="7" t="s">
        <v>3</v>
      </c>
      <c r="E3" s="8">
        <f>2-(1/B3)</f>
        <v>0.80952380952380953</v>
      </c>
      <c r="F3" s="8"/>
    </row>
    <row r="4" spans="1:7" x14ac:dyDescent="0.3">
      <c r="A4" s="4" t="s">
        <v>11</v>
      </c>
      <c r="B4" s="5">
        <v>24255.39</v>
      </c>
      <c r="C4" s="5" t="s">
        <v>14</v>
      </c>
      <c r="D4" s="7" t="s">
        <v>7</v>
      </c>
      <c r="E4" s="9">
        <f>1/(B4*E9*2*PI())</f>
        <v>6561.6319956881889</v>
      </c>
      <c r="F4" s="8" t="s">
        <v>8</v>
      </c>
      <c r="G4" t="s">
        <v>23</v>
      </c>
    </row>
    <row r="5" spans="1:7" x14ac:dyDescent="0.3">
      <c r="D5" s="7" t="s">
        <v>9</v>
      </c>
      <c r="E5" s="8">
        <f>E8/E3</f>
        <v>12352.941176470587</v>
      </c>
      <c r="F5" s="8" t="s">
        <v>8</v>
      </c>
      <c r="G5" t="s">
        <v>22</v>
      </c>
    </row>
    <row r="6" spans="1:7" x14ac:dyDescent="0.3">
      <c r="D6" s="7" t="s">
        <v>13</v>
      </c>
      <c r="E6" s="8">
        <f>1+E3</f>
        <v>1.8095238095238095</v>
      </c>
      <c r="F6" s="8"/>
    </row>
    <row r="7" spans="1:7" x14ac:dyDescent="0.3">
      <c r="D7" s="2" t="s">
        <v>4</v>
      </c>
      <c r="E7" s="2"/>
      <c r="F7" s="2"/>
    </row>
    <row r="8" spans="1:7" x14ac:dyDescent="0.3">
      <c r="D8" s="4" t="s">
        <v>5</v>
      </c>
      <c r="E8" s="5">
        <v>10000</v>
      </c>
      <c r="F8" s="5" t="s">
        <v>8</v>
      </c>
      <c r="G8" t="s">
        <v>15</v>
      </c>
    </row>
    <row r="9" spans="1:7" x14ac:dyDescent="0.3">
      <c r="D9" s="4" t="s">
        <v>6</v>
      </c>
      <c r="E9" s="6">
        <v>1.0000000000000001E-9</v>
      </c>
      <c r="F9" s="5" t="s">
        <v>12</v>
      </c>
      <c r="G9" t="s">
        <v>29</v>
      </c>
    </row>
    <row r="15" spans="1:7" x14ac:dyDescent="0.3">
      <c r="B15" s="1" t="s">
        <v>19</v>
      </c>
      <c r="C15" s="1" t="s">
        <v>20</v>
      </c>
      <c r="D15" s="1" t="s">
        <v>21</v>
      </c>
    </row>
    <row r="16" spans="1:7" x14ac:dyDescent="0.3">
      <c r="A16" t="s">
        <v>18</v>
      </c>
      <c r="B16" s="11">
        <f>E4</f>
        <v>6561.6319956881889</v>
      </c>
      <c r="C16">
        <v>6560</v>
      </c>
      <c r="D16" s="10">
        <f>ABS(B16-C16)/B16</f>
        <v>2.4871795450603343E-4</v>
      </c>
    </row>
    <row r="17" spans="1:4" x14ac:dyDescent="0.3">
      <c r="A17" t="s">
        <v>9</v>
      </c>
      <c r="B17">
        <f>E5</f>
        <v>12352.941176470587</v>
      </c>
      <c r="C17">
        <v>12360</v>
      </c>
      <c r="D17" s="10">
        <f>ABS(B17-C17)/B17</f>
        <v>5.7142857142864075E-4</v>
      </c>
    </row>
    <row r="18" spans="1:4" x14ac:dyDescent="0.3">
      <c r="A18" t="s">
        <v>5</v>
      </c>
      <c r="B18">
        <f>E8</f>
        <v>10000</v>
      </c>
      <c r="C18">
        <v>10000</v>
      </c>
      <c r="D18" s="10">
        <f t="shared" ref="D18" si="0">ABS(B18-C18)/B18</f>
        <v>0</v>
      </c>
    </row>
  </sheetData>
  <mergeCells count="4">
    <mergeCell ref="A1:F1"/>
    <mergeCell ref="A2:C2"/>
    <mergeCell ref="D2:F2"/>
    <mergeCell ref="D7:F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3E34-39AF-488C-9A70-0E4A656E6C1E}">
  <dimension ref="A1:G18"/>
  <sheetViews>
    <sheetView workbookViewId="0">
      <selection activeCell="G9" sqref="G9"/>
    </sheetView>
  </sheetViews>
  <sheetFormatPr baseColWidth="10" defaultRowHeight="14.4" x14ac:dyDescent="0.3"/>
  <sheetData>
    <row r="1" spans="1:7" x14ac:dyDescent="0.3">
      <c r="A1" s="3" t="s">
        <v>10</v>
      </c>
      <c r="B1" s="3"/>
      <c r="C1" s="3"/>
      <c r="D1" s="3"/>
      <c r="E1" s="3"/>
      <c r="F1" s="3"/>
    </row>
    <row r="2" spans="1:7" x14ac:dyDescent="0.3">
      <c r="A2" s="2" t="s">
        <v>0</v>
      </c>
      <c r="B2" s="2"/>
      <c r="C2" s="2"/>
      <c r="D2" s="2" t="s">
        <v>2</v>
      </c>
      <c r="E2" s="2"/>
      <c r="F2" s="2"/>
      <c r="G2" t="s">
        <v>16</v>
      </c>
    </row>
    <row r="3" spans="1:7" x14ac:dyDescent="0.3">
      <c r="A3" s="4" t="s">
        <v>1</v>
      </c>
      <c r="B3" s="5">
        <v>1.45</v>
      </c>
      <c r="C3" s="5"/>
      <c r="D3" s="7" t="s">
        <v>3</v>
      </c>
      <c r="E3" s="8">
        <f>2-(1/B3)</f>
        <v>1.3103448275862069</v>
      </c>
      <c r="F3" s="8"/>
    </row>
    <row r="4" spans="1:7" x14ac:dyDescent="0.3">
      <c r="A4" s="4" t="s">
        <v>11</v>
      </c>
      <c r="B4" s="5">
        <v>18029.39</v>
      </c>
      <c r="C4" s="5" t="s">
        <v>14</v>
      </c>
      <c r="D4" s="7" t="s">
        <v>7</v>
      </c>
      <c r="E4" s="9">
        <f>1/(B4*E9*2*PI())</f>
        <v>8827.5278915091058</v>
      </c>
      <c r="F4" s="8" t="s">
        <v>8</v>
      </c>
      <c r="G4" t="s">
        <v>24</v>
      </c>
    </row>
    <row r="5" spans="1:7" x14ac:dyDescent="0.3">
      <c r="D5" s="7" t="s">
        <v>9</v>
      </c>
      <c r="E5" s="8">
        <f>E8/E3</f>
        <v>7631.5789473684217</v>
      </c>
      <c r="F5" s="8" t="s">
        <v>8</v>
      </c>
      <c r="G5" t="s">
        <v>25</v>
      </c>
    </row>
    <row r="6" spans="1:7" x14ac:dyDescent="0.3">
      <c r="D6" s="7" t="s">
        <v>13</v>
      </c>
      <c r="E6" s="8">
        <f>1+E3</f>
        <v>2.3103448275862069</v>
      </c>
      <c r="F6" s="8"/>
    </row>
    <row r="7" spans="1:7" x14ac:dyDescent="0.3">
      <c r="D7" s="2" t="s">
        <v>4</v>
      </c>
      <c r="E7" s="2"/>
      <c r="F7" s="2"/>
    </row>
    <row r="8" spans="1:7" x14ac:dyDescent="0.3">
      <c r="D8" s="4" t="s">
        <v>5</v>
      </c>
      <c r="E8" s="5">
        <v>10000</v>
      </c>
      <c r="F8" s="5" t="s">
        <v>8</v>
      </c>
      <c r="G8" t="s">
        <v>15</v>
      </c>
    </row>
    <row r="9" spans="1:7" x14ac:dyDescent="0.3">
      <c r="D9" s="4" t="s">
        <v>6</v>
      </c>
      <c r="E9" s="6">
        <v>1.0000000000000001E-9</v>
      </c>
      <c r="F9" s="5" t="s">
        <v>12</v>
      </c>
      <c r="G9" t="s">
        <v>29</v>
      </c>
    </row>
    <row r="15" spans="1:7" x14ac:dyDescent="0.3">
      <c r="B15" s="1" t="s">
        <v>19</v>
      </c>
      <c r="C15" s="1" t="s">
        <v>20</v>
      </c>
      <c r="D15" s="1" t="s">
        <v>21</v>
      </c>
    </row>
    <row r="16" spans="1:7" x14ac:dyDescent="0.3">
      <c r="A16" t="s">
        <v>18</v>
      </c>
      <c r="B16" s="11">
        <f>E4</f>
        <v>8827.5278915091058</v>
      </c>
      <c r="C16">
        <f>1/((1/10000)+(1/75000))</f>
        <v>8823.5294117647045</v>
      </c>
      <c r="D16" s="10">
        <f>ABS(B16-C16)/B16</f>
        <v>4.5295577578942175E-4</v>
      </c>
    </row>
    <row r="17" spans="1:4" x14ac:dyDescent="0.3">
      <c r="A17" t="s">
        <v>9</v>
      </c>
      <c r="B17">
        <f>E5</f>
        <v>7631.5789473684217</v>
      </c>
      <c r="C17">
        <f>1/((1/8200)+(1/110000))</f>
        <v>7631.1336717428094</v>
      </c>
      <c r="D17" s="10">
        <f>ABS(B17-C17)/B17</f>
        <v>5.8346461287134114E-5</v>
      </c>
    </row>
    <row r="18" spans="1:4" x14ac:dyDescent="0.3">
      <c r="A18" t="s">
        <v>5</v>
      </c>
      <c r="B18">
        <f>E8</f>
        <v>10000</v>
      </c>
      <c r="C18">
        <v>10000</v>
      </c>
      <c r="D18" s="10">
        <f t="shared" ref="D18" si="0">ABS(B18-C18)/B18</f>
        <v>0</v>
      </c>
    </row>
  </sheetData>
  <mergeCells count="4">
    <mergeCell ref="A1:F1"/>
    <mergeCell ref="A2:C2"/>
    <mergeCell ref="D2:F2"/>
    <mergeCell ref="D7:F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F953-FC33-4C44-82F1-C49EC063D04C}">
  <dimension ref="A1:G18"/>
  <sheetViews>
    <sheetView workbookViewId="0">
      <selection activeCell="G14" sqref="G14"/>
    </sheetView>
  </sheetViews>
  <sheetFormatPr baseColWidth="10" defaultRowHeight="14.4" x14ac:dyDescent="0.3"/>
  <sheetData>
    <row r="1" spans="1:7" x14ac:dyDescent="0.3">
      <c r="A1" s="3" t="s">
        <v>10</v>
      </c>
      <c r="B1" s="3"/>
      <c r="C1" s="3"/>
      <c r="D1" s="3"/>
      <c r="E1" s="3"/>
      <c r="F1" s="3"/>
    </row>
    <row r="2" spans="1:7" x14ac:dyDescent="0.3">
      <c r="A2" s="2" t="s">
        <v>0</v>
      </c>
      <c r="B2" s="2"/>
      <c r="C2" s="2"/>
      <c r="D2" s="2" t="s">
        <v>2</v>
      </c>
      <c r="E2" s="2"/>
      <c r="F2" s="2"/>
      <c r="G2" t="s">
        <v>16</v>
      </c>
    </row>
    <row r="3" spans="1:7" x14ac:dyDescent="0.3">
      <c r="A3" s="4" t="s">
        <v>1</v>
      </c>
      <c r="B3" s="5">
        <v>2.82</v>
      </c>
      <c r="C3" s="5"/>
      <c r="D3" s="7" t="s">
        <v>3</v>
      </c>
      <c r="E3" s="8">
        <f>2-(1/B3)</f>
        <v>1.6453900709219857</v>
      </c>
      <c r="F3" s="8"/>
    </row>
    <row r="4" spans="1:7" x14ac:dyDescent="0.3">
      <c r="A4" s="4" t="s">
        <v>11</v>
      </c>
      <c r="B4" s="5">
        <v>14683.92</v>
      </c>
      <c r="C4" s="5" t="s">
        <v>14</v>
      </c>
      <c r="D4" s="7" t="s">
        <v>7</v>
      </c>
      <c r="E4" s="9">
        <f>1/(B4*E9*2*PI())</f>
        <v>10838.723112894604</v>
      </c>
      <c r="F4" s="8" t="s">
        <v>8</v>
      </c>
      <c r="G4" t="s">
        <v>26</v>
      </c>
    </row>
    <row r="5" spans="1:7" x14ac:dyDescent="0.3">
      <c r="D5" s="7" t="s">
        <v>9</v>
      </c>
      <c r="E5" s="8">
        <f>E8/E3</f>
        <v>6077.5862068965516</v>
      </c>
      <c r="F5" s="8" t="s">
        <v>8</v>
      </c>
      <c r="G5" t="s">
        <v>27</v>
      </c>
    </row>
    <row r="6" spans="1:7" x14ac:dyDescent="0.3">
      <c r="D6" s="7" t="s">
        <v>13</v>
      </c>
      <c r="E6" s="8">
        <f>1+E3</f>
        <v>2.6453900709219855</v>
      </c>
      <c r="F6" s="8"/>
    </row>
    <row r="7" spans="1:7" x14ac:dyDescent="0.3">
      <c r="D7" s="2" t="s">
        <v>4</v>
      </c>
      <c r="E7" s="2"/>
      <c r="F7" s="2"/>
    </row>
    <row r="8" spans="1:7" x14ac:dyDescent="0.3">
      <c r="D8" s="4" t="s">
        <v>5</v>
      </c>
      <c r="E8" s="5">
        <v>10000</v>
      </c>
      <c r="F8" s="5" t="s">
        <v>8</v>
      </c>
      <c r="G8" t="s">
        <v>15</v>
      </c>
    </row>
    <row r="9" spans="1:7" x14ac:dyDescent="0.3">
      <c r="D9" s="4" t="s">
        <v>6</v>
      </c>
      <c r="E9" s="6">
        <v>1.0000000000000001E-9</v>
      </c>
      <c r="F9" s="5" t="s">
        <v>12</v>
      </c>
      <c r="G9" t="s">
        <v>29</v>
      </c>
    </row>
    <row r="15" spans="1:7" x14ac:dyDescent="0.3">
      <c r="B15" s="1" t="s">
        <v>19</v>
      </c>
      <c r="C15" s="1" t="s">
        <v>20</v>
      </c>
      <c r="D15" s="1" t="s">
        <v>21</v>
      </c>
    </row>
    <row r="16" spans="1:7" x14ac:dyDescent="0.3">
      <c r="A16" t="s">
        <v>18</v>
      </c>
      <c r="B16" s="11">
        <f>E4</f>
        <v>10838.723112894604</v>
      </c>
      <c r="C16">
        <f>1/((1/11000)+(1/750000))</f>
        <v>10840.998685939554</v>
      </c>
      <c r="D16" s="10">
        <f>ABS(B16-C16)/B16</f>
        <v>2.0994844330349664E-4</v>
      </c>
    </row>
    <row r="17" spans="1:4" x14ac:dyDescent="0.3">
      <c r="A17" t="s">
        <v>9</v>
      </c>
      <c r="B17">
        <f>E5</f>
        <v>6077.5862068965516</v>
      </c>
      <c r="C17">
        <f>1/((1/6200)+(1/300000))</f>
        <v>6074.4611365120836</v>
      </c>
      <c r="D17" s="10">
        <f>ABS(B17-C17)/B17</f>
        <v>5.1419597815360288E-4</v>
      </c>
    </row>
    <row r="18" spans="1:4" x14ac:dyDescent="0.3">
      <c r="A18" t="s">
        <v>5</v>
      </c>
      <c r="B18">
        <f>E8</f>
        <v>10000</v>
      </c>
      <c r="C18">
        <v>10000</v>
      </c>
      <c r="D18" s="10">
        <f t="shared" ref="D18" si="0">ABS(B18-C18)/B18</f>
        <v>0</v>
      </c>
    </row>
  </sheetData>
  <mergeCells count="4">
    <mergeCell ref="A1:F1"/>
    <mergeCell ref="A2:C2"/>
    <mergeCell ref="D2:F2"/>
    <mergeCell ref="D7:F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E547A3775F6A4B89C33DE2359132DA" ma:contentTypeVersion="0" ma:contentTypeDescription="Crear nuevo documento." ma:contentTypeScope="" ma:versionID="dd9dc1c50e63f302b1be0a52becb10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0caf2dbdba659951993912f43cd8a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541651-344F-41DF-B51B-6820932761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A36C70-7BC2-4EDA-B68E-A8A7DF90E2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D028AB-6018-4F69-99CF-ED77B61CB232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STAGE 5</vt:lpstr>
      <vt:lpstr>STAGE 4</vt:lpstr>
      <vt:lpstr>STAGE 3</vt:lpstr>
      <vt:lpstr>STAGE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</dc:creator>
  <cp:lastModifiedBy>Joaco</cp:lastModifiedBy>
  <dcterms:created xsi:type="dcterms:W3CDTF">2019-11-16T17:53:42Z</dcterms:created>
  <dcterms:modified xsi:type="dcterms:W3CDTF">2019-11-16T19:29:01Z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0x01010049E547A3775F6A4B89C33DE2359132DA</vt:lpwstr>
  </property>
</Properties>
</file>