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ITBA\3er año\1er cuatri\TC\TP7\TP7NO\Diseño\"/>
    </mc:Choice>
  </mc:AlternateContent>
  <xr:revisionPtr revIDLastSave="0" documentId="13_ncr:1_{5AC97668-2BFD-46B0-99A6-15C26196B1DA}" xr6:coauthVersionLast="45" xr6:coauthVersionMax="45" xr10:uidLastSave="{00000000-0000-0000-0000-000000000000}"/>
  <bookViews>
    <workbookView xWindow="-108" yWindow="-108" windowWidth="23256" windowHeight="12576" xr2:uid="{721602D0-5018-4882-9828-FB7C87249B7E}"/>
  </bookViews>
  <sheets>
    <sheet name="STAGE6" sheetId="7" r:id="rId1"/>
    <sheet name="STAGE 5" sheetId="1" r:id="rId2"/>
    <sheet name="STAGE 4" sheetId="2" r:id="rId3"/>
    <sheet name="STAGE 3" sheetId="4" r:id="rId4"/>
    <sheet name="STAGE 2" sheetId="5" r:id="rId5"/>
    <sheet name="STAGE1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5"/>
  <c r="E4" i="6" l="1"/>
  <c r="E3" i="6"/>
  <c r="E6" i="6" s="1"/>
  <c r="E5" i="6" l="1"/>
  <c r="C17" i="1" l="1"/>
  <c r="C17" i="5"/>
  <c r="C16" i="5"/>
  <c r="D18" i="5"/>
  <c r="B18" i="5"/>
  <c r="E4" i="5"/>
  <c r="B16" i="5" s="1"/>
  <c r="E3" i="5"/>
  <c r="B17" i="5" s="1"/>
  <c r="C17" i="4"/>
  <c r="C16" i="4"/>
  <c r="B18" i="4"/>
  <c r="D18" i="4" s="1"/>
  <c r="E4" i="4"/>
  <c r="B16" i="4" s="1"/>
  <c r="E3" i="4"/>
  <c r="E6" i="4" s="1"/>
  <c r="B18" i="2"/>
  <c r="B18" i="1"/>
  <c r="D18" i="1" s="1"/>
  <c r="D18" i="2"/>
  <c r="B16" i="2"/>
  <c r="E3" i="2"/>
  <c r="E6" i="2" s="1"/>
  <c r="E4" i="1"/>
  <c r="D16" i="2" l="1"/>
  <c r="D17" i="5"/>
  <c r="D16" i="5"/>
  <c r="E6" i="5"/>
  <c r="D16" i="4"/>
  <c r="E5" i="4"/>
  <c r="B17" i="4" s="1"/>
  <c r="D17" i="4" s="1"/>
  <c r="B16" i="1"/>
  <c r="D16" i="1" s="1"/>
  <c r="E5" i="2"/>
  <c r="B17" i="2" s="1"/>
  <c r="D17" i="2" s="1"/>
  <c r="E3" i="1" l="1"/>
  <c r="E5" i="1" l="1"/>
  <c r="B17" i="1" s="1"/>
  <c r="D17" i="1" s="1"/>
  <c r="E6" i="1"/>
</calcChain>
</file>

<file path=xl/sharedStrings.xml><?xml version="1.0" encoding="utf-8"?>
<sst xmlns="http://schemas.openxmlformats.org/spreadsheetml/2006/main" count="149" uniqueCount="35">
  <si>
    <t>INPUT PARAMETERS</t>
  </si>
  <si>
    <t>Q</t>
  </si>
  <si>
    <t>OUTPUT</t>
  </si>
  <si>
    <t>Ra/Rb</t>
  </si>
  <si>
    <t>COMPONENTS</t>
  </si>
  <si>
    <t>Ra</t>
  </si>
  <si>
    <t>C</t>
  </si>
  <si>
    <t xml:space="preserve">R </t>
  </si>
  <si>
    <t>ohm</t>
  </si>
  <si>
    <t>Rb</t>
  </si>
  <si>
    <t>SALLEN KEY DESIGNER</t>
  </si>
  <si>
    <t>f0</t>
  </si>
  <si>
    <t>F</t>
  </si>
  <si>
    <t>k</t>
  </si>
  <si>
    <t>Hz</t>
  </si>
  <si>
    <t>10k</t>
  </si>
  <si>
    <t>real</t>
  </si>
  <si>
    <t>R</t>
  </si>
  <si>
    <t>Ideal</t>
  </si>
  <si>
    <t>Real</t>
  </si>
  <si>
    <t>Error</t>
  </si>
  <si>
    <t>1n</t>
  </si>
  <si>
    <t>13k // 68k</t>
  </si>
  <si>
    <t>6,2k // 150k</t>
  </si>
  <si>
    <t>5100||33000</t>
  </si>
  <si>
    <t>divisor</t>
  </si>
  <si>
    <t>82k</t>
  </si>
  <si>
    <t>91K||820K</t>
  </si>
  <si>
    <t>4K7+680</t>
  </si>
  <si>
    <t>24k+240</t>
  </si>
  <si>
    <t>7k5||360k</t>
  </si>
  <si>
    <t>20k||200k</t>
  </si>
  <si>
    <t>13k||16k</t>
  </si>
  <si>
    <t>9k1+270</t>
  </si>
  <si>
    <t>30k||430K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</si>
</sst>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2" fontId="2" fillId="3" borderId="0" xfId="0" applyNumberFormat="1" applyFont="1" applyFill="1"/>
    <xf numFmtId="164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3B3553-D33D-4B58-AEB1-694B9CB90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1CD1A7-C837-4370-9376-52255E8A9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6156CE-DCC2-43D4-B80E-23FADBD5B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617220</xdr:colOff>
      <xdr:row>6</xdr:row>
      <xdr:rowOff>76200</xdr:rowOff>
    </xdr:from>
    <xdr:to>
      <xdr:col>17</xdr:col>
      <xdr:colOff>572183</xdr:colOff>
      <xdr:row>21</xdr:row>
      <xdr:rowOff>129782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226C7E-656E-4CCD-957A-060F7EC84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4580" y="1173480"/>
          <a:ext cx="7879763" cy="2796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84E85-A155-4498-A788-00DEB25C7254}">
  <dimension ref="A1"/>
  <sheetViews>
    <sheetView tabSelected="1" workbookViewId="0">
      <selection activeCell="C22" sqref="C2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4635-9E65-4A08-921F-1C13F6391E43}">
  <dimension ref="A1:G18"/>
  <sheetViews>
    <sheetView workbookViewId="0">
      <selection activeCell="F5" sqref="F5"/>
    </sheetView>
  </sheetViews>
  <sheetFormatPr defaultColWidth="11.5546875" defaultRowHeight="14.4" x14ac:dyDescent="0.3"/>
  <sheetData>
    <row r="1" spans="1:7" x14ac:dyDescent="0.3">
      <c r="A1" s="13" t="s">
        <v>10</v>
      </c>
      <c r="B1" s="13"/>
      <c r="C1" s="13"/>
      <c r="D1" s="13"/>
      <c r="E1" s="13"/>
      <c r="F1" s="13"/>
    </row>
    <row r="2" spans="1:7" x14ac:dyDescent="0.3">
      <c r="A2" s="12" t="s">
        <v>0</v>
      </c>
      <c r="B2" s="12"/>
      <c r="C2" s="12"/>
      <c r="D2" s="12" t="s">
        <v>2</v>
      </c>
      <c r="E2" s="12"/>
      <c r="F2" s="12"/>
      <c r="G2" t="s">
        <v>16</v>
      </c>
    </row>
    <row r="3" spans="1:7" x14ac:dyDescent="0.3">
      <c r="A3" s="2" t="s">
        <v>1</v>
      </c>
      <c r="B3" s="3">
        <v>3.12</v>
      </c>
      <c r="C3" s="3"/>
      <c r="D3" s="5" t="s">
        <v>3</v>
      </c>
      <c r="E3" s="6">
        <f>2-(1/B3)</f>
        <v>1.6794871794871795</v>
      </c>
      <c r="F3" s="6"/>
    </row>
    <row r="4" spans="1:7" x14ac:dyDescent="0.3">
      <c r="A4" s="2" t="s">
        <v>11</v>
      </c>
      <c r="B4" s="3">
        <v>14551.2</v>
      </c>
      <c r="C4" s="3" t="s">
        <v>14</v>
      </c>
      <c r="D4" s="5" t="s">
        <v>7</v>
      </c>
      <c r="E4" s="7">
        <f>1/(B4*E9*2*PI())</f>
        <v>10937.581992680694</v>
      </c>
      <c r="F4" s="6" t="s">
        <v>8</v>
      </c>
      <c r="G4" t="s">
        <v>22</v>
      </c>
    </row>
    <row r="5" spans="1:7" x14ac:dyDescent="0.3">
      <c r="D5" s="5" t="s">
        <v>9</v>
      </c>
      <c r="E5" s="6">
        <f>E8/E3</f>
        <v>5954.198473282443</v>
      </c>
      <c r="F5" s="6" t="s">
        <v>8</v>
      </c>
      <c r="G5" t="s">
        <v>23</v>
      </c>
    </row>
    <row r="6" spans="1:7" x14ac:dyDescent="0.3">
      <c r="D6" s="5" t="s">
        <v>13</v>
      </c>
      <c r="E6" s="6">
        <f>1+E3</f>
        <v>2.6794871794871797</v>
      </c>
      <c r="F6" s="6"/>
    </row>
    <row r="7" spans="1:7" x14ac:dyDescent="0.3">
      <c r="D7" s="12" t="s">
        <v>4</v>
      </c>
      <c r="E7" s="12"/>
      <c r="F7" s="12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21</v>
      </c>
    </row>
    <row r="15" spans="1:7" x14ac:dyDescent="0.3">
      <c r="B15" s="1" t="s">
        <v>18</v>
      </c>
      <c r="C15" s="1" t="s">
        <v>19</v>
      </c>
      <c r="D15" s="1" t="s">
        <v>20</v>
      </c>
    </row>
    <row r="16" spans="1:7" x14ac:dyDescent="0.3">
      <c r="A16" t="s">
        <v>17</v>
      </c>
      <c r="B16" s="9">
        <f>E4</f>
        <v>10937.581992680694</v>
      </c>
      <c r="C16">
        <v>4782</v>
      </c>
      <c r="D16" s="8">
        <f>ABS(B16-C16)/B16</f>
        <v>0.5627918489479613</v>
      </c>
    </row>
    <row r="17" spans="1:4" x14ac:dyDescent="0.3">
      <c r="A17" t="s">
        <v>9</v>
      </c>
      <c r="B17">
        <f>E5</f>
        <v>5954.198473282443</v>
      </c>
      <c r="C17">
        <f>1/((1/75000)+(1/680000))</f>
        <v>67549.668874172188</v>
      </c>
      <c r="D17" s="8">
        <f>ABS(B17-C17)/B17</f>
        <v>10.344880285277636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D7:F7"/>
    <mergeCell ref="A2:C2"/>
    <mergeCell ref="D2:F2"/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E8C6-91AD-447B-AF4A-DEB2930590A6}">
  <dimension ref="A1:G18"/>
  <sheetViews>
    <sheetView workbookViewId="0">
      <selection activeCell="F21" sqref="F21"/>
    </sheetView>
  </sheetViews>
  <sheetFormatPr defaultColWidth="11.5546875" defaultRowHeight="14.4" x14ac:dyDescent="0.3"/>
  <sheetData>
    <row r="1" spans="1:7" x14ac:dyDescent="0.3">
      <c r="A1" s="13" t="s">
        <v>10</v>
      </c>
      <c r="B1" s="13"/>
      <c r="C1" s="13"/>
      <c r="D1" s="13"/>
      <c r="E1" s="13"/>
      <c r="F1" s="13"/>
    </row>
    <row r="2" spans="1:7" x14ac:dyDescent="0.3">
      <c r="A2" s="12" t="s">
        <v>0</v>
      </c>
      <c r="B2" s="12"/>
      <c r="C2" s="12"/>
      <c r="D2" s="12" t="s">
        <v>2</v>
      </c>
      <c r="E2" s="12"/>
      <c r="F2" s="12"/>
      <c r="G2" t="s">
        <v>16</v>
      </c>
    </row>
    <row r="3" spans="1:7" x14ac:dyDescent="0.3">
      <c r="A3" s="2" t="s">
        <v>1</v>
      </c>
      <c r="B3" s="3">
        <v>1.65</v>
      </c>
      <c r="C3" s="3"/>
      <c r="D3" s="5" t="s">
        <v>3</v>
      </c>
      <c r="E3" s="6">
        <f>2-(1/B3)</f>
        <v>1.393939393939394</v>
      </c>
      <c r="F3" s="6"/>
    </row>
    <row r="4" spans="1:7" x14ac:dyDescent="0.3">
      <c r="A4" s="2" t="s">
        <v>11</v>
      </c>
      <c r="B4" s="3">
        <v>17008.55</v>
      </c>
      <c r="C4" s="3" t="s">
        <v>14</v>
      </c>
      <c r="D4" s="5" t="s">
        <v>7</v>
      </c>
      <c r="E4" s="7">
        <f>1/(B4*E9*2*PI())</f>
        <v>9357.3492797384442</v>
      </c>
      <c r="F4" s="6" t="s">
        <v>8</v>
      </c>
      <c r="G4" t="s">
        <v>33</v>
      </c>
    </row>
    <row r="5" spans="1:7" x14ac:dyDescent="0.3">
      <c r="D5" s="5" t="s">
        <v>9</v>
      </c>
      <c r="E5" s="6">
        <f>E8/E3</f>
        <v>7173.9130434782601</v>
      </c>
      <c r="F5" s="6" t="s">
        <v>8</v>
      </c>
      <c r="G5" t="s">
        <v>32</v>
      </c>
    </row>
    <row r="6" spans="1:7" x14ac:dyDescent="0.3">
      <c r="D6" s="5" t="s">
        <v>13</v>
      </c>
      <c r="E6" s="6">
        <f>1+E3</f>
        <v>2.393939393939394</v>
      </c>
      <c r="F6" s="6"/>
    </row>
    <row r="7" spans="1:7" x14ac:dyDescent="0.3">
      <c r="D7" s="12" t="s">
        <v>4</v>
      </c>
      <c r="E7" s="12"/>
      <c r="F7" s="12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21</v>
      </c>
    </row>
    <row r="13" spans="1:7" x14ac:dyDescent="0.3">
      <c r="F13" t="s">
        <v>25</v>
      </c>
    </row>
    <row r="14" spans="1:7" x14ac:dyDescent="0.3">
      <c r="F14" t="s">
        <v>15</v>
      </c>
      <c r="G14" t="s">
        <v>15</v>
      </c>
    </row>
    <row r="15" spans="1:7" x14ac:dyDescent="0.3">
      <c r="B15" s="1" t="s">
        <v>18</v>
      </c>
      <c r="C15" s="1" t="s">
        <v>19</v>
      </c>
      <c r="D15" s="1" t="s">
        <v>20</v>
      </c>
      <c r="F15">
        <v>28022</v>
      </c>
      <c r="G15" s="1" t="s">
        <v>34</v>
      </c>
    </row>
    <row r="16" spans="1:7" x14ac:dyDescent="0.3">
      <c r="A16" t="s">
        <v>17</v>
      </c>
      <c r="B16" s="9">
        <f>E4</f>
        <v>9357.3492797384442</v>
      </c>
      <c r="C16">
        <v>6560</v>
      </c>
      <c r="D16" s="8">
        <f>ABS(B16-C16)/B16</f>
        <v>0.29894676324582337</v>
      </c>
    </row>
    <row r="17" spans="1:4" x14ac:dyDescent="0.3">
      <c r="A17" t="s">
        <v>9</v>
      </c>
      <c r="B17">
        <f>E5</f>
        <v>7173.9130434782601</v>
      </c>
      <c r="C17">
        <v>12360</v>
      </c>
      <c r="D17" s="8">
        <f>ABS(B17-C17)/B17</f>
        <v>0.72290909090909106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3E34-39AF-488C-9A70-0E4A656E6C1E}">
  <dimension ref="A1:G18"/>
  <sheetViews>
    <sheetView workbookViewId="0">
      <selection activeCell="F17" sqref="F17"/>
    </sheetView>
  </sheetViews>
  <sheetFormatPr defaultColWidth="11.5546875" defaultRowHeight="14.4" x14ac:dyDescent="0.3"/>
  <sheetData>
    <row r="1" spans="1:7" x14ac:dyDescent="0.3">
      <c r="A1" s="13" t="s">
        <v>10</v>
      </c>
      <c r="B1" s="13"/>
      <c r="C1" s="13"/>
      <c r="D1" s="13"/>
      <c r="E1" s="13"/>
      <c r="F1" s="13"/>
    </row>
    <row r="2" spans="1:7" x14ac:dyDescent="0.3">
      <c r="A2" s="12" t="s">
        <v>0</v>
      </c>
      <c r="B2" s="12"/>
      <c r="C2" s="12"/>
      <c r="D2" s="12" t="s">
        <v>2</v>
      </c>
      <c r="E2" s="12"/>
      <c r="F2" s="12"/>
      <c r="G2" t="s">
        <v>16</v>
      </c>
    </row>
    <row r="3" spans="1:7" x14ac:dyDescent="0.3">
      <c r="A3" s="2" t="s">
        <v>1</v>
      </c>
      <c r="B3" s="3">
        <v>1</v>
      </c>
      <c r="C3" s="3"/>
      <c r="D3" s="5" t="s">
        <v>3</v>
      </c>
      <c r="E3" s="6">
        <f>2-(1/B3)</f>
        <v>1</v>
      </c>
      <c r="F3" s="6"/>
    </row>
    <row r="4" spans="1:7" x14ac:dyDescent="0.3">
      <c r="A4" s="2" t="s">
        <v>11</v>
      </c>
      <c r="B4" s="3">
        <v>21646.44</v>
      </c>
      <c r="C4" s="3" t="s">
        <v>14</v>
      </c>
      <c r="D4" s="5" t="s">
        <v>7</v>
      </c>
      <c r="E4" s="7">
        <f>1/(B4*E9*2*PI())</f>
        <v>7352.4765777603779</v>
      </c>
      <c r="F4" s="6" t="s">
        <v>8</v>
      </c>
      <c r="G4" t="s">
        <v>30</v>
      </c>
    </row>
    <row r="5" spans="1:7" x14ac:dyDescent="0.3">
      <c r="D5" s="5" t="s">
        <v>9</v>
      </c>
      <c r="E5" s="6">
        <f>E8/E3</f>
        <v>10000</v>
      </c>
      <c r="F5" s="6" t="s">
        <v>8</v>
      </c>
      <c r="G5" t="s">
        <v>15</v>
      </c>
    </row>
    <row r="6" spans="1:7" x14ac:dyDescent="0.3">
      <c r="D6" s="5" t="s">
        <v>13</v>
      </c>
      <c r="E6" s="6">
        <f>1+E3</f>
        <v>2</v>
      </c>
      <c r="F6" s="6"/>
    </row>
    <row r="7" spans="1:7" x14ac:dyDescent="0.3">
      <c r="D7" s="12" t="s">
        <v>4</v>
      </c>
      <c r="E7" s="12"/>
      <c r="F7" s="12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21</v>
      </c>
    </row>
    <row r="14" spans="1:7" x14ac:dyDescent="0.3">
      <c r="F14" t="s">
        <v>25</v>
      </c>
    </row>
    <row r="15" spans="1:7" x14ac:dyDescent="0.3">
      <c r="B15" s="1" t="s">
        <v>18</v>
      </c>
      <c r="C15" s="1" t="s">
        <v>19</v>
      </c>
      <c r="D15" s="1" t="s">
        <v>20</v>
      </c>
      <c r="F15" s="1" t="s">
        <v>15</v>
      </c>
      <c r="G15" s="1" t="s">
        <v>15</v>
      </c>
    </row>
    <row r="16" spans="1:7" x14ac:dyDescent="0.3">
      <c r="A16" t="s">
        <v>17</v>
      </c>
      <c r="B16" s="9">
        <f>E4</f>
        <v>7352.4765777603779</v>
      </c>
      <c r="C16">
        <f>1/((1/10000)+(1/75000))</f>
        <v>8823.5294117647045</v>
      </c>
      <c r="D16" s="8">
        <f>ABS(B16-C16)/B16</f>
        <v>0.20007582730068632</v>
      </c>
      <c r="F16">
        <v>18169</v>
      </c>
      <c r="G16" t="s">
        <v>31</v>
      </c>
    </row>
    <row r="17" spans="1:4" x14ac:dyDescent="0.3">
      <c r="A17" t="s">
        <v>9</v>
      </c>
      <c r="B17">
        <f>E5</f>
        <v>10000</v>
      </c>
      <c r="C17">
        <f>1/((1/8200)+(1/110000))</f>
        <v>7631.1336717428094</v>
      </c>
      <c r="D17" s="8">
        <f>ABS(B17-C17)/B17</f>
        <v>0.23688663282571906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F953-FC33-4C44-82F1-C49EC063D04C}">
  <dimension ref="A1:G18"/>
  <sheetViews>
    <sheetView workbookViewId="0">
      <selection activeCell="F14" sqref="F14"/>
    </sheetView>
  </sheetViews>
  <sheetFormatPr defaultColWidth="11.5546875" defaultRowHeight="14.4" x14ac:dyDescent="0.3"/>
  <sheetData>
    <row r="1" spans="1:7" x14ac:dyDescent="0.3">
      <c r="A1" s="13" t="s">
        <v>10</v>
      </c>
      <c r="B1" s="13"/>
      <c r="C1" s="13"/>
      <c r="D1" s="13"/>
      <c r="E1" s="13"/>
      <c r="F1" s="13"/>
    </row>
    <row r="2" spans="1:7" x14ac:dyDescent="0.3">
      <c r="A2" s="12" t="s">
        <v>0</v>
      </c>
      <c r="B2" s="12"/>
      <c r="C2" s="12"/>
      <c r="D2" s="12" t="s">
        <v>2</v>
      </c>
      <c r="E2" s="12"/>
      <c r="F2" s="12"/>
      <c r="G2" t="s">
        <v>16</v>
      </c>
    </row>
    <row r="3" spans="1:7" x14ac:dyDescent="0.3">
      <c r="A3" s="2" t="s">
        <v>1</v>
      </c>
      <c r="B3" s="3">
        <v>0.63</v>
      </c>
      <c r="C3" s="3"/>
      <c r="D3" s="5" t="s">
        <v>3</v>
      </c>
      <c r="E3" s="6">
        <f>2-(1/B3)</f>
        <v>0.41269841269841279</v>
      </c>
      <c r="F3" s="6"/>
    </row>
    <row r="4" spans="1:7" x14ac:dyDescent="0.3">
      <c r="A4" s="2" t="s">
        <v>11</v>
      </c>
      <c r="B4" s="3">
        <v>29563.4</v>
      </c>
      <c r="C4" s="3" t="s">
        <v>14</v>
      </c>
      <c r="D4" s="5" t="s">
        <v>7</v>
      </c>
      <c r="E4" s="7">
        <f>1/(B4*E9*2*PI())</f>
        <v>5383.5128263966708</v>
      </c>
      <c r="F4" s="6" t="s">
        <v>8</v>
      </c>
      <c r="G4" t="s">
        <v>28</v>
      </c>
    </row>
    <row r="5" spans="1:7" x14ac:dyDescent="0.3">
      <c r="D5" s="5" t="s">
        <v>9</v>
      </c>
      <c r="E5" s="6">
        <f>E8/E3</f>
        <v>24230.769230769227</v>
      </c>
      <c r="F5" s="6" t="s">
        <v>8</v>
      </c>
      <c r="G5" t="s">
        <v>29</v>
      </c>
    </row>
    <row r="6" spans="1:7" x14ac:dyDescent="0.3">
      <c r="D6" s="5" t="s">
        <v>13</v>
      </c>
      <c r="E6" s="6">
        <f>1+E3</f>
        <v>1.4126984126984128</v>
      </c>
      <c r="F6" s="6"/>
    </row>
    <row r="7" spans="1:7" x14ac:dyDescent="0.3">
      <c r="D7" s="12" t="s">
        <v>4</v>
      </c>
      <c r="E7" s="12"/>
      <c r="F7" s="12"/>
    </row>
    <row r="8" spans="1:7" x14ac:dyDescent="0.3">
      <c r="D8" s="2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2" t="s">
        <v>6</v>
      </c>
      <c r="E9" s="4">
        <v>1.0000000000000001E-9</v>
      </c>
      <c r="F9" s="3" t="s">
        <v>12</v>
      </c>
      <c r="G9" t="s">
        <v>21</v>
      </c>
    </row>
    <row r="12" spans="1:7" x14ac:dyDescent="0.3">
      <c r="E12" t="s">
        <v>25</v>
      </c>
    </row>
    <row r="13" spans="1:7" x14ac:dyDescent="0.3">
      <c r="E13" t="s">
        <v>15</v>
      </c>
      <c r="F13" t="s">
        <v>15</v>
      </c>
    </row>
    <row r="14" spans="1:7" x14ac:dyDescent="0.3">
      <c r="E14" t="s">
        <v>15</v>
      </c>
      <c r="F14" t="s">
        <v>15</v>
      </c>
    </row>
    <row r="15" spans="1:7" x14ac:dyDescent="0.3">
      <c r="B15" s="1" t="s">
        <v>18</v>
      </c>
      <c r="C15" s="1" t="s">
        <v>19</v>
      </c>
      <c r="D15" s="1" t="s">
        <v>20</v>
      </c>
    </row>
    <row r="16" spans="1:7" x14ac:dyDescent="0.3">
      <c r="A16" t="s">
        <v>17</v>
      </c>
      <c r="B16" s="9">
        <f>E4</f>
        <v>5383.5128263966708</v>
      </c>
      <c r="C16">
        <f>1/((1/11000)+(1/750000))</f>
        <v>10840.998685939554</v>
      </c>
      <c r="D16" s="8">
        <f>ABS(B16-C16)/B16</f>
        <v>1.0137406625620924</v>
      </c>
    </row>
    <row r="17" spans="1:4" x14ac:dyDescent="0.3">
      <c r="A17" t="s">
        <v>9</v>
      </c>
      <c r="B17">
        <f>E5</f>
        <v>24230.769230769227</v>
      </c>
      <c r="C17">
        <f>1/((1/6200)+(1/300000))</f>
        <v>6074.4611365120836</v>
      </c>
      <c r="D17" s="8">
        <f>ABS(B17-C17)/B17</f>
        <v>0.7493079530963267</v>
      </c>
    </row>
    <row r="18" spans="1:4" x14ac:dyDescent="0.3">
      <c r="A18" t="s">
        <v>5</v>
      </c>
      <c r="B18">
        <f>E8</f>
        <v>10000</v>
      </c>
      <c r="C18">
        <v>10000</v>
      </c>
      <c r="D18" s="8">
        <f t="shared" ref="D18" si="0">ABS(B18-C18)/B18</f>
        <v>0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469F-B4E4-4A85-ADB0-2F9709EBF980}">
  <dimension ref="A1:G13"/>
  <sheetViews>
    <sheetView workbookViewId="0">
      <selection activeCell="F13" sqref="F13"/>
    </sheetView>
  </sheetViews>
  <sheetFormatPr defaultRowHeight="14.4" x14ac:dyDescent="0.3"/>
  <cols>
    <col min="7" max="7" width="13.5546875" customWidth="1"/>
  </cols>
  <sheetData>
    <row r="1" spans="1:7" x14ac:dyDescent="0.3">
      <c r="A1" s="13" t="s">
        <v>10</v>
      </c>
      <c r="B1" s="13"/>
      <c r="C1" s="13"/>
      <c r="D1" s="13"/>
      <c r="E1" s="13"/>
      <c r="F1" s="13"/>
    </row>
    <row r="2" spans="1:7" x14ac:dyDescent="0.3">
      <c r="A2" s="12" t="s">
        <v>0</v>
      </c>
      <c r="B2" s="12"/>
      <c r="C2" s="12"/>
      <c r="D2" s="12" t="s">
        <v>2</v>
      </c>
      <c r="E2" s="12"/>
      <c r="F2" s="12"/>
    </row>
    <row r="3" spans="1:7" x14ac:dyDescent="0.3">
      <c r="A3" s="10" t="s">
        <v>1</v>
      </c>
      <c r="B3" s="3">
        <v>0.5</v>
      </c>
      <c r="C3" s="3"/>
      <c r="D3" s="11" t="s">
        <v>3</v>
      </c>
      <c r="E3" s="6">
        <f>2-(1/B3)</f>
        <v>0</v>
      </c>
      <c r="F3" s="6"/>
    </row>
    <row r="4" spans="1:7" x14ac:dyDescent="0.3">
      <c r="A4" s="10" t="s">
        <v>11</v>
      </c>
      <c r="B4" s="3">
        <v>36040</v>
      </c>
      <c r="C4" s="3" t="s">
        <v>14</v>
      </c>
      <c r="D4" s="11" t="s">
        <v>7</v>
      </c>
      <c r="E4" s="7">
        <f>1/(B4*E9*2*PI())</f>
        <v>4416.0639037706806</v>
      </c>
      <c r="F4" s="6" t="s">
        <v>8</v>
      </c>
      <c r="G4" t="s">
        <v>24</v>
      </c>
    </row>
    <row r="5" spans="1:7" x14ac:dyDescent="0.3">
      <c r="D5" s="11" t="s">
        <v>9</v>
      </c>
      <c r="E5" s="6" t="e">
        <f>E8/E3</f>
        <v>#DIV/0!</v>
      </c>
      <c r="F5" s="6" t="s">
        <v>8</v>
      </c>
    </row>
    <row r="6" spans="1:7" x14ac:dyDescent="0.3">
      <c r="D6" s="11" t="s">
        <v>13</v>
      </c>
      <c r="E6" s="6">
        <f>1+E3</f>
        <v>1</v>
      </c>
      <c r="F6" s="6"/>
    </row>
    <row r="7" spans="1:7" x14ac:dyDescent="0.3">
      <c r="D7" s="12" t="s">
        <v>4</v>
      </c>
      <c r="E7" s="12"/>
      <c r="F7" s="12"/>
    </row>
    <row r="8" spans="1:7" x14ac:dyDescent="0.3">
      <c r="D8" s="10" t="s">
        <v>5</v>
      </c>
      <c r="E8" s="3">
        <v>10000</v>
      </c>
      <c r="F8" s="3" t="s">
        <v>8</v>
      </c>
      <c r="G8" t="s">
        <v>15</v>
      </c>
    </row>
    <row r="9" spans="1:7" x14ac:dyDescent="0.3">
      <c r="D9" s="10" t="s">
        <v>6</v>
      </c>
      <c r="E9" s="4">
        <v>1.0000000000000001E-9</v>
      </c>
      <c r="F9" s="3" t="s">
        <v>12</v>
      </c>
    </row>
    <row r="11" spans="1:7" x14ac:dyDescent="0.3">
      <c r="E11" t="s">
        <v>25</v>
      </c>
    </row>
    <row r="12" spans="1:7" x14ac:dyDescent="0.3">
      <c r="E12" t="s">
        <v>15</v>
      </c>
      <c r="F12" t="s">
        <v>15</v>
      </c>
    </row>
    <row r="13" spans="1:7" x14ac:dyDescent="0.3">
      <c r="E13" t="s">
        <v>26</v>
      </c>
      <c r="F13" t="s">
        <v>27</v>
      </c>
    </row>
  </sheetData>
  <mergeCells count="4">
    <mergeCell ref="A1:F1"/>
    <mergeCell ref="A2:C2"/>
    <mergeCell ref="D2:F2"/>
    <mergeCell ref="D7:F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E547A3775F6A4B89C33DE2359132DA" ma:contentTypeVersion="0" ma:contentTypeDescription="Crear nuevo documento." ma:contentTypeScope="" ma:versionID="dd9dc1c50e63f302b1be0a52becb10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caf2dbdba659951993912f43cd8a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A36C70-7BC2-4EDA-B68E-A8A7DF90E2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541651-344F-41DF-B51B-6820932761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FD028AB-6018-4F69-99CF-ED77B61CB232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STAGE6</vt:lpstr>
      <vt:lpstr>STAGE 5</vt:lpstr>
      <vt:lpstr>STAGE 4</vt:lpstr>
      <vt:lpstr>STAGE 3</vt:lpstr>
      <vt:lpstr>STAGE 2</vt:lpstr>
      <vt:lpstr>STAGE1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carlos Maselli</cp:lastModifiedBy>
  <dcterms:created xsi:type="dcterms:W3CDTF">2019-11-16T17:53:42Z</dcterms:created>
  <dcterms:modified xsi:type="dcterms:W3CDTF">2019-11-20T02:57:08Z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0x01010049E547A3775F6A4B89C33DE2359132DA</vt:lpwstr>
  </property>
</Properties>
</file>